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marsden/IdeaProjects/ThickDelta/src/main/resources/sheets/"/>
    </mc:Choice>
  </mc:AlternateContent>
  <xr:revisionPtr revIDLastSave="0" documentId="13_ncr:1_{FC1CEC45-0BC5-1440-A385-92DF2EF129EB}" xr6:coauthVersionLast="47" xr6:coauthVersionMax="47" xr10:uidLastSave="{00000000-0000-0000-0000-000000000000}"/>
  <bookViews>
    <workbookView xWindow="0" yWindow="500" windowWidth="28800" windowHeight="17500" tabRatio="50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43" i="1" l="1"/>
  <c r="M507" i="1" a="1"/>
  <c r="M507" i="1" s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7" i="1"/>
  <c r="F545" i="1"/>
  <c r="F544" i="1"/>
  <c r="F543" i="1"/>
  <c r="F542" i="1"/>
  <c r="F541" i="1"/>
  <c r="F540" i="1"/>
  <c r="F539" i="1"/>
  <c r="F538" i="1"/>
  <c r="F537" i="1"/>
  <c r="F536" i="1"/>
  <c r="F535" i="1"/>
  <c r="C545" i="1"/>
  <c r="C544" i="1"/>
  <c r="C543" i="1"/>
  <c r="C542" i="1"/>
  <c r="C541" i="1"/>
  <c r="C540" i="1"/>
  <c r="C539" i="1"/>
  <c r="C538" i="1"/>
  <c r="C537" i="1"/>
  <c r="C536" i="1"/>
  <c r="C535" i="1"/>
  <c r="C547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33" i="1"/>
  <c r="C532" i="1"/>
  <c r="C531" i="1"/>
  <c r="C530" i="1"/>
  <c r="C529" i="1"/>
  <c r="C518" i="1"/>
  <c r="C517" i="1"/>
  <c r="C617" i="1"/>
  <c r="P617" i="1" s="1"/>
  <c r="C616" i="1"/>
  <c r="P616" i="1" s="1"/>
  <c r="C824" i="1"/>
  <c r="P824" i="1" s="1"/>
  <c r="C823" i="1"/>
  <c r="P823" i="1" s="1"/>
  <c r="F506" i="1"/>
  <c r="F504" i="1"/>
  <c r="H3" i="1"/>
  <c r="N3" i="1" s="1" a="1"/>
  <c r="N3" i="1" s="1"/>
  <c r="H4" i="1"/>
  <c r="H5" i="1"/>
  <c r="H6" i="1"/>
  <c r="H7" i="1"/>
  <c r="L7" i="1" s="1" a="1"/>
  <c r="L7" i="1" s="1"/>
  <c r="H8" i="1"/>
  <c r="N8" i="1" s="1" a="1"/>
  <c r="N8" i="1" s="1"/>
  <c r="H9" i="1"/>
  <c r="H10" i="1"/>
  <c r="H11" i="1"/>
  <c r="H12" i="1"/>
  <c r="N12" i="1" s="1" a="1"/>
  <c r="N12" i="1" s="1"/>
  <c r="H13" i="1"/>
  <c r="H14" i="1"/>
  <c r="L14" i="1" s="1" a="1"/>
  <c r="L14" i="1" s="1"/>
  <c r="H15" i="1"/>
  <c r="N15" i="1" s="1" a="1"/>
  <c r="N15" i="1" s="1"/>
  <c r="H16" i="1"/>
  <c r="N16" i="1" s="1" a="1"/>
  <c r="N16" i="1" s="1"/>
  <c r="H17" i="1"/>
  <c r="H18" i="1"/>
  <c r="H19" i="1"/>
  <c r="H20" i="1"/>
  <c r="J20" i="1" s="1" a="1"/>
  <c r="J20" i="1" s="1"/>
  <c r="H21" i="1"/>
  <c r="L21" i="1" s="1" a="1"/>
  <c r="L21" i="1" s="1"/>
  <c r="H22" i="1"/>
  <c r="N22" i="1" s="1" a="1"/>
  <c r="N22" i="1" s="1"/>
  <c r="H23" i="1"/>
  <c r="H24" i="1"/>
  <c r="H25" i="1"/>
  <c r="N25" i="1" s="1" a="1"/>
  <c r="N25" i="1" s="1"/>
  <c r="H26" i="1"/>
  <c r="L26" i="1" s="1" a="1"/>
  <c r="L26" i="1" s="1"/>
  <c r="H27" i="1"/>
  <c r="H28" i="1"/>
  <c r="N28" i="1" s="1" a="1"/>
  <c r="N28" i="1" s="1"/>
  <c r="H29" i="1"/>
  <c r="H30" i="1"/>
  <c r="H31" i="1"/>
  <c r="N31" i="1" s="1" a="1"/>
  <c r="N31" i="1" s="1"/>
  <c r="H32" i="1"/>
  <c r="N32" i="1" s="1" a="1"/>
  <c r="N32" i="1" s="1"/>
  <c r="H33" i="1"/>
  <c r="N33" i="1" s="1" a="1"/>
  <c r="N33" i="1" s="1"/>
  <c r="H34" i="1"/>
  <c r="N34" i="1" s="1" a="1"/>
  <c r="N34" i="1" s="1"/>
  <c r="H35" i="1"/>
  <c r="H36" i="1"/>
  <c r="N36" i="1" s="1" a="1"/>
  <c r="N36" i="1" s="1"/>
  <c r="H37" i="1"/>
  <c r="L37" i="1" s="1" a="1"/>
  <c r="L37" i="1" s="1"/>
  <c r="H38" i="1"/>
  <c r="J38" i="1" s="1" a="1"/>
  <c r="J38" i="1" s="1"/>
  <c r="H39" i="1"/>
  <c r="J40" i="1" a="1"/>
  <c r="J40" i="1" s="1"/>
  <c r="H41" i="1"/>
  <c r="J41" i="1" s="1" a="1"/>
  <c r="J41" i="1" s="1"/>
  <c r="H42" i="1"/>
  <c r="H43" i="1"/>
  <c r="N43" i="1" s="1" a="1"/>
  <c r="N43" i="1" s="1"/>
  <c r="H44" i="1"/>
  <c r="N44" i="1" s="1" a="1"/>
  <c r="N44" i="1" s="1"/>
  <c r="H45" i="1"/>
  <c r="H46" i="1"/>
  <c r="L46" i="1" s="1" a="1"/>
  <c r="L46" i="1" s="1"/>
  <c r="L47" i="1" a="1"/>
  <c r="L47" i="1" s="1"/>
  <c r="H48" i="1"/>
  <c r="N48" i="1" s="1" a="1"/>
  <c r="N48" i="1" s="1"/>
  <c r="H49" i="1"/>
  <c r="J49" i="1" s="1" a="1"/>
  <c r="J49" i="1" s="1"/>
  <c r="H50" i="1"/>
  <c r="J50" i="1" s="1" a="1"/>
  <c r="J50" i="1" s="1"/>
  <c r="H51" i="1"/>
  <c r="H52" i="1"/>
  <c r="N52" i="1" s="1" a="1"/>
  <c r="N52" i="1" s="1"/>
  <c r="N53" i="1" a="1"/>
  <c r="N53" i="1" s="1"/>
  <c r="N76" i="1" a="1"/>
  <c r="N76" i="1" s="1"/>
  <c r="J78" i="1" a="1"/>
  <c r="J78" i="1" s="1"/>
  <c r="J80" i="1" a="1"/>
  <c r="J80" i="1" s="1"/>
  <c r="J81" i="1" a="1"/>
  <c r="J81" i="1" s="1"/>
  <c r="J118" i="1" a="1"/>
  <c r="J118" i="1" s="1"/>
  <c r="N135" i="1" a="1"/>
  <c r="N135" i="1" s="1"/>
  <c r="N138" i="1" a="1"/>
  <c r="N138" i="1" s="1"/>
  <c r="N141" i="1" a="1"/>
  <c r="N141" i="1" s="1"/>
  <c r="L146" i="1" a="1"/>
  <c r="L146" i="1" s="1"/>
  <c r="L246" i="1" a="1"/>
  <c r="L246" i="1" s="1"/>
  <c r="L249" i="1" a="1"/>
  <c r="L249" i="1" s="1"/>
  <c r="N254" i="1" a="1"/>
  <c r="N254" i="1" s="1"/>
  <c r="H454" i="1"/>
  <c r="N454" i="1" s="1" a="1"/>
  <c r="N454" i="1" s="1"/>
  <c r="H455" i="1"/>
  <c r="H459" i="1"/>
  <c r="N459" i="1" s="1" a="1"/>
  <c r="N459" i="1" s="1"/>
  <c r="H465" i="1"/>
  <c r="N465" i="1" s="1" a="1"/>
  <c r="N465" i="1" s="1"/>
  <c r="H469" i="1"/>
  <c r="H473" i="1"/>
  <c r="N473" i="1" s="1" a="1"/>
  <c r="N473" i="1" s="1"/>
  <c r="H481" i="1"/>
  <c r="N481" i="1" s="1" a="1"/>
  <c r="N481" i="1" s="1"/>
  <c r="H487" i="1"/>
  <c r="H492" i="1"/>
  <c r="H493" i="1"/>
  <c r="N493" i="1" s="1" a="1"/>
  <c r="N493" i="1" s="1"/>
  <c r="H497" i="1"/>
  <c r="H499" i="1"/>
  <c r="J499" i="1" s="1" a="1"/>
  <c r="J499" i="1" s="1"/>
  <c r="H501" i="1"/>
  <c r="N501" i="1" s="1" a="1"/>
  <c r="N501" i="1" s="1"/>
  <c r="H503" i="1"/>
  <c r="N503" i="1" s="1" a="1"/>
  <c r="N503" i="1" s="1"/>
  <c r="H505" i="1"/>
  <c r="N505" i="1" s="1" a="1"/>
  <c r="N505" i="1" s="1"/>
  <c r="H507" i="1"/>
  <c r="N507" i="1" s="1" a="1"/>
  <c r="N507" i="1" s="1"/>
  <c r="H516" i="1"/>
  <c r="H519" i="1"/>
  <c r="H527" i="1"/>
  <c r="J527" i="1" s="1" a="1"/>
  <c r="J527" i="1" s="1"/>
  <c r="H2" i="1"/>
  <c r="J573" i="1" l="1" a="1"/>
  <c r="J573" i="1" s="1"/>
  <c r="L573" i="1" a="1"/>
  <c r="L573" i="1" s="1"/>
  <c r="N573" i="1" a="1"/>
  <c r="N573" i="1" s="1"/>
  <c r="L2" i="1" a="1"/>
  <c r="L2" i="1" s="1"/>
  <c r="N45" i="1" a="1"/>
  <c r="N45" i="1" s="1"/>
  <c r="N50" i="1" a="1"/>
  <c r="N50" i="1" s="1"/>
  <c r="N118" i="1" a="1"/>
  <c r="N118" i="1" s="1"/>
  <c r="N40" i="1" a="1"/>
  <c r="N40" i="1" s="1"/>
  <c r="N30" i="1" a="1"/>
  <c r="N30" i="1" s="1"/>
  <c r="N20" i="1" a="1"/>
  <c r="N20" i="1" s="1"/>
  <c r="N19" i="1" a="1"/>
  <c r="N19" i="1" s="1"/>
  <c r="L78" i="1" a="1"/>
  <c r="L78" i="1" s="1"/>
  <c r="N499" i="1" a="1"/>
  <c r="N499" i="1" s="1"/>
  <c r="N81" i="1" a="1"/>
  <c r="N81" i="1" s="1"/>
  <c r="N527" i="1" a="1"/>
  <c r="N527" i="1" s="1"/>
  <c r="N26" i="1" a="1"/>
  <c r="N26" i="1" s="1"/>
  <c r="N78" i="1" a="1"/>
  <c r="N78" i="1" s="1"/>
  <c r="N21" i="1" a="1"/>
  <c r="N21" i="1" s="1"/>
  <c r="L49" i="1" a="1"/>
  <c r="L49" i="1" s="1"/>
  <c r="N49" i="1" a="1"/>
  <c r="N49" i="1" s="1"/>
  <c r="L8" i="1" a="1"/>
  <c r="L8" i="1" s="1"/>
  <c r="N14" i="1" a="1"/>
  <c r="N14" i="1" s="1"/>
  <c r="N41" i="1" a="1"/>
  <c r="N41" i="1" s="1"/>
  <c r="N10" i="1" a="1"/>
  <c r="N10" i="1" s="1"/>
  <c r="L23" i="1" a="1"/>
  <c r="L23" i="1" s="1"/>
  <c r="N23" i="1" a="1"/>
  <c r="N23" i="1" s="1"/>
  <c r="J507" i="1" a="1"/>
  <c r="J507" i="1" s="1"/>
  <c r="J79" i="1" a="1"/>
  <c r="J79" i="1" s="1"/>
  <c r="N79" i="1" a="1"/>
  <c r="N79" i="1" s="1"/>
  <c r="J77" i="1" a="1"/>
  <c r="J77" i="1" s="1"/>
  <c r="L77" i="1" a="1"/>
  <c r="L77" i="1" s="1"/>
  <c r="N77" i="1" a="1"/>
  <c r="N77" i="1" s="1"/>
  <c r="J51" i="1" a="1"/>
  <c r="J51" i="1" s="1"/>
  <c r="N51" i="1" a="1"/>
  <c r="N51" i="1" s="1"/>
  <c r="J497" i="1" a="1"/>
  <c r="J497" i="1" s="1"/>
  <c r="N497" i="1" a="1"/>
  <c r="N497" i="1" s="1"/>
  <c r="L17" i="1" a="1"/>
  <c r="L17" i="1" s="1"/>
  <c r="N17" i="1" a="1"/>
  <c r="N17" i="1" s="1"/>
  <c r="L38" i="1" a="1"/>
  <c r="L38" i="1" s="1"/>
  <c r="L455" i="1" a="1"/>
  <c r="L455" i="1" s="1"/>
  <c r="J455" i="1" a="1"/>
  <c r="J455" i="1" s="1"/>
  <c r="L29" i="1" a="1"/>
  <c r="L29" i="1" s="1"/>
  <c r="N29" i="1" a="1"/>
  <c r="N29" i="1" s="1"/>
  <c r="L9" i="1" a="1"/>
  <c r="L9" i="1" s="1"/>
  <c r="L35" i="1" a="1"/>
  <c r="L35" i="1" s="1"/>
  <c r="N35" i="1" a="1"/>
  <c r="N35" i="1" s="1"/>
  <c r="N455" i="1" a="1"/>
  <c r="N455" i="1" s="1"/>
  <c r="J469" i="1" a="1"/>
  <c r="J469" i="1" s="1"/>
  <c r="N469" i="1" a="1"/>
  <c r="N469" i="1" s="1"/>
  <c r="L6" i="1" a="1"/>
  <c r="L6" i="1" s="1"/>
  <c r="N6" i="1" a="1"/>
  <c r="N6" i="1" s="1"/>
  <c r="J37" i="1" a="1"/>
  <c r="J37" i="1" s="1"/>
  <c r="N37" i="1" a="1"/>
  <c r="N37" i="1" s="1"/>
  <c r="J487" i="1" a="1"/>
  <c r="J487" i="1" s="1"/>
  <c r="N487" i="1" a="1"/>
  <c r="N487" i="1" s="1"/>
  <c r="N27" i="1" a="1"/>
  <c r="N27" i="1" s="1"/>
  <c r="L27" i="1" a="1"/>
  <c r="L27" i="1" s="1"/>
  <c r="N38" i="1" a="1"/>
  <c r="N38" i="1" s="1"/>
  <c r="J249" i="1" a="1"/>
  <c r="J249" i="1" s="1"/>
  <c r="N249" i="1" a="1"/>
  <c r="N249" i="1" s="1"/>
  <c r="J46" i="1" a="1"/>
  <c r="J46" i="1" s="1"/>
  <c r="N46" i="1" a="1"/>
  <c r="N46" i="1" s="1"/>
  <c r="J519" i="1" a="1"/>
  <c r="J519" i="1" s="1"/>
  <c r="N519" i="1" a="1"/>
  <c r="N519" i="1" s="1"/>
  <c r="N9" i="1" a="1"/>
  <c r="N9" i="1" s="1"/>
  <c r="J492" i="1" a="1"/>
  <c r="J492" i="1" s="1"/>
  <c r="N492" i="1" a="1"/>
  <c r="N492" i="1" s="1"/>
  <c r="L13" i="1" a="1"/>
  <c r="L13" i="1" s="1"/>
  <c r="N13" i="1" a="1"/>
  <c r="N13" i="1" s="1"/>
  <c r="N80" i="1" a="1"/>
  <c r="N80" i="1" s="1"/>
  <c r="N18" i="1" a="1"/>
  <c r="N18" i="1" s="1"/>
  <c r="J11" i="1" a="1"/>
  <c r="J11" i="1" s="1"/>
  <c r="N11" i="1" a="1"/>
  <c r="N11" i="1" s="1"/>
  <c r="J47" i="1" a="1"/>
  <c r="J47" i="1" s="1"/>
  <c r="N47" i="1" a="1"/>
  <c r="N47" i="1" s="1"/>
  <c r="J7" i="1" a="1"/>
  <c r="J7" i="1" s="1"/>
  <c r="N7" i="1" a="1"/>
  <c r="N7" i="1" s="1"/>
  <c r="J246" i="1" a="1"/>
  <c r="J246" i="1" s="1"/>
  <c r="N246" i="1" a="1"/>
  <c r="N246" i="1" s="1"/>
  <c r="N5" i="1" a="1"/>
  <c r="N5" i="1" s="1"/>
  <c r="J516" i="1" a="1"/>
  <c r="J516" i="1" s="1"/>
  <c r="N516" i="1" a="1"/>
  <c r="N516" i="1" s="1"/>
  <c r="J146" i="1" a="1"/>
  <c r="J146" i="1" s="1"/>
  <c r="N146" i="1" a="1"/>
  <c r="N146" i="1" s="1"/>
  <c r="N24" i="1" a="1"/>
  <c r="N24" i="1" s="1"/>
  <c r="L4" i="1" a="1"/>
  <c r="L4" i="1" s="1"/>
  <c r="N4" i="1" a="1"/>
  <c r="N4" i="1" s="1"/>
  <c r="J39" i="1" a="1"/>
  <c r="J39" i="1" s="1"/>
  <c r="N39" i="1" a="1"/>
  <c r="N39" i="1" s="1"/>
  <c r="L39" i="1" a="1"/>
  <c r="L39" i="1" s="1"/>
  <c r="L516" i="1" a="1"/>
  <c r="L516" i="1" s="1"/>
  <c r="J48" i="1" a="1"/>
  <c r="J48" i="1" s="1"/>
  <c r="L48" i="1" a="1"/>
  <c r="L48" i="1" s="1"/>
  <c r="L28" i="1" a="1"/>
  <c r="L28" i="1" s="1"/>
  <c r="L42" i="1" a="1"/>
  <c r="L42" i="1" s="1"/>
  <c r="N42" i="1" a="1"/>
  <c r="N42" i="1" s="1"/>
  <c r="N2" i="1" a="1"/>
  <c r="N2" i="1" s="1"/>
  <c r="J42" i="1" a="1"/>
  <c r="J42" i="1" s="1"/>
  <c r="L118" i="1" a="1"/>
  <c r="L118" i="1" s="1"/>
  <c r="L81" i="1" a="1"/>
  <c r="L81" i="1" s="1"/>
  <c r="L20" i="1" a="1"/>
  <c r="L20" i="1" s="1"/>
  <c r="L527" i="1" a="1"/>
  <c r="L527" i="1" s="1"/>
  <c r="L41" i="1" a="1"/>
  <c r="L41" i="1" s="1"/>
  <c r="L80" i="1" a="1"/>
  <c r="L80" i="1" s="1"/>
  <c r="L519" i="1" a="1"/>
  <c r="L519" i="1" s="1"/>
  <c r="L40" i="1" a="1"/>
  <c r="L40" i="1" s="1"/>
  <c r="L10" i="1" a="1"/>
  <c r="L10" i="1" s="1"/>
  <c r="L79" i="1" a="1"/>
  <c r="L79" i="1" s="1"/>
  <c r="L492" i="1" a="1"/>
  <c r="L492" i="1" s="1"/>
  <c r="L499" i="1" a="1"/>
  <c r="L499" i="1" s="1"/>
  <c r="L497" i="1" a="1"/>
  <c r="L497" i="1" s="1"/>
  <c r="L30" i="1" a="1"/>
  <c r="L30" i="1" s="1"/>
  <c r="L469" i="1" a="1"/>
  <c r="L469" i="1" s="1"/>
  <c r="L50" i="1" a="1"/>
  <c r="L50" i="1" s="1"/>
  <c r="L16" i="1" a="1"/>
  <c r="L16" i="1" s="1"/>
  <c r="J473" i="1" a="1"/>
  <c r="J473" i="1" s="1"/>
  <c r="L473" i="1" a="1"/>
  <c r="L473" i="1" s="1"/>
  <c r="L36" i="1" a="1"/>
  <c r="L36" i="1" s="1"/>
  <c r="J34" i="1" a="1"/>
  <c r="J34" i="1" s="1"/>
  <c r="L34" i="1" a="1"/>
  <c r="L34" i="1" s="1"/>
  <c r="J465" i="1" a="1"/>
  <c r="J465" i="1" s="1"/>
  <c r="L465" i="1" a="1"/>
  <c r="L465" i="1" s="1"/>
  <c r="J33" i="1" a="1"/>
  <c r="J33" i="1" s="1"/>
  <c r="L33" i="1" a="1"/>
  <c r="L33" i="1" s="1"/>
  <c r="J459" i="1" a="1"/>
  <c r="J459" i="1" s="1"/>
  <c r="L459" i="1" a="1"/>
  <c r="L459" i="1" s="1"/>
  <c r="L32" i="1" a="1"/>
  <c r="L32" i="1" s="1"/>
  <c r="J481" i="1" a="1"/>
  <c r="J481" i="1" s="1"/>
  <c r="L481" i="1" a="1"/>
  <c r="L481" i="1" s="1"/>
  <c r="J76" i="1" a="1"/>
  <c r="J76" i="1" s="1"/>
  <c r="L76" i="1" a="1"/>
  <c r="L76" i="1" s="1"/>
  <c r="L15" i="1" a="1"/>
  <c r="L15" i="1" s="1"/>
  <c r="J52" i="1" a="1"/>
  <c r="J52" i="1" s="1"/>
  <c r="L52" i="1" a="1"/>
  <c r="L52" i="1" s="1"/>
  <c r="L12" i="1" a="1"/>
  <c r="L12" i="1" s="1"/>
  <c r="J53" i="1" a="1"/>
  <c r="J53" i="1" s="1"/>
  <c r="L53" i="1" a="1"/>
  <c r="L53" i="1" s="1"/>
  <c r="L507" i="1" a="1"/>
  <c r="L507" i="1" s="1"/>
  <c r="J141" i="1" a="1"/>
  <c r="J141" i="1" s="1"/>
  <c r="L141" i="1" a="1"/>
  <c r="L141" i="1" s="1"/>
  <c r="J25" i="1" a="1"/>
  <c r="J25" i="1" s="1"/>
  <c r="L25" i="1" a="1"/>
  <c r="L25" i="1" s="1"/>
  <c r="L135" i="1" a="1"/>
  <c r="L135" i="1" s="1"/>
  <c r="J135" i="1" a="1"/>
  <c r="J135" i="1" s="1"/>
  <c r="J3" i="1" a="1"/>
  <c r="J3" i="1" s="1"/>
  <c r="L3" i="1" a="1"/>
  <c r="L3" i="1" s="1"/>
  <c r="J501" i="1" a="1"/>
  <c r="J501" i="1" s="1"/>
  <c r="L501" i="1" a="1"/>
  <c r="L501" i="1" s="1"/>
  <c r="J138" i="1" a="1"/>
  <c r="J138" i="1" s="1"/>
  <c r="L138" i="1" a="1"/>
  <c r="L138" i="1" s="1"/>
  <c r="J44" i="1" a="1"/>
  <c r="J44" i="1" s="1"/>
  <c r="L44" i="1" a="1"/>
  <c r="L44" i="1" s="1"/>
  <c r="J503" i="1" a="1"/>
  <c r="J503" i="1" s="1"/>
  <c r="L503" i="1" a="1"/>
  <c r="L503" i="1" s="1"/>
  <c r="J43" i="1" a="1"/>
  <c r="J43" i="1" s="1"/>
  <c r="L43" i="1" a="1"/>
  <c r="L43" i="1" s="1"/>
  <c r="J22" i="1" a="1"/>
  <c r="J22" i="1" s="1"/>
  <c r="L22" i="1" a="1"/>
  <c r="L22" i="1" s="1"/>
  <c r="J45" i="1" a="1"/>
  <c r="J45" i="1" s="1"/>
  <c r="L45" i="1" a="1"/>
  <c r="L45" i="1" s="1"/>
  <c r="J505" i="1" a="1"/>
  <c r="J505" i="1" s="1"/>
  <c r="L505" i="1" a="1"/>
  <c r="L505" i="1" s="1"/>
  <c r="J24" i="1" a="1"/>
  <c r="J24" i="1" s="1"/>
  <c r="L24" i="1" a="1"/>
  <c r="L24" i="1" s="1"/>
  <c r="L11" i="1" a="1"/>
  <c r="L11" i="1" s="1"/>
  <c r="J31" i="1" a="1"/>
  <c r="J31" i="1" s="1"/>
  <c r="L31" i="1" a="1"/>
  <c r="L31" i="1" s="1"/>
  <c r="J454" i="1" a="1"/>
  <c r="J454" i="1" s="1"/>
  <c r="L454" i="1" a="1"/>
  <c r="L454" i="1" s="1"/>
  <c r="J254" i="1" a="1"/>
  <c r="J254" i="1" s="1"/>
  <c r="L254" i="1" a="1"/>
  <c r="L254" i="1" s="1"/>
  <c r="L487" i="1" a="1"/>
  <c r="L487" i="1" s="1"/>
  <c r="L51" i="1" a="1"/>
  <c r="L51" i="1" s="1"/>
  <c r="L19" i="1" a="1"/>
  <c r="L19" i="1" s="1"/>
  <c r="J493" i="1" a="1"/>
  <c r="J493" i="1" s="1"/>
  <c r="L493" i="1" a="1"/>
  <c r="L493" i="1" s="1"/>
  <c r="L18" i="1" a="1"/>
  <c r="L18" i="1" s="1"/>
  <c r="J28" i="1" a="1"/>
  <c r="J28" i="1" s="1"/>
  <c r="L5" i="1" a="1"/>
  <c r="L5" i="1" s="1"/>
  <c r="J16" i="1" a="1"/>
  <c r="J16" i="1" s="1"/>
  <c r="J36" i="1" a="1"/>
  <c r="J36" i="1" s="1"/>
  <c r="J19" i="1" a="1"/>
  <c r="J19" i="1" s="1"/>
  <c r="J18" i="1" a="1"/>
  <c r="J18" i="1" s="1"/>
  <c r="J5" i="1" a="1"/>
  <c r="J5" i="1" s="1"/>
  <c r="J29" i="1" a="1"/>
  <c r="J29" i="1" s="1"/>
  <c r="J27" i="1" a="1"/>
  <c r="J27" i="1" s="1"/>
  <c r="J8" i="1" a="1"/>
  <c r="J8" i="1" s="1"/>
  <c r="J26" i="1" a="1"/>
  <c r="J26" i="1" s="1"/>
  <c r="J6" i="1" a="1"/>
  <c r="J6" i="1" s="1"/>
  <c r="J21" i="1" a="1"/>
  <c r="J21" i="1" s="1"/>
  <c r="J17" i="1" a="1"/>
  <c r="J17" i="1" s="1"/>
  <c r="J15" i="1" a="1"/>
  <c r="J15" i="1" s="1"/>
  <c r="J35" i="1" a="1"/>
  <c r="J35" i="1" s="1"/>
  <c r="J14" i="1" a="1"/>
  <c r="J14" i="1" s="1"/>
  <c r="J32" i="1" a="1"/>
  <c r="J32" i="1" s="1"/>
  <c r="J13" i="1" a="1"/>
  <c r="J13" i="1" s="1"/>
  <c r="J10" i="1" a="1"/>
  <c r="J10" i="1" s="1"/>
  <c r="J2" i="1" a="1"/>
  <c r="J2" i="1" s="1"/>
  <c r="J30" i="1" a="1"/>
  <c r="J30" i="1" s="1"/>
  <c r="J12" i="1" a="1"/>
  <c r="J12" i="1" s="1"/>
  <c r="J9" i="1" a="1"/>
  <c r="J9" i="1" s="1"/>
  <c r="J4" i="1" a="1"/>
  <c r="J4" i="1" s="1"/>
  <c r="J23" i="1" a="1"/>
  <c r="J23" i="1" s="1"/>
  <c r="J534" i="1" l="1" a="1"/>
  <c r="J534" i="1" s="1"/>
  <c r="L534" i="1" a="1"/>
  <c r="L534" i="1" s="1"/>
  <c r="N534" i="1" a="1"/>
  <c r="N534" i="1" s="1"/>
  <c r="J548" i="1" a="1"/>
  <c r="J548" i="1" s="1"/>
  <c r="L548" i="1" a="1"/>
  <c r="L548" i="1" s="1"/>
  <c r="N548" i="1" a="1"/>
  <c r="N548" i="1" s="1"/>
  <c r="J546" i="1" a="1"/>
  <c r="J546" i="1" s="1"/>
  <c r="L546" i="1" a="1"/>
  <c r="L546" i="1" s="1"/>
  <c r="N546" i="1" a="1"/>
  <c r="N546" i="1" s="1"/>
  <c r="J588" i="1" a="1"/>
  <c r="J588" i="1" s="1"/>
  <c r="L588" i="1" a="1"/>
  <c r="L588" i="1" s="1"/>
  <c r="N588" i="1" a="1"/>
  <c r="N588" i="1" s="1"/>
  <c r="P39" i="1"/>
  <c r="P38" i="1"/>
  <c r="P37" i="1"/>
  <c r="F502" i="1"/>
  <c r="F500" i="1"/>
  <c r="C500" i="1"/>
  <c r="C506" i="1" l="1"/>
  <c r="H506" i="1" s="1"/>
  <c r="N506" i="1" s="1" a="1"/>
  <c r="N506" i="1" s="1"/>
  <c r="C504" i="1"/>
  <c r="H504" i="1" s="1"/>
  <c r="P500" i="1"/>
  <c r="D500" i="1" s="1"/>
  <c r="H500" i="1"/>
  <c r="C502" i="1"/>
  <c r="P504" i="1" l="1"/>
  <c r="D504" i="1" s="1"/>
  <c r="P506" i="1"/>
  <c r="D506" i="1" s="1"/>
  <c r="N500" i="1" a="1"/>
  <c r="N500" i="1" s="1"/>
  <c r="J500" i="1" a="1"/>
  <c r="J500" i="1" s="1"/>
  <c r="L500" i="1" a="1"/>
  <c r="L500" i="1" s="1"/>
  <c r="L504" i="1" a="1"/>
  <c r="L504" i="1" s="1"/>
  <c r="N504" i="1" a="1"/>
  <c r="N504" i="1" s="1"/>
  <c r="J506" i="1" a="1"/>
  <c r="J506" i="1" s="1"/>
  <c r="L506" i="1" a="1"/>
  <c r="L506" i="1" s="1"/>
  <c r="J504" i="1" a="1"/>
  <c r="J504" i="1" s="1"/>
  <c r="P502" i="1"/>
  <c r="D502" i="1" s="1"/>
  <c r="H502" i="1"/>
  <c r="N502" i="1" s="1" a="1"/>
  <c r="N502" i="1" s="1"/>
  <c r="J502" i="1" l="1" a="1"/>
  <c r="J502" i="1" s="1"/>
  <c r="L502" i="1" a="1"/>
  <c r="L502" i="1" s="1"/>
  <c r="F468" i="1" l="1"/>
  <c r="B839" i="1"/>
  <c r="G31" i="1"/>
  <c r="M31" i="1" s="1" a="1"/>
  <c r="M31" i="1" s="1"/>
  <c r="P31" i="1"/>
  <c r="F58" i="1"/>
  <c r="F57" i="1"/>
  <c r="F56" i="1"/>
  <c r="F64" i="1"/>
  <c r="F63" i="1"/>
  <c r="F62" i="1"/>
  <c r="B837" i="1"/>
  <c r="B835" i="1"/>
  <c r="K31" i="1" l="1" a="1"/>
  <c r="K31" i="1" s="1"/>
  <c r="I31" i="1" a="1"/>
  <c r="I31" i="1" s="1"/>
  <c r="P18" i="1"/>
  <c r="P35" i="1"/>
  <c r="P6" i="1" l="1"/>
  <c r="F498" i="1"/>
  <c r="P36" i="1"/>
  <c r="P3" i="1" l="1"/>
  <c r="P9" i="1"/>
  <c r="F59" i="1"/>
  <c r="P41" i="1" l="1"/>
  <c r="P42" i="1"/>
  <c r="P43" i="1"/>
  <c r="P44" i="1"/>
  <c r="P45" i="1"/>
  <c r="P46" i="1"/>
  <c r="P48" i="1"/>
  <c r="P49" i="1"/>
  <c r="P50" i="1"/>
  <c r="P51" i="1"/>
  <c r="P52" i="1"/>
  <c r="G2" i="1" l="1"/>
  <c r="G3" i="1"/>
  <c r="G4" i="1"/>
  <c r="Z54" i="1" s="1"/>
  <c r="G5" i="1"/>
  <c r="Z55" i="1" s="1"/>
  <c r="G6" i="1"/>
  <c r="G7" i="1"/>
  <c r="G8" i="1"/>
  <c r="G9" i="1"/>
  <c r="Z137" i="1" s="1"/>
  <c r="G10" i="1"/>
  <c r="Z134" i="1" s="1"/>
  <c r="G11" i="1"/>
  <c r="G12" i="1"/>
  <c r="G13" i="1"/>
  <c r="G14" i="1"/>
  <c r="G15" i="1"/>
  <c r="G16" i="1"/>
  <c r="G17" i="1"/>
  <c r="Z75" i="1" s="1"/>
  <c r="G18" i="1"/>
  <c r="G19" i="1"/>
  <c r="G20" i="1"/>
  <c r="G21" i="1"/>
  <c r="Z70" i="1" s="1"/>
  <c r="G22" i="1"/>
  <c r="Z69" i="1" s="1"/>
  <c r="G23" i="1"/>
  <c r="G24" i="1"/>
  <c r="Z68" i="1" s="1"/>
  <c r="G25" i="1"/>
  <c r="Z60" i="1" s="1"/>
  <c r="G26" i="1"/>
  <c r="Z59" i="1" s="1"/>
  <c r="G27" i="1"/>
  <c r="G28" i="1"/>
  <c r="Z74" i="1" s="1"/>
  <c r="G29" i="1"/>
  <c r="Z58" i="1" s="1"/>
  <c r="G30" i="1"/>
  <c r="Z61" i="1" s="1"/>
  <c r="G32" i="1"/>
  <c r="G33" i="1"/>
  <c r="G34" i="1"/>
  <c r="G35" i="1"/>
  <c r="I35" i="1" s="1" a="1"/>
  <c r="I35" i="1" s="1"/>
  <c r="I40" i="1" a="1"/>
  <c r="I40" i="1" s="1"/>
  <c r="G41" i="1"/>
  <c r="I41" i="1" s="1" a="1"/>
  <c r="I41" i="1" s="1"/>
  <c r="G42" i="1"/>
  <c r="I42" i="1" s="1" a="1"/>
  <c r="I42" i="1" s="1"/>
  <c r="G43" i="1"/>
  <c r="I43" i="1" s="1" a="1"/>
  <c r="I43" i="1" s="1"/>
  <c r="G44" i="1"/>
  <c r="I44" i="1" s="1" a="1"/>
  <c r="I44" i="1" s="1"/>
  <c r="G45" i="1"/>
  <c r="G46" i="1"/>
  <c r="I46" i="1" s="1" a="1"/>
  <c r="I46" i="1" s="1"/>
  <c r="I47" i="1" a="1"/>
  <c r="I47" i="1" s="1"/>
  <c r="G48" i="1"/>
  <c r="I48" i="1" s="1" a="1"/>
  <c r="I48" i="1" s="1"/>
  <c r="G49" i="1"/>
  <c r="I49" i="1" s="1" a="1"/>
  <c r="I49" i="1" s="1"/>
  <c r="G50" i="1"/>
  <c r="I50" i="1" s="1" a="1"/>
  <c r="I50" i="1" s="1"/>
  <c r="G51" i="1"/>
  <c r="I51" i="1" s="1" a="1"/>
  <c r="I51" i="1" s="1"/>
  <c r="G52" i="1"/>
  <c r="I52" i="1" s="1" a="1"/>
  <c r="I52" i="1" s="1"/>
  <c r="I53" i="1" a="1"/>
  <c r="I53" i="1" s="1"/>
  <c r="K76" i="1" a="1"/>
  <c r="K76" i="1" s="1"/>
  <c r="I77" i="1" a="1"/>
  <c r="I77" i="1" s="1"/>
  <c r="I78" i="1" a="1"/>
  <c r="I78" i="1" s="1"/>
  <c r="I80" i="1" a="1"/>
  <c r="I80" i="1" s="1"/>
  <c r="P2" i="1"/>
  <c r="F68" i="1"/>
  <c r="F60" i="1"/>
  <c r="F55" i="1"/>
  <c r="F54" i="1"/>
  <c r="F518" i="1"/>
  <c r="F517" i="1"/>
  <c r="F526" i="1"/>
  <c r="F533" i="1"/>
  <c r="F532" i="1"/>
  <c r="F531" i="1"/>
  <c r="F530" i="1"/>
  <c r="F525" i="1"/>
  <c r="F523" i="1"/>
  <c r="F74" i="1"/>
  <c r="P27" i="1"/>
  <c r="P30" i="1"/>
  <c r="P25" i="1"/>
  <c r="P29" i="1"/>
  <c r="I588" i="1" l="1" a="1"/>
  <c r="I588" i="1" s="1"/>
  <c r="K588" i="1" a="1"/>
  <c r="K588" i="1" s="1"/>
  <c r="M588" i="1" a="1"/>
  <c r="M588" i="1" s="1"/>
  <c r="I45" i="1" a="1"/>
  <c r="I45" i="1" s="1"/>
  <c r="Z84" i="1"/>
  <c r="Z133" i="1"/>
  <c r="Z136" i="1"/>
  <c r="Z131" i="1"/>
  <c r="Z132" i="1"/>
  <c r="Z129" i="1"/>
  <c r="Z130" i="1"/>
  <c r="Z127" i="1"/>
  <c r="Z128" i="1"/>
  <c r="Z125" i="1"/>
  <c r="Z126" i="1"/>
  <c r="Z123" i="1"/>
  <c r="Z124" i="1"/>
  <c r="Z121" i="1"/>
  <c r="Z122" i="1"/>
  <c r="Z120" i="1"/>
  <c r="Z119" i="1"/>
  <c r="Z116" i="1"/>
  <c r="Z117" i="1"/>
  <c r="Z114" i="1"/>
  <c r="Z115" i="1"/>
  <c r="Z113" i="1"/>
  <c r="Z111" i="1"/>
  <c r="Z112" i="1"/>
  <c r="Z109" i="1"/>
  <c r="Z110" i="1"/>
  <c r="Z107" i="1"/>
  <c r="Z108" i="1"/>
  <c r="Z105" i="1"/>
  <c r="Z106" i="1"/>
  <c r="Z103" i="1"/>
  <c r="Z104" i="1"/>
  <c r="Z101" i="1"/>
  <c r="Z102" i="1"/>
  <c r="Z99" i="1"/>
  <c r="Z100" i="1"/>
  <c r="Z97" i="1"/>
  <c r="Z98" i="1"/>
  <c r="Z95" i="1"/>
  <c r="Z96" i="1"/>
  <c r="Z93" i="1"/>
  <c r="Z94" i="1"/>
  <c r="Z91" i="1"/>
  <c r="Z92" i="1"/>
  <c r="Z89" i="1"/>
  <c r="Z90" i="1"/>
  <c r="Z87" i="1"/>
  <c r="Z88" i="1"/>
  <c r="Z85" i="1"/>
  <c r="Z86" i="1"/>
  <c r="Z82" i="1"/>
  <c r="Z83" i="1"/>
  <c r="Z64" i="1"/>
  <c r="Z63" i="1"/>
  <c r="Z62" i="1"/>
  <c r="Z73" i="1"/>
  <c r="Z72" i="1"/>
  <c r="Z71" i="1"/>
  <c r="Z67" i="1"/>
  <c r="Z66" i="1"/>
  <c r="Z65" i="1"/>
  <c r="Z56" i="1"/>
  <c r="Z57" i="1"/>
  <c r="K52" i="1" a="1"/>
  <c r="K52" i="1" s="1"/>
  <c r="K53" i="1" a="1"/>
  <c r="K53" i="1" s="1"/>
  <c r="K51" i="1" a="1"/>
  <c r="K51" i="1" s="1"/>
  <c r="G39" i="1"/>
  <c r="I39" i="1" s="1" a="1"/>
  <c r="I39" i="1" s="1"/>
  <c r="G37" i="1"/>
  <c r="K37" i="1" s="1" a="1"/>
  <c r="K37" i="1" s="1"/>
  <c r="G38" i="1"/>
  <c r="G504" i="1" s="1"/>
  <c r="I501" i="1" a="1"/>
  <c r="I501" i="1" s="1"/>
  <c r="G500" i="1"/>
  <c r="M78" i="1" a="1"/>
  <c r="M78" i="1" s="1"/>
  <c r="M77" i="1" a="1"/>
  <c r="M77" i="1" s="1"/>
  <c r="K78" i="1" a="1"/>
  <c r="K78" i="1" s="1"/>
  <c r="K77" i="1" a="1"/>
  <c r="K77" i="1" s="1"/>
  <c r="I76" i="1" a="1"/>
  <c r="I76" i="1" s="1"/>
  <c r="M76" i="1" a="1"/>
  <c r="M76" i="1" s="1"/>
  <c r="M80" i="1" a="1"/>
  <c r="M80" i="1" s="1"/>
  <c r="K80" i="1" a="1"/>
  <c r="K80" i="1" s="1"/>
  <c r="K35" i="1" a="1"/>
  <c r="K35" i="1" s="1"/>
  <c r="M35" i="1" a="1"/>
  <c r="M35" i="1" s="1"/>
  <c r="P34" i="1"/>
  <c r="M53" i="1" a="1"/>
  <c r="M53" i="1" s="1"/>
  <c r="P33" i="1"/>
  <c r="P32" i="1"/>
  <c r="P28" i="1"/>
  <c r="P26" i="1"/>
  <c r="P24" i="1"/>
  <c r="P23" i="1"/>
  <c r="P22" i="1"/>
  <c r="P21" i="1"/>
  <c r="P20" i="1"/>
  <c r="P19" i="1"/>
  <c r="P17" i="1"/>
  <c r="P16" i="1"/>
  <c r="P15" i="1"/>
  <c r="P14" i="1"/>
  <c r="P13" i="1"/>
  <c r="P12" i="1"/>
  <c r="P11" i="1"/>
  <c r="P10" i="1"/>
  <c r="P8" i="1"/>
  <c r="P7" i="1"/>
  <c r="P5" i="1"/>
  <c r="P4" i="1"/>
  <c r="F599" i="1"/>
  <c r="M52" i="1" a="1"/>
  <c r="M52" i="1" s="1"/>
  <c r="K33" i="1" a="1"/>
  <c r="K33" i="1" s="1"/>
  <c r="I34" i="1" a="1"/>
  <c r="I34" i="1" s="1"/>
  <c r="F248" i="1"/>
  <c r="I146" i="1" a="1"/>
  <c r="I146" i="1" s="1"/>
  <c r="K146" i="1" a="1"/>
  <c r="K146" i="1" s="1"/>
  <c r="M146" i="1" a="1"/>
  <c r="M146" i="1" s="1"/>
  <c r="F524" i="1"/>
  <c r="K44" i="1" a="1"/>
  <c r="K44" i="1" s="1"/>
  <c r="M44" i="1" a="1"/>
  <c r="M44" i="1" s="1"/>
  <c r="M48" i="1" a="1"/>
  <c r="M48" i="1" s="1"/>
  <c r="K46" i="1" a="1"/>
  <c r="K46" i="1" s="1"/>
  <c r="M46" i="1" a="1"/>
  <c r="M46" i="1" s="1"/>
  <c r="K41" i="1" a="1"/>
  <c r="K41" i="1" s="1"/>
  <c r="K42" i="1" a="1"/>
  <c r="K42" i="1" s="1"/>
  <c r="M41" i="1" a="1"/>
  <c r="M41" i="1" s="1"/>
  <c r="M42" i="1" a="1"/>
  <c r="M42" i="1" s="1"/>
  <c r="K43" i="1" a="1"/>
  <c r="K43" i="1" s="1"/>
  <c r="M43" i="1" a="1"/>
  <c r="M43" i="1" s="1"/>
  <c r="K45" i="1" a="1"/>
  <c r="K45" i="1" s="1"/>
  <c r="M45" i="1" a="1"/>
  <c r="M45" i="1" s="1"/>
  <c r="I141" i="1" a="1"/>
  <c r="I141" i="1" s="1"/>
  <c r="K141" i="1" a="1"/>
  <c r="K141" i="1" s="1"/>
  <c r="M141" i="1" a="1"/>
  <c r="M141" i="1" s="1"/>
  <c r="M246" i="1" a="1"/>
  <c r="M246" i="1" s="1"/>
  <c r="K5" i="1" a="1"/>
  <c r="K5" i="1" s="1"/>
  <c r="I7" i="1" a="1"/>
  <c r="I7" i="1" s="1"/>
  <c r="M8" i="1" a="1"/>
  <c r="M8" i="1" s="1"/>
  <c r="K14" i="1" a="1"/>
  <c r="K14" i="1" s="1"/>
  <c r="I15" i="1" a="1"/>
  <c r="I15" i="1" s="1"/>
  <c r="I25" i="1" a="1"/>
  <c r="I25" i="1" s="1"/>
  <c r="I26" i="1" a="1"/>
  <c r="I26" i="1" s="1"/>
  <c r="I32" i="1" a="1"/>
  <c r="I32" i="1" s="1"/>
  <c r="M47" i="1" a="1"/>
  <c r="M47" i="1" s="1"/>
  <c r="I118" i="1" a="1"/>
  <c r="I118" i="1" s="1"/>
  <c r="K138" i="1" a="1"/>
  <c r="K138" i="1" s="1"/>
  <c r="F82" i="1"/>
  <c r="C496" i="1"/>
  <c r="C468" i="1"/>
  <c r="C70" i="1"/>
  <c r="C68" i="1"/>
  <c r="C615" i="1"/>
  <c r="C248" i="1"/>
  <c r="C498" i="1"/>
  <c r="C839" i="1"/>
  <c r="F529" i="1"/>
  <c r="F528" i="1"/>
  <c r="F522" i="1"/>
  <c r="F520" i="1"/>
  <c r="F521" i="1"/>
  <c r="F472" i="1"/>
  <c r="F470" i="1"/>
  <c r="F471" i="1"/>
  <c r="F84" i="1"/>
  <c r="F83" i="1"/>
  <c r="I534" i="1" l="1" a="1"/>
  <c r="I534" i="1" s="1"/>
  <c r="K534" i="1" a="1"/>
  <c r="K534" i="1" s="1"/>
  <c r="M534" i="1" a="1"/>
  <c r="M534" i="1" s="1"/>
  <c r="I548" i="1" a="1"/>
  <c r="I548" i="1" s="1"/>
  <c r="K548" i="1" a="1"/>
  <c r="K548" i="1" s="1"/>
  <c r="M548" i="1" a="1"/>
  <c r="M548" i="1" s="1"/>
  <c r="I546" i="1" a="1"/>
  <c r="I546" i="1" s="1"/>
  <c r="K546" i="1" a="1"/>
  <c r="K546" i="1" s="1"/>
  <c r="M546" i="1" a="1"/>
  <c r="M546" i="1" s="1"/>
  <c r="I573" i="1" a="1"/>
  <c r="I573" i="1" s="1"/>
  <c r="K573" i="1" a="1"/>
  <c r="K573" i="1" s="1"/>
  <c r="M573" i="1" a="1"/>
  <c r="M573" i="1" s="1"/>
  <c r="P839" i="1"/>
  <c r="P498" i="1"/>
  <c r="D498" i="1" s="1"/>
  <c r="H498" i="1"/>
  <c r="P248" i="1"/>
  <c r="P615" i="1"/>
  <c r="P68" i="1"/>
  <c r="H68" i="1"/>
  <c r="P70" i="1"/>
  <c r="H70" i="1"/>
  <c r="P468" i="1"/>
  <c r="D468" i="1" s="1"/>
  <c r="G468" i="1" s="1"/>
  <c r="H468" i="1"/>
  <c r="P496" i="1"/>
  <c r="D496" i="1" s="1"/>
  <c r="H496" i="1"/>
  <c r="K39" i="1" a="1"/>
  <c r="K39" i="1" s="1"/>
  <c r="M39" i="1" a="1"/>
  <c r="M39" i="1" s="1"/>
  <c r="G506" i="1"/>
  <c r="M506" i="1" s="1" a="1"/>
  <c r="M506" i="1" s="1"/>
  <c r="I507" i="1" a="1"/>
  <c r="I507" i="1" s="1"/>
  <c r="K507" i="1" a="1"/>
  <c r="K507" i="1" s="1"/>
  <c r="K504" i="1" a="1"/>
  <c r="K504" i="1" s="1"/>
  <c r="M504" i="1" a="1"/>
  <c r="M504" i="1" s="1"/>
  <c r="I504" i="1" a="1"/>
  <c r="I504" i="1" s="1"/>
  <c r="M503" i="1" a="1"/>
  <c r="M503" i="1" s="1"/>
  <c r="I503" i="1" a="1"/>
  <c r="I503" i="1" s="1"/>
  <c r="K503" i="1" a="1"/>
  <c r="K503" i="1" s="1"/>
  <c r="G502" i="1"/>
  <c r="K502" i="1" s="1" a="1"/>
  <c r="K502" i="1" s="1"/>
  <c r="I37" i="1" a="1"/>
  <c r="I37" i="1" s="1"/>
  <c r="M37" i="1" a="1"/>
  <c r="M37" i="1" s="1"/>
  <c r="I38" i="1" a="1"/>
  <c r="I38" i="1" s="1"/>
  <c r="M38" i="1" a="1"/>
  <c r="M38" i="1" s="1"/>
  <c r="K38" i="1" a="1"/>
  <c r="K38" i="1" s="1"/>
  <c r="K501" i="1" a="1"/>
  <c r="K501" i="1" s="1"/>
  <c r="M501" i="1" a="1"/>
  <c r="M501" i="1" s="1"/>
  <c r="I500" i="1" a="1"/>
  <c r="I500" i="1" s="1"/>
  <c r="K500" i="1" a="1"/>
  <c r="K500" i="1" s="1"/>
  <c r="M500" i="1" a="1"/>
  <c r="M500" i="1" s="1"/>
  <c r="I499" i="1" a="1"/>
  <c r="I499" i="1" s="1"/>
  <c r="K499" i="1" a="1"/>
  <c r="K499" i="1" s="1"/>
  <c r="M499" i="1" a="1"/>
  <c r="M499" i="1" s="1"/>
  <c r="C669" i="1"/>
  <c r="C247" i="1"/>
  <c r="C786" i="1"/>
  <c r="C787" i="1"/>
  <c r="C788" i="1"/>
  <c r="C789" i="1"/>
  <c r="C781" i="1"/>
  <c r="C782" i="1"/>
  <c r="C783" i="1"/>
  <c r="C784" i="1"/>
  <c r="C60" i="1"/>
  <c r="C678" i="1"/>
  <c r="C693" i="1"/>
  <c r="C464" i="1"/>
  <c r="C463" i="1"/>
  <c r="C460" i="1"/>
  <c r="C62" i="1"/>
  <c r="C63" i="1"/>
  <c r="C64" i="1"/>
  <c r="C56" i="1"/>
  <c r="C58" i="1"/>
  <c r="C57" i="1"/>
  <c r="C61" i="1"/>
  <c r="C74" i="1"/>
  <c r="C837" i="1"/>
  <c r="C835" i="1"/>
  <c r="C139" i="1"/>
  <c r="C598" i="1"/>
  <c r="C456" i="1"/>
  <c r="C673" i="1"/>
  <c r="C672" i="1"/>
  <c r="C674" i="1"/>
  <c r="C675" i="1"/>
  <c r="C681" i="1"/>
  <c r="C470" i="1"/>
  <c r="C682" i="1"/>
  <c r="C683" i="1"/>
  <c r="C684" i="1"/>
  <c r="C671" i="1"/>
  <c r="C820" i="1"/>
  <c r="C821" i="1"/>
  <c r="C822" i="1"/>
  <c r="C595" i="1"/>
  <c r="C680" i="1"/>
  <c r="C94" i="1"/>
  <c r="C694" i="1"/>
  <c r="C676" i="1"/>
  <c r="C677" i="1"/>
  <c r="C679" i="1"/>
  <c r="C55" i="1"/>
  <c r="C695" i="1"/>
  <c r="C54" i="1"/>
  <c r="C696" i="1"/>
  <c r="C134" i="1"/>
  <c r="G36" i="1"/>
  <c r="C59" i="1"/>
  <c r="C494" i="1"/>
  <c r="C495" i="1"/>
  <c r="C826" i="1"/>
  <c r="C833" i="1"/>
  <c r="C830" i="1"/>
  <c r="C828" i="1"/>
  <c r="C827" i="1"/>
  <c r="C832" i="1"/>
  <c r="C831" i="1"/>
  <c r="C829" i="1"/>
  <c r="C791" i="1"/>
  <c r="C818" i="1"/>
  <c r="C798" i="1"/>
  <c r="C792" i="1"/>
  <c r="C807" i="1"/>
  <c r="C806" i="1"/>
  <c r="C802" i="1"/>
  <c r="C799" i="1"/>
  <c r="C817" i="1"/>
  <c r="C797" i="1"/>
  <c r="C815" i="1"/>
  <c r="C814" i="1"/>
  <c r="C813" i="1"/>
  <c r="C812" i="1"/>
  <c r="C816" i="1"/>
  <c r="C796" i="1"/>
  <c r="C795" i="1"/>
  <c r="C794" i="1"/>
  <c r="C793" i="1"/>
  <c r="C808" i="1"/>
  <c r="C811" i="1"/>
  <c r="C810" i="1"/>
  <c r="C804" i="1"/>
  <c r="C803" i="1"/>
  <c r="C801" i="1"/>
  <c r="C809" i="1"/>
  <c r="C805" i="1"/>
  <c r="C800" i="1"/>
  <c r="C779" i="1"/>
  <c r="C759" i="1"/>
  <c r="C778" i="1"/>
  <c r="C758" i="1"/>
  <c r="C777" i="1"/>
  <c r="C757" i="1"/>
  <c r="C774" i="1"/>
  <c r="C753" i="1"/>
  <c r="C751" i="1"/>
  <c r="C764" i="1"/>
  <c r="C776" i="1"/>
  <c r="C756" i="1"/>
  <c r="C772" i="1"/>
  <c r="C775" i="1"/>
  <c r="C755" i="1"/>
  <c r="C754" i="1"/>
  <c r="C773" i="1"/>
  <c r="C752" i="1"/>
  <c r="C771" i="1"/>
  <c r="C763" i="1"/>
  <c r="C770" i="1"/>
  <c r="C750" i="1"/>
  <c r="C767" i="1"/>
  <c r="C765" i="1"/>
  <c r="C760" i="1"/>
  <c r="C769" i="1"/>
  <c r="C749" i="1"/>
  <c r="C768" i="1"/>
  <c r="C766" i="1"/>
  <c r="C762" i="1"/>
  <c r="C761" i="1"/>
  <c r="C748" i="1"/>
  <c r="C723" i="1"/>
  <c r="C722" i="1"/>
  <c r="C718" i="1"/>
  <c r="C746" i="1"/>
  <c r="C726" i="1"/>
  <c r="C732" i="1"/>
  <c r="C731" i="1"/>
  <c r="C729" i="1"/>
  <c r="C745" i="1"/>
  <c r="C725" i="1"/>
  <c r="C741" i="1"/>
  <c r="C744" i="1"/>
  <c r="C724" i="1"/>
  <c r="C721" i="1"/>
  <c r="C740" i="1"/>
  <c r="C719" i="1"/>
  <c r="C739" i="1"/>
  <c r="C730" i="1"/>
  <c r="C743" i="1"/>
  <c r="C742" i="1"/>
  <c r="C720" i="1"/>
  <c r="C738" i="1"/>
  <c r="C727" i="1"/>
  <c r="C737" i="1"/>
  <c r="C736" i="1"/>
  <c r="C735" i="1"/>
  <c r="C734" i="1"/>
  <c r="C733" i="1"/>
  <c r="C728" i="1"/>
  <c r="C698" i="1"/>
  <c r="C716" i="1"/>
  <c r="C712" i="1"/>
  <c r="C710" i="1"/>
  <c r="C709" i="1"/>
  <c r="C702" i="1"/>
  <c r="C701" i="1"/>
  <c r="C715" i="1"/>
  <c r="C714" i="1"/>
  <c r="C713" i="1"/>
  <c r="C711" i="1"/>
  <c r="C708" i="1"/>
  <c r="C707" i="1"/>
  <c r="C706" i="1"/>
  <c r="C705" i="1"/>
  <c r="C700" i="1"/>
  <c r="C699" i="1"/>
  <c r="C704" i="1"/>
  <c r="C703" i="1"/>
  <c r="C686" i="1"/>
  <c r="C691" i="1"/>
  <c r="C690" i="1"/>
  <c r="C689" i="1"/>
  <c r="C688" i="1"/>
  <c r="C687" i="1"/>
  <c r="C656" i="1"/>
  <c r="C668" i="1"/>
  <c r="C667" i="1"/>
  <c r="C666" i="1"/>
  <c r="C665" i="1"/>
  <c r="C664" i="1"/>
  <c r="C659" i="1"/>
  <c r="C662" i="1"/>
  <c r="C660" i="1"/>
  <c r="C658" i="1"/>
  <c r="C657" i="1"/>
  <c r="C663" i="1"/>
  <c r="C661" i="1"/>
  <c r="C647" i="1"/>
  <c r="C653" i="1"/>
  <c r="C652" i="1"/>
  <c r="C649" i="1"/>
  <c r="C651" i="1"/>
  <c r="C650" i="1"/>
  <c r="C648" i="1"/>
  <c r="C654" i="1"/>
  <c r="C640" i="1"/>
  <c r="C645" i="1"/>
  <c r="C644" i="1"/>
  <c r="C643" i="1"/>
  <c r="C642" i="1"/>
  <c r="C641" i="1"/>
  <c r="C633" i="1"/>
  <c r="C638" i="1"/>
  <c r="C637" i="1"/>
  <c r="C635" i="1"/>
  <c r="C634" i="1"/>
  <c r="C636" i="1"/>
  <c r="C631" i="1"/>
  <c r="C630" i="1"/>
  <c r="C626" i="1"/>
  <c r="C629" i="1"/>
  <c r="C628" i="1"/>
  <c r="C627" i="1"/>
  <c r="C624" i="1"/>
  <c r="C623" i="1"/>
  <c r="C619" i="1"/>
  <c r="C622" i="1"/>
  <c r="C620" i="1"/>
  <c r="C621" i="1"/>
  <c r="C612" i="1"/>
  <c r="C614" i="1"/>
  <c r="C613" i="1"/>
  <c r="C608" i="1"/>
  <c r="C610" i="1"/>
  <c r="C607" i="1"/>
  <c r="C609" i="1"/>
  <c r="C601" i="1"/>
  <c r="C606" i="1"/>
  <c r="C605" i="1"/>
  <c r="C604" i="1"/>
  <c r="C603" i="1"/>
  <c r="C602" i="1"/>
  <c r="C85" i="1"/>
  <c r="C106" i="1"/>
  <c r="C474" i="1"/>
  <c r="C480" i="1"/>
  <c r="C479" i="1"/>
  <c r="C478" i="1"/>
  <c r="C477" i="1"/>
  <c r="C476" i="1"/>
  <c r="C475" i="1"/>
  <c r="C485" i="1"/>
  <c r="C486" i="1"/>
  <c r="C482" i="1"/>
  <c r="C484" i="1"/>
  <c r="C483" i="1"/>
  <c r="C75" i="1"/>
  <c r="C526" i="1"/>
  <c r="C523" i="1"/>
  <c r="C525" i="1"/>
  <c r="C515" i="1"/>
  <c r="C67" i="1"/>
  <c r="C66" i="1"/>
  <c r="C65" i="1"/>
  <c r="C69" i="1"/>
  <c r="C72" i="1"/>
  <c r="C71" i="1"/>
  <c r="C466" i="1"/>
  <c r="C73" i="1"/>
  <c r="C488" i="1"/>
  <c r="C491" i="1"/>
  <c r="C490" i="1"/>
  <c r="C489" i="1"/>
  <c r="I33" i="1" a="1"/>
  <c r="I33" i="1" s="1"/>
  <c r="C453" i="1"/>
  <c r="C253" i="1"/>
  <c r="C252" i="1"/>
  <c r="C145" i="1"/>
  <c r="C144" i="1"/>
  <c r="C452" i="1"/>
  <c r="C451" i="1"/>
  <c r="C450" i="1"/>
  <c r="C449" i="1"/>
  <c r="C448" i="1"/>
  <c r="C446" i="1"/>
  <c r="C447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M34" i="1" a="1"/>
  <c r="M34" i="1" s="1"/>
  <c r="K34" i="1" a="1"/>
  <c r="K34" i="1" s="1"/>
  <c r="M33" i="1" a="1"/>
  <c r="M33" i="1" s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599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1" i="1"/>
  <c r="C258" i="1"/>
  <c r="C257" i="1"/>
  <c r="C256" i="1"/>
  <c r="C255" i="1"/>
  <c r="C259" i="1"/>
  <c r="C250" i="1"/>
  <c r="C140" i="1"/>
  <c r="C596" i="1"/>
  <c r="C597" i="1"/>
  <c r="C593" i="1"/>
  <c r="C594" i="1"/>
  <c r="C591" i="1"/>
  <c r="C592" i="1"/>
  <c r="C589" i="1"/>
  <c r="C590" i="1"/>
  <c r="C528" i="1"/>
  <c r="C520" i="1"/>
  <c r="C524" i="1"/>
  <c r="C522" i="1"/>
  <c r="C521" i="1"/>
  <c r="C508" i="1"/>
  <c r="H508" i="1" s="1"/>
  <c r="N508" i="1" s="1" a="1"/>
  <c r="N508" i="1" s="1"/>
  <c r="C514" i="1"/>
  <c r="C513" i="1"/>
  <c r="C512" i="1"/>
  <c r="C511" i="1"/>
  <c r="C510" i="1"/>
  <c r="C509" i="1"/>
  <c r="C245" i="1"/>
  <c r="C244" i="1"/>
  <c r="C241" i="1"/>
  <c r="C240" i="1"/>
  <c r="C239" i="1"/>
  <c r="C236" i="1"/>
  <c r="C235" i="1"/>
  <c r="C234" i="1"/>
  <c r="C229" i="1"/>
  <c r="C230" i="1"/>
  <c r="C225" i="1"/>
  <c r="C224" i="1"/>
  <c r="C219" i="1"/>
  <c r="C220" i="1"/>
  <c r="C216" i="1"/>
  <c r="C215" i="1"/>
  <c r="C214" i="1"/>
  <c r="C209" i="1"/>
  <c r="C210" i="1"/>
  <c r="C204" i="1"/>
  <c r="C205" i="1"/>
  <c r="C199" i="1"/>
  <c r="C200" i="1"/>
  <c r="C195" i="1"/>
  <c r="C194" i="1"/>
  <c r="C190" i="1"/>
  <c r="C189" i="1"/>
  <c r="C184" i="1"/>
  <c r="C185" i="1"/>
  <c r="C179" i="1"/>
  <c r="C180" i="1"/>
  <c r="C174" i="1"/>
  <c r="C175" i="1"/>
  <c r="C169" i="1"/>
  <c r="C170" i="1"/>
  <c r="C164" i="1"/>
  <c r="C165" i="1"/>
  <c r="C159" i="1"/>
  <c r="C160" i="1"/>
  <c r="C155" i="1"/>
  <c r="C154" i="1"/>
  <c r="C149" i="1"/>
  <c r="C150" i="1"/>
  <c r="C143" i="1"/>
  <c r="C142" i="1"/>
  <c r="C147" i="1"/>
  <c r="C119" i="1"/>
  <c r="C471" i="1"/>
  <c r="C472" i="1"/>
  <c r="C467" i="1"/>
  <c r="C461" i="1"/>
  <c r="C462" i="1"/>
  <c r="C457" i="1"/>
  <c r="C458" i="1"/>
  <c r="C153" i="1"/>
  <c r="C156" i="1"/>
  <c r="C152" i="1"/>
  <c r="C157" i="1"/>
  <c r="C158" i="1"/>
  <c r="C162" i="1"/>
  <c r="C192" i="1"/>
  <c r="C193" i="1"/>
  <c r="C148" i="1"/>
  <c r="C151" i="1"/>
  <c r="C196" i="1"/>
  <c r="C166" i="1"/>
  <c r="C167" i="1"/>
  <c r="C197" i="1"/>
  <c r="C198" i="1"/>
  <c r="C201" i="1"/>
  <c r="C212" i="1"/>
  <c r="C218" i="1"/>
  <c r="C221" i="1"/>
  <c r="C161" i="1"/>
  <c r="C213" i="1"/>
  <c r="C163" i="1"/>
  <c r="C217" i="1"/>
  <c r="C178" i="1"/>
  <c r="C222" i="1"/>
  <c r="C181" i="1"/>
  <c r="C223" i="1"/>
  <c r="C182" i="1"/>
  <c r="C226" i="1"/>
  <c r="C183" i="1"/>
  <c r="C227" i="1"/>
  <c r="C186" i="1"/>
  <c r="C228" i="1"/>
  <c r="C187" i="1"/>
  <c r="C231" i="1"/>
  <c r="C188" i="1"/>
  <c r="C232" i="1"/>
  <c r="C191" i="1"/>
  <c r="C233" i="1"/>
  <c r="C168" i="1"/>
  <c r="C202" i="1"/>
  <c r="C171" i="1"/>
  <c r="C203" i="1"/>
  <c r="C237" i="1"/>
  <c r="C172" i="1"/>
  <c r="C206" i="1"/>
  <c r="C238" i="1"/>
  <c r="C173" i="1"/>
  <c r="C207" i="1"/>
  <c r="C176" i="1"/>
  <c r="C208" i="1"/>
  <c r="C242" i="1"/>
  <c r="C177" i="1"/>
  <c r="C211" i="1"/>
  <c r="C243" i="1"/>
  <c r="C125" i="1"/>
  <c r="C126" i="1"/>
  <c r="C127" i="1"/>
  <c r="C128" i="1"/>
  <c r="C129" i="1"/>
  <c r="C131" i="1"/>
  <c r="C132" i="1"/>
  <c r="C124" i="1"/>
  <c r="C130" i="1"/>
  <c r="C120" i="1"/>
  <c r="C121" i="1"/>
  <c r="C133" i="1"/>
  <c r="C122" i="1"/>
  <c r="C136" i="1"/>
  <c r="C123" i="1"/>
  <c r="C137" i="1"/>
  <c r="C88" i="1"/>
  <c r="C90" i="1"/>
  <c r="C87" i="1"/>
  <c r="C89" i="1"/>
  <c r="C91" i="1"/>
  <c r="C92" i="1"/>
  <c r="C95" i="1"/>
  <c r="C102" i="1"/>
  <c r="C103" i="1"/>
  <c r="C104" i="1"/>
  <c r="C86" i="1"/>
  <c r="C105" i="1"/>
  <c r="C107" i="1"/>
  <c r="C108" i="1"/>
  <c r="C110" i="1"/>
  <c r="C93" i="1"/>
  <c r="C109" i="1"/>
  <c r="C96" i="1"/>
  <c r="C111" i="1"/>
  <c r="C112" i="1"/>
  <c r="C97" i="1"/>
  <c r="C113" i="1"/>
  <c r="C98" i="1"/>
  <c r="C114" i="1"/>
  <c r="C99" i="1"/>
  <c r="C115" i="1"/>
  <c r="C100" i="1"/>
  <c r="C116" i="1"/>
  <c r="C101" i="1"/>
  <c r="C117" i="1"/>
  <c r="C84" i="1"/>
  <c r="C83" i="1"/>
  <c r="C82" i="1"/>
  <c r="I246" i="1" a="1"/>
  <c r="I246" i="1" s="1"/>
  <c r="K246" i="1" a="1"/>
  <c r="K246" i="1" s="1"/>
  <c r="K47" i="1" a="1"/>
  <c r="K47" i="1" s="1"/>
  <c r="M25" i="1" a="1"/>
  <c r="M25" i="1" s="1"/>
  <c r="M50" i="1" a="1"/>
  <c r="M50" i="1" s="1"/>
  <c r="K25" i="1" a="1"/>
  <c r="K25" i="1" s="1"/>
  <c r="K48" i="1" a="1"/>
  <c r="K48" i="1" s="1"/>
  <c r="I5" i="1" a="1"/>
  <c r="I5" i="1" s="1"/>
  <c r="K26" i="1" a="1"/>
  <c r="K26" i="1" s="1"/>
  <c r="M26" i="1" a="1"/>
  <c r="M26" i="1" s="1"/>
  <c r="K50" i="1" a="1"/>
  <c r="K50" i="1" s="1"/>
  <c r="M49" i="1" a="1"/>
  <c r="M49" i="1" s="1"/>
  <c r="M5" i="1" a="1"/>
  <c r="M5" i="1" s="1"/>
  <c r="K49" i="1" a="1"/>
  <c r="K49" i="1" s="1"/>
  <c r="M51" i="1" a="1"/>
  <c r="M51" i="1" s="1"/>
  <c r="M3" i="1" a="1"/>
  <c r="M3" i="1" s="1"/>
  <c r="K3" i="1" a="1"/>
  <c r="K3" i="1" s="1"/>
  <c r="I3" i="1" a="1"/>
  <c r="I3" i="1" s="1"/>
  <c r="M15" i="1" a="1"/>
  <c r="M15" i="1" s="1"/>
  <c r="K15" i="1" a="1"/>
  <c r="K15" i="1" s="1"/>
  <c r="M14" i="1" a="1"/>
  <c r="M14" i="1" s="1"/>
  <c r="I14" i="1" a="1"/>
  <c r="I14" i="1" s="1"/>
  <c r="M7" i="1" a="1"/>
  <c r="M7" i="1" s="1"/>
  <c r="K8" i="1" a="1"/>
  <c r="K8" i="1" s="1"/>
  <c r="K7" i="1" a="1"/>
  <c r="K7" i="1" s="1"/>
  <c r="I8" i="1" a="1"/>
  <c r="I8" i="1" s="1"/>
  <c r="I138" i="1" a="1"/>
  <c r="I138" i="1" s="1"/>
  <c r="M138" i="1" a="1"/>
  <c r="M138" i="1" s="1"/>
  <c r="K118" i="1" a="1"/>
  <c r="K118" i="1" s="1"/>
  <c r="M118" i="1" a="1"/>
  <c r="M118" i="1" s="1"/>
  <c r="M32" i="1" a="1"/>
  <c r="M32" i="1" s="1"/>
  <c r="K32" i="1" a="1"/>
  <c r="K32" i="1" s="1"/>
  <c r="I30" i="1" a="1"/>
  <c r="I30" i="1" s="1"/>
  <c r="I81" i="1" a="1"/>
  <c r="I81" i="1" s="1"/>
  <c r="K28" i="1" a="1"/>
  <c r="K28" i="1" s="1"/>
  <c r="P105" i="1" l="1"/>
  <c r="D105" i="1" s="1"/>
  <c r="H105" i="1"/>
  <c r="P291" i="1"/>
  <c r="P61" i="1"/>
  <c r="D61" i="1" s="1"/>
  <c r="H61" i="1"/>
  <c r="P280" i="1"/>
  <c r="P297" i="1"/>
  <c r="P317" i="1"/>
  <c r="P357" i="1"/>
  <c r="P377" i="1"/>
  <c r="P397" i="1"/>
  <c r="P437" i="1"/>
  <c r="P453" i="1"/>
  <c r="P75" i="1"/>
  <c r="D75" i="1" s="1"/>
  <c r="H75" i="1"/>
  <c r="P601" i="1"/>
  <c r="P636" i="1"/>
  <c r="P704" i="1"/>
  <c r="P734" i="1"/>
  <c r="P731" i="1"/>
  <c r="P771" i="1"/>
  <c r="P805" i="1"/>
  <c r="P802" i="1"/>
  <c r="P696" i="1"/>
  <c r="P681" i="1"/>
  <c r="P463" i="1"/>
  <c r="D463" i="1" s="1"/>
  <c r="H463" i="1"/>
  <c r="P113" i="1"/>
  <c r="D113" i="1" s="1"/>
  <c r="H113" i="1"/>
  <c r="P90" i="1"/>
  <c r="D90" i="1" s="1"/>
  <c r="H90" i="1"/>
  <c r="P177" i="1"/>
  <c r="P228" i="1"/>
  <c r="P167" i="1"/>
  <c r="P119" i="1"/>
  <c r="D119" i="1" s="1"/>
  <c r="H119" i="1"/>
  <c r="P189" i="1"/>
  <c r="P235" i="1"/>
  <c r="P262" i="1"/>
  <c r="P282" i="1"/>
  <c r="P319" i="1"/>
  <c r="P339" i="1"/>
  <c r="P379" i="1"/>
  <c r="P399" i="1"/>
  <c r="P439" i="1"/>
  <c r="P489" i="1"/>
  <c r="D489" i="1" s="1"/>
  <c r="H489" i="1"/>
  <c r="P607" i="1"/>
  <c r="P635" i="1"/>
  <c r="P700" i="1"/>
  <c r="P736" i="1"/>
  <c r="P726" i="1"/>
  <c r="P801" i="1"/>
  <c r="P807" i="1"/>
  <c r="P695" i="1"/>
  <c r="P674" i="1"/>
  <c r="P112" i="1"/>
  <c r="D112" i="1" s="1"/>
  <c r="H112" i="1"/>
  <c r="P208" i="1"/>
  <c r="P227" i="1"/>
  <c r="P196" i="1"/>
  <c r="P194" i="1"/>
  <c r="P239" i="1"/>
  <c r="P264" i="1"/>
  <c r="P283" i="1"/>
  <c r="P320" i="1"/>
  <c r="P340" i="1"/>
  <c r="P380" i="1"/>
  <c r="P400" i="1"/>
  <c r="P440" i="1"/>
  <c r="P490" i="1"/>
  <c r="D490" i="1" s="1"/>
  <c r="H490" i="1"/>
  <c r="P482" i="1"/>
  <c r="D482" i="1" s="1"/>
  <c r="H482" i="1"/>
  <c r="P637" i="1"/>
  <c r="P658" i="1"/>
  <c r="P705" i="1"/>
  <c r="P737" i="1"/>
  <c r="P746" i="1"/>
  <c r="P803" i="1"/>
  <c r="P792" i="1"/>
  <c r="P55" i="1"/>
  <c r="D55" i="1" s="1"/>
  <c r="H55" i="1"/>
  <c r="P672" i="1"/>
  <c r="P693" i="1"/>
  <c r="P195" i="1"/>
  <c r="P136" i="1"/>
  <c r="D136" i="1" s="1"/>
  <c r="H136" i="1"/>
  <c r="P207" i="1"/>
  <c r="P226" i="1"/>
  <c r="P150" i="1"/>
  <c r="P200" i="1"/>
  <c r="P241" i="1"/>
  <c r="P592" i="1"/>
  <c r="H592" i="1"/>
  <c r="P266" i="1"/>
  <c r="P302" i="1"/>
  <c r="P322" i="1"/>
  <c r="P342" i="1"/>
  <c r="P362" i="1"/>
  <c r="P382" i="1"/>
  <c r="P402" i="1"/>
  <c r="P422" i="1"/>
  <c r="P442" i="1"/>
  <c r="P488" i="1"/>
  <c r="D488" i="1" s="1"/>
  <c r="H488" i="1"/>
  <c r="P613" i="1"/>
  <c r="P633" i="1"/>
  <c r="P662" i="1"/>
  <c r="P707" i="1"/>
  <c r="P738" i="1"/>
  <c r="P722" i="1"/>
  <c r="P775" i="1"/>
  <c r="P810" i="1"/>
  <c r="P818" i="1"/>
  <c r="P677" i="1"/>
  <c r="P456" i="1"/>
  <c r="D456" i="1" s="1"/>
  <c r="H456" i="1"/>
  <c r="P60" i="1"/>
  <c r="D60" i="1" s="1"/>
  <c r="H60" i="1"/>
  <c r="P122" i="1"/>
  <c r="D122" i="1" s="1"/>
  <c r="H122" i="1"/>
  <c r="P193" i="1"/>
  <c r="P591" i="1"/>
  <c r="H591" i="1"/>
  <c r="P363" i="1"/>
  <c r="P475" i="1"/>
  <c r="H475" i="1"/>
  <c r="H634" i="1" s="1"/>
  <c r="P93" i="1"/>
  <c r="D93" i="1" s="1"/>
  <c r="H93" i="1"/>
  <c r="P133" i="1"/>
  <c r="D133" i="1" s="1"/>
  <c r="H133" i="1"/>
  <c r="P223" i="1"/>
  <c r="P192" i="1"/>
  <c r="P154" i="1"/>
  <c r="P205" i="1"/>
  <c r="P245" i="1"/>
  <c r="P594" i="1"/>
  <c r="H594" i="1"/>
  <c r="P268" i="1"/>
  <c r="P287" i="1"/>
  <c r="P304" i="1"/>
  <c r="P324" i="1"/>
  <c r="P344" i="1"/>
  <c r="P364" i="1"/>
  <c r="P384" i="1"/>
  <c r="P404" i="1"/>
  <c r="P424" i="1"/>
  <c r="P444" i="1"/>
  <c r="P466" i="1"/>
  <c r="D466" i="1" s="1"/>
  <c r="H466" i="1"/>
  <c r="P476" i="1"/>
  <c r="D476" i="1" s="1"/>
  <c r="H476" i="1"/>
  <c r="P612" i="1"/>
  <c r="P642" i="1"/>
  <c r="P664" i="1"/>
  <c r="P711" i="1"/>
  <c r="P742" i="1"/>
  <c r="P748" i="1"/>
  <c r="P756" i="1"/>
  <c r="P808" i="1"/>
  <c r="P829" i="1"/>
  <c r="P783" i="1"/>
  <c r="P217" i="1"/>
  <c r="P408" i="1"/>
  <c r="P84" i="1"/>
  <c r="D84" i="1" s="1"/>
  <c r="G84" i="1" s="1"/>
  <c r="H84" i="1"/>
  <c r="P171" i="1"/>
  <c r="P156" i="1"/>
  <c r="P250" i="1"/>
  <c r="P98" i="1"/>
  <c r="D98" i="1" s="1"/>
  <c r="H98" i="1"/>
  <c r="P87" i="1"/>
  <c r="H87" i="1"/>
  <c r="H620" i="1" s="1"/>
  <c r="P211" i="1"/>
  <c r="P187" i="1"/>
  <c r="P197" i="1"/>
  <c r="P471" i="1"/>
  <c r="D471" i="1" s="1"/>
  <c r="G471" i="1" s="1"/>
  <c r="M471" i="1" s="1" a="1"/>
  <c r="M471" i="1" s="1"/>
  <c r="H471" i="1"/>
  <c r="P184" i="1"/>
  <c r="P234" i="1"/>
  <c r="P261" i="1"/>
  <c r="P337" i="1"/>
  <c r="P417" i="1"/>
  <c r="P661" i="1"/>
  <c r="P281" i="1"/>
  <c r="P298" i="1"/>
  <c r="P318" i="1"/>
  <c r="P338" i="1"/>
  <c r="P358" i="1"/>
  <c r="P378" i="1"/>
  <c r="P398" i="1"/>
  <c r="P418" i="1"/>
  <c r="P438" i="1"/>
  <c r="P483" i="1"/>
  <c r="D483" i="1" s="1"/>
  <c r="H483" i="1"/>
  <c r="P609" i="1"/>
  <c r="P634" i="1"/>
  <c r="P663" i="1"/>
  <c r="P699" i="1"/>
  <c r="P735" i="1"/>
  <c r="P732" i="1"/>
  <c r="P752" i="1"/>
  <c r="P809" i="1"/>
  <c r="P806" i="1"/>
  <c r="P54" i="1"/>
  <c r="D54" i="1" s="1"/>
  <c r="G54" i="1" s="1"/>
  <c r="I54" i="1" s="1" a="1"/>
  <c r="I54" i="1" s="1"/>
  <c r="H54" i="1"/>
  <c r="P675" i="1"/>
  <c r="P464" i="1"/>
  <c r="D464" i="1" s="1"/>
  <c r="H464" i="1"/>
  <c r="P97" i="1"/>
  <c r="D97" i="1" s="1"/>
  <c r="F75" i="1" s="1"/>
  <c r="H97" i="1"/>
  <c r="H690" i="1" s="1"/>
  <c r="P88" i="1"/>
  <c r="D88" i="1" s="1"/>
  <c r="H88" i="1"/>
  <c r="P242" i="1"/>
  <c r="P186" i="1"/>
  <c r="P166" i="1"/>
  <c r="P147" i="1"/>
  <c r="P190" i="1"/>
  <c r="P236" i="1"/>
  <c r="P263" i="1"/>
  <c r="P299" i="1"/>
  <c r="P359" i="1"/>
  <c r="P419" i="1"/>
  <c r="P484" i="1"/>
  <c r="D484" i="1" s="1"/>
  <c r="H484" i="1"/>
  <c r="P657" i="1"/>
  <c r="P773" i="1"/>
  <c r="P137" i="1"/>
  <c r="D137" i="1" s="1"/>
  <c r="H137" i="1"/>
  <c r="P142" i="1"/>
  <c r="P590" i="1"/>
  <c r="H590" i="1"/>
  <c r="P300" i="1"/>
  <c r="P360" i="1"/>
  <c r="P420" i="1"/>
  <c r="P610" i="1"/>
  <c r="P754" i="1"/>
  <c r="N496" i="1" a="1"/>
  <c r="N496" i="1" s="1"/>
  <c r="J496" i="1" a="1"/>
  <c r="J496" i="1" s="1"/>
  <c r="L496" i="1" a="1"/>
  <c r="L496" i="1" s="1"/>
  <c r="P111" i="1"/>
  <c r="H111" i="1"/>
  <c r="P123" i="1"/>
  <c r="H123" i="1"/>
  <c r="H211" i="1" s="1"/>
  <c r="P176" i="1"/>
  <c r="P183" i="1"/>
  <c r="P151" i="1"/>
  <c r="P143" i="1"/>
  <c r="P240" i="1"/>
  <c r="P589" i="1"/>
  <c r="H589" i="1"/>
  <c r="P265" i="1"/>
  <c r="P284" i="1"/>
  <c r="P301" i="1"/>
  <c r="P321" i="1"/>
  <c r="P341" i="1"/>
  <c r="P361" i="1"/>
  <c r="P381" i="1"/>
  <c r="P401" i="1"/>
  <c r="P421" i="1"/>
  <c r="P441" i="1"/>
  <c r="P491" i="1"/>
  <c r="D491" i="1" s="1"/>
  <c r="H491" i="1"/>
  <c r="P486" i="1"/>
  <c r="D486" i="1" s="1"/>
  <c r="H486" i="1"/>
  <c r="P608" i="1"/>
  <c r="P638" i="1"/>
  <c r="P660" i="1"/>
  <c r="P706" i="1"/>
  <c r="P727" i="1"/>
  <c r="P718" i="1"/>
  <c r="P755" i="1"/>
  <c r="P804" i="1"/>
  <c r="P798" i="1"/>
  <c r="P679" i="1"/>
  <c r="P673" i="1"/>
  <c r="P678" i="1"/>
  <c r="P96" i="1"/>
  <c r="D96" i="1" s="1"/>
  <c r="H96" i="1"/>
  <c r="H706" i="1" s="1"/>
  <c r="P148" i="1"/>
  <c r="P285" i="1"/>
  <c r="P485" i="1"/>
  <c r="D485" i="1" s="1"/>
  <c r="H485" i="1"/>
  <c r="N468" i="1" a="1"/>
  <c r="N468" i="1" s="1"/>
  <c r="J468" i="1" a="1"/>
  <c r="J468" i="1" s="1"/>
  <c r="L468" i="1" a="1"/>
  <c r="L468" i="1" s="1"/>
  <c r="P109" i="1"/>
  <c r="H109" i="1"/>
  <c r="P173" i="1"/>
  <c r="P182" i="1"/>
  <c r="P149" i="1"/>
  <c r="P199" i="1"/>
  <c r="P244" i="1"/>
  <c r="P267" i="1"/>
  <c r="P286" i="1"/>
  <c r="P303" i="1"/>
  <c r="P323" i="1"/>
  <c r="P343" i="1"/>
  <c r="P383" i="1"/>
  <c r="P403" i="1"/>
  <c r="P423" i="1"/>
  <c r="P443" i="1"/>
  <c r="P73" i="1"/>
  <c r="D73" i="1" s="1"/>
  <c r="H73" i="1"/>
  <c r="P614" i="1"/>
  <c r="P641" i="1"/>
  <c r="P659" i="1"/>
  <c r="P708" i="1"/>
  <c r="P720" i="1"/>
  <c r="P723" i="1"/>
  <c r="P772" i="1"/>
  <c r="P811" i="1"/>
  <c r="P791" i="1"/>
  <c r="P676" i="1"/>
  <c r="P598" i="1"/>
  <c r="H598" i="1"/>
  <c r="P784" i="1"/>
  <c r="P238" i="1"/>
  <c r="P139" i="1"/>
  <c r="N70" i="1" a="1"/>
  <c r="N70" i="1" s="1"/>
  <c r="J70" i="1" a="1"/>
  <c r="J70" i="1" s="1"/>
  <c r="L70" i="1" a="1"/>
  <c r="L70" i="1" s="1"/>
  <c r="P110" i="1"/>
  <c r="D110" i="1" s="1"/>
  <c r="H110" i="1"/>
  <c r="P121" i="1"/>
  <c r="D121" i="1" s="1"/>
  <c r="H121" i="1"/>
  <c r="P206" i="1"/>
  <c r="P181" i="1"/>
  <c r="P162" i="1"/>
  <c r="P155" i="1"/>
  <c r="P204" i="1"/>
  <c r="P509" i="1"/>
  <c r="H509" i="1"/>
  <c r="N509" i="1" s="1" a="1"/>
  <c r="N509" i="1" s="1"/>
  <c r="P593" i="1"/>
  <c r="H593" i="1"/>
  <c r="P269" i="1"/>
  <c r="P288" i="1"/>
  <c r="P305" i="1"/>
  <c r="P325" i="1"/>
  <c r="P345" i="1"/>
  <c r="P365" i="1"/>
  <c r="P385" i="1"/>
  <c r="P405" i="1"/>
  <c r="P425" i="1"/>
  <c r="P445" i="1"/>
  <c r="P71" i="1"/>
  <c r="D71" i="1" s="1"/>
  <c r="H71" i="1"/>
  <c r="P477" i="1"/>
  <c r="H477" i="1"/>
  <c r="H642" i="1" s="1"/>
  <c r="P621" i="1"/>
  <c r="P643" i="1"/>
  <c r="P665" i="1"/>
  <c r="P713" i="1"/>
  <c r="P743" i="1"/>
  <c r="P761" i="1"/>
  <c r="P776" i="1"/>
  <c r="P793" i="1"/>
  <c r="P831" i="1"/>
  <c r="P694" i="1"/>
  <c r="P835" i="1"/>
  <c r="P782" i="1"/>
  <c r="P108" i="1"/>
  <c r="D108" i="1" s="1"/>
  <c r="H108" i="1"/>
  <c r="P120" i="1"/>
  <c r="H120" i="1"/>
  <c r="H139" i="1" s="1"/>
  <c r="P172" i="1"/>
  <c r="P222" i="1"/>
  <c r="P158" i="1"/>
  <c r="P160" i="1"/>
  <c r="P210" i="1"/>
  <c r="P510" i="1"/>
  <c r="H510" i="1"/>
  <c r="N510" i="1" s="1" a="1"/>
  <c r="N510" i="1" s="1"/>
  <c r="P597" i="1"/>
  <c r="H597" i="1"/>
  <c r="P270" i="1"/>
  <c r="P289" i="1"/>
  <c r="P306" i="1"/>
  <c r="P326" i="1"/>
  <c r="P346" i="1"/>
  <c r="P366" i="1"/>
  <c r="P386" i="1"/>
  <c r="P406" i="1"/>
  <c r="P426" i="1"/>
  <c r="P447" i="1"/>
  <c r="P72" i="1"/>
  <c r="D72" i="1" s="1"/>
  <c r="H72" i="1"/>
  <c r="H679" i="1" s="1"/>
  <c r="P478" i="1"/>
  <c r="D478" i="1" s="1"/>
  <c r="H478" i="1"/>
  <c r="P620" i="1"/>
  <c r="P644" i="1"/>
  <c r="P666" i="1"/>
  <c r="P714" i="1"/>
  <c r="P730" i="1"/>
  <c r="P762" i="1"/>
  <c r="P764" i="1"/>
  <c r="P794" i="1"/>
  <c r="P832" i="1"/>
  <c r="P94" i="1"/>
  <c r="D94" i="1" s="1"/>
  <c r="H94" i="1"/>
  <c r="P837" i="1"/>
  <c r="P781" i="1"/>
  <c r="N68" i="1" a="1"/>
  <c r="N68" i="1" s="1"/>
  <c r="L68" i="1" a="1"/>
  <c r="L68" i="1" s="1"/>
  <c r="J68" i="1" a="1"/>
  <c r="J68" i="1" s="1"/>
  <c r="P82" i="1"/>
  <c r="D82" i="1" s="1"/>
  <c r="G82" i="1" s="1"/>
  <c r="H82" i="1"/>
  <c r="P107" i="1"/>
  <c r="D107" i="1" s="1"/>
  <c r="H107" i="1"/>
  <c r="P130" i="1"/>
  <c r="H130" i="1"/>
  <c r="P237" i="1"/>
  <c r="P178" i="1"/>
  <c r="P157" i="1"/>
  <c r="P159" i="1"/>
  <c r="P209" i="1"/>
  <c r="P511" i="1"/>
  <c r="H511" i="1"/>
  <c r="N511" i="1" s="1" a="1"/>
  <c r="N511" i="1" s="1"/>
  <c r="P596" i="1"/>
  <c r="H596" i="1"/>
  <c r="P271" i="1"/>
  <c r="P290" i="1"/>
  <c r="P307" i="1"/>
  <c r="P327" i="1"/>
  <c r="P347" i="1"/>
  <c r="P367" i="1"/>
  <c r="P387" i="1"/>
  <c r="P407" i="1"/>
  <c r="P427" i="1"/>
  <c r="P446" i="1"/>
  <c r="P69" i="1"/>
  <c r="D69" i="1" s="1"/>
  <c r="H69" i="1"/>
  <c r="P479" i="1"/>
  <c r="D479" i="1" s="1"/>
  <c r="H479" i="1"/>
  <c r="P622" i="1"/>
  <c r="P645" i="1"/>
  <c r="P667" i="1"/>
  <c r="P715" i="1"/>
  <c r="P739" i="1"/>
  <c r="P766" i="1"/>
  <c r="P751" i="1"/>
  <c r="P795" i="1"/>
  <c r="P827" i="1"/>
  <c r="P680" i="1"/>
  <c r="P74" i="1"/>
  <c r="D74" i="1" s="1"/>
  <c r="H74" i="1"/>
  <c r="P789" i="1"/>
  <c r="P83" i="1"/>
  <c r="D83" i="1" s="1"/>
  <c r="G83" i="1" s="1"/>
  <c r="H83" i="1"/>
  <c r="P368" i="1"/>
  <c r="P132" i="1"/>
  <c r="D132" i="1" s="1"/>
  <c r="H132" i="1"/>
  <c r="P164" i="1"/>
  <c r="P513" i="1"/>
  <c r="H513" i="1"/>
  <c r="N513" i="1" s="1" a="1"/>
  <c r="N513" i="1" s="1"/>
  <c r="P292" i="1"/>
  <c r="P329" i="1"/>
  <c r="P369" i="1"/>
  <c r="P409" i="1"/>
  <c r="P449" i="1"/>
  <c r="P66" i="1"/>
  <c r="H66" i="1"/>
  <c r="H694" i="1" s="1"/>
  <c r="P623" i="1"/>
  <c r="P654" i="1"/>
  <c r="P656" i="1"/>
  <c r="P740" i="1"/>
  <c r="P749" i="1"/>
  <c r="P774" i="1"/>
  <c r="P816" i="1"/>
  <c r="P830" i="1"/>
  <c r="P822" i="1"/>
  <c r="P57" i="1"/>
  <c r="D57" i="1" s="1"/>
  <c r="F789" i="1" s="1"/>
  <c r="H57" i="1"/>
  <c r="H786" i="1" s="1"/>
  <c r="P787" i="1"/>
  <c r="P213" i="1"/>
  <c r="P430" i="1"/>
  <c r="P101" i="1"/>
  <c r="D101" i="1" s="1"/>
  <c r="H101" i="1"/>
  <c r="H740" i="1" s="1"/>
  <c r="P168" i="1"/>
  <c r="P161" i="1"/>
  <c r="P169" i="1"/>
  <c r="P220" i="1"/>
  <c r="P508" i="1"/>
  <c r="H526" i="1"/>
  <c r="P255" i="1"/>
  <c r="P275" i="1"/>
  <c r="P311" i="1"/>
  <c r="P331" i="1"/>
  <c r="P351" i="1"/>
  <c r="P371" i="1"/>
  <c r="P391" i="1"/>
  <c r="P411" i="1"/>
  <c r="P431" i="1"/>
  <c r="P451" i="1"/>
  <c r="P85" i="1"/>
  <c r="D85" i="1" s="1"/>
  <c r="H85" i="1"/>
  <c r="P627" i="1"/>
  <c r="P650" i="1"/>
  <c r="P688" i="1"/>
  <c r="P710" i="1"/>
  <c r="P724" i="1"/>
  <c r="P760" i="1"/>
  <c r="P777" i="1"/>
  <c r="P813" i="1"/>
  <c r="P826" i="1"/>
  <c r="P820" i="1"/>
  <c r="P56" i="1"/>
  <c r="D56" i="1" s="1"/>
  <c r="G56" i="1" s="1"/>
  <c r="H56" i="1"/>
  <c r="P247" i="1"/>
  <c r="P116" i="1"/>
  <c r="H116" i="1"/>
  <c r="P102" i="1"/>
  <c r="D102" i="1" s="1"/>
  <c r="H102" i="1"/>
  <c r="P128" i="1"/>
  <c r="H128" i="1"/>
  <c r="H247" i="1" s="1"/>
  <c r="P233" i="1"/>
  <c r="P221" i="1"/>
  <c r="P457" i="1"/>
  <c r="D457" i="1" s="1"/>
  <c r="H457" i="1"/>
  <c r="P175" i="1"/>
  <c r="P219" i="1"/>
  <c r="P352" i="1"/>
  <c r="P257" i="1"/>
  <c r="P277" i="1"/>
  <c r="P293" i="1"/>
  <c r="P313" i="1"/>
  <c r="P333" i="1"/>
  <c r="P353" i="1"/>
  <c r="P373" i="1"/>
  <c r="P393" i="1"/>
  <c r="P413" i="1"/>
  <c r="P433" i="1"/>
  <c r="P144" i="1"/>
  <c r="P741" i="1"/>
  <c r="P258" i="1"/>
  <c r="P599" i="1"/>
  <c r="H599" i="1"/>
  <c r="P294" i="1"/>
  <c r="P314" i="1"/>
  <c r="P334" i="1"/>
  <c r="P354" i="1"/>
  <c r="P374" i="1"/>
  <c r="P394" i="1"/>
  <c r="P414" i="1"/>
  <c r="P434" i="1"/>
  <c r="P145" i="1"/>
  <c r="P691" i="1"/>
  <c r="P99" i="1"/>
  <c r="D99" i="1" s="1"/>
  <c r="H99" i="1"/>
  <c r="P91" i="1"/>
  <c r="D91" i="1" s="1"/>
  <c r="H91" i="1"/>
  <c r="P125" i="1"/>
  <c r="D125" i="1" s="1"/>
  <c r="H125" i="1"/>
  <c r="P188" i="1"/>
  <c r="P201" i="1"/>
  <c r="P467" i="1"/>
  <c r="D467" i="1" s="1"/>
  <c r="H467" i="1"/>
  <c r="H669" i="1" s="1"/>
  <c r="P179" i="1"/>
  <c r="P230" i="1"/>
  <c r="P295" i="1"/>
  <c r="P375" i="1"/>
  <c r="P435" i="1"/>
  <c r="P605" i="1"/>
  <c r="P630" i="1"/>
  <c r="P653" i="1"/>
  <c r="P686" i="1"/>
  <c r="P728" i="1"/>
  <c r="P745" i="1"/>
  <c r="P770" i="1"/>
  <c r="P779" i="1"/>
  <c r="P817" i="1"/>
  <c r="P682" i="1"/>
  <c r="H839" i="1"/>
  <c r="P124" i="1"/>
  <c r="H124" i="1"/>
  <c r="P203" i="1"/>
  <c r="P152" i="1"/>
  <c r="P165" i="1"/>
  <c r="P214" i="1"/>
  <c r="P512" i="1"/>
  <c r="P547" i="1" s="1"/>
  <c r="H512" i="1"/>
  <c r="N512" i="1" s="1" a="1"/>
  <c r="N512" i="1" s="1"/>
  <c r="P140" i="1"/>
  <c r="P272" i="1"/>
  <c r="P308" i="1"/>
  <c r="P328" i="1"/>
  <c r="P348" i="1"/>
  <c r="P388" i="1"/>
  <c r="P428" i="1"/>
  <c r="P448" i="1"/>
  <c r="P65" i="1"/>
  <c r="D65" i="1" s="1"/>
  <c r="H65" i="1"/>
  <c r="P480" i="1"/>
  <c r="D480" i="1" s="1"/>
  <c r="H480" i="1"/>
  <c r="P619" i="1"/>
  <c r="P640" i="1"/>
  <c r="P668" i="1"/>
  <c r="P701" i="1"/>
  <c r="P719" i="1"/>
  <c r="P768" i="1"/>
  <c r="P753" i="1"/>
  <c r="P796" i="1"/>
  <c r="P828" i="1"/>
  <c r="P595" i="1"/>
  <c r="H595" i="1"/>
  <c r="P788" i="1"/>
  <c r="P86" i="1"/>
  <c r="H86" i="1"/>
  <c r="H610" i="1" s="1"/>
  <c r="P163" i="1"/>
  <c r="P215" i="1"/>
  <c r="P273" i="1"/>
  <c r="P309" i="1"/>
  <c r="P349" i="1"/>
  <c r="P389" i="1"/>
  <c r="P429" i="1"/>
  <c r="P474" i="1"/>
  <c r="D474" i="1" s="1"/>
  <c r="H474" i="1"/>
  <c r="P702" i="1"/>
  <c r="P117" i="1"/>
  <c r="D117" i="1" s="1"/>
  <c r="H117" i="1"/>
  <c r="H792" i="1" s="1"/>
  <c r="P104" i="1"/>
  <c r="D104" i="1" s="1"/>
  <c r="H104" i="1"/>
  <c r="H755" i="1" s="1"/>
  <c r="P131" i="1"/>
  <c r="H131" i="1"/>
  <c r="P202" i="1"/>
  <c r="P153" i="1"/>
  <c r="P170" i="1"/>
  <c r="P216" i="1"/>
  <c r="P514" i="1"/>
  <c r="H514" i="1"/>
  <c r="N514" i="1" s="1" a="1"/>
  <c r="N514" i="1" s="1"/>
  <c r="P259" i="1"/>
  <c r="P274" i="1"/>
  <c r="P310" i="1"/>
  <c r="P330" i="1"/>
  <c r="P350" i="1"/>
  <c r="P370" i="1"/>
  <c r="P390" i="1"/>
  <c r="P410" i="1"/>
  <c r="P450" i="1"/>
  <c r="P67" i="1"/>
  <c r="D67" i="1" s="1"/>
  <c r="G67" i="1" s="1"/>
  <c r="H67" i="1"/>
  <c r="P106" i="1"/>
  <c r="D106" i="1" s="1"/>
  <c r="H106" i="1"/>
  <c r="P624" i="1"/>
  <c r="P648" i="1"/>
  <c r="P687" i="1"/>
  <c r="P709" i="1"/>
  <c r="P721" i="1"/>
  <c r="P769" i="1"/>
  <c r="P757" i="1"/>
  <c r="P812" i="1"/>
  <c r="P833" i="1"/>
  <c r="P821" i="1"/>
  <c r="P58" i="1"/>
  <c r="D58" i="1" s="1"/>
  <c r="G58" i="1" s="1"/>
  <c r="H58" i="1"/>
  <c r="P786" i="1"/>
  <c r="P103" i="1"/>
  <c r="H103" i="1"/>
  <c r="P129" i="1"/>
  <c r="H129" i="1"/>
  <c r="P458" i="1"/>
  <c r="D458" i="1" s="1"/>
  <c r="H458" i="1"/>
  <c r="P256" i="1"/>
  <c r="P276" i="1"/>
  <c r="P312" i="1"/>
  <c r="P332" i="1"/>
  <c r="P372" i="1"/>
  <c r="P392" i="1"/>
  <c r="P412" i="1"/>
  <c r="P432" i="1"/>
  <c r="P452" i="1"/>
  <c r="P515" i="1"/>
  <c r="H515" i="1"/>
  <c r="N515" i="1" s="1" a="1"/>
  <c r="N515" i="1" s="1"/>
  <c r="P602" i="1"/>
  <c r="P628" i="1"/>
  <c r="P651" i="1"/>
  <c r="P689" i="1"/>
  <c r="P712" i="1"/>
  <c r="P744" i="1"/>
  <c r="P765" i="1"/>
  <c r="P758" i="1"/>
  <c r="P814" i="1"/>
  <c r="P495" i="1"/>
  <c r="D495" i="1" s="1"/>
  <c r="H495" i="1"/>
  <c r="P671" i="1"/>
  <c r="P64" i="1"/>
  <c r="D64" i="1" s="1"/>
  <c r="G64" i="1" s="1"/>
  <c r="H64" i="1"/>
  <c r="P669" i="1"/>
  <c r="P100" i="1"/>
  <c r="H100" i="1"/>
  <c r="P95" i="1"/>
  <c r="D95" i="1" s="1"/>
  <c r="F595" i="1" s="1"/>
  <c r="H95" i="1"/>
  <c r="P127" i="1"/>
  <c r="D127" i="1" s="1"/>
  <c r="H127" i="1"/>
  <c r="H827" i="1" s="1"/>
  <c r="P191" i="1"/>
  <c r="P218" i="1"/>
  <c r="P462" i="1"/>
  <c r="D462" i="1" s="1"/>
  <c r="G462" i="1" s="1"/>
  <c r="H462" i="1"/>
  <c r="P174" i="1"/>
  <c r="P224" i="1"/>
  <c r="P603" i="1"/>
  <c r="P629" i="1"/>
  <c r="P649" i="1"/>
  <c r="P690" i="1"/>
  <c r="P716" i="1"/>
  <c r="P767" i="1"/>
  <c r="P778" i="1"/>
  <c r="P815" i="1"/>
  <c r="P494" i="1"/>
  <c r="D494" i="1" s="1"/>
  <c r="H494" i="1"/>
  <c r="P684" i="1"/>
  <c r="P63" i="1"/>
  <c r="D63" i="1" s="1"/>
  <c r="H63" i="1"/>
  <c r="H782" i="1" s="1"/>
  <c r="N498" i="1" a="1"/>
  <c r="N498" i="1" s="1"/>
  <c r="J498" i="1" a="1"/>
  <c r="J498" i="1" s="1"/>
  <c r="L498" i="1" a="1"/>
  <c r="L498" i="1" s="1"/>
  <c r="P115" i="1"/>
  <c r="H115" i="1"/>
  <c r="P92" i="1"/>
  <c r="D92" i="1" s="1"/>
  <c r="H92" i="1"/>
  <c r="P126" i="1"/>
  <c r="D126" i="1" s="1"/>
  <c r="H126" i="1"/>
  <c r="H647" i="1" s="1"/>
  <c r="P232" i="1"/>
  <c r="P212" i="1"/>
  <c r="P461" i="1"/>
  <c r="D461" i="1" s="1"/>
  <c r="H461" i="1"/>
  <c r="H629" i="1" s="1"/>
  <c r="P180" i="1"/>
  <c r="P225" i="1"/>
  <c r="P604" i="1"/>
  <c r="P626" i="1"/>
  <c r="P652" i="1"/>
  <c r="P698" i="1"/>
  <c r="P725" i="1"/>
  <c r="P750" i="1"/>
  <c r="P759" i="1"/>
  <c r="P797" i="1"/>
  <c r="P59" i="1"/>
  <c r="D59" i="1" s="1"/>
  <c r="H59" i="1"/>
  <c r="P683" i="1"/>
  <c r="P62" i="1"/>
  <c r="D62" i="1" s="1"/>
  <c r="G62" i="1" s="1"/>
  <c r="H62" i="1"/>
  <c r="P251" i="1"/>
  <c r="P278" i="1"/>
  <c r="P315" i="1"/>
  <c r="P335" i="1"/>
  <c r="P355" i="1"/>
  <c r="P395" i="1"/>
  <c r="P415" i="1"/>
  <c r="P252" i="1"/>
  <c r="P114" i="1"/>
  <c r="D114" i="1" s="1"/>
  <c r="H114" i="1"/>
  <c r="P89" i="1"/>
  <c r="D89" i="1" s="1"/>
  <c r="H89" i="1"/>
  <c r="P243" i="1"/>
  <c r="P231" i="1"/>
  <c r="P198" i="1"/>
  <c r="P472" i="1"/>
  <c r="D472" i="1" s="1"/>
  <c r="G472" i="1" s="1"/>
  <c r="M472" i="1" s="1" a="1"/>
  <c r="M472" i="1" s="1"/>
  <c r="H472" i="1"/>
  <c r="P185" i="1"/>
  <c r="P229" i="1"/>
  <c r="P260" i="1"/>
  <c r="P279" i="1"/>
  <c r="P296" i="1"/>
  <c r="P316" i="1"/>
  <c r="P336" i="1"/>
  <c r="P356" i="1"/>
  <c r="P376" i="1"/>
  <c r="P396" i="1"/>
  <c r="P416" i="1"/>
  <c r="P436" i="1"/>
  <c r="P253" i="1"/>
  <c r="P606" i="1"/>
  <c r="P631" i="1"/>
  <c r="P647" i="1"/>
  <c r="P703" i="1"/>
  <c r="P733" i="1"/>
  <c r="P729" i="1"/>
  <c r="P763" i="1"/>
  <c r="P800" i="1"/>
  <c r="P799" i="1"/>
  <c r="P134" i="1"/>
  <c r="D134" i="1" s="1"/>
  <c r="H134" i="1"/>
  <c r="P470" i="1"/>
  <c r="D470" i="1" s="1"/>
  <c r="H470" i="1"/>
  <c r="P460" i="1"/>
  <c r="D460" i="1" s="1"/>
  <c r="H460" i="1"/>
  <c r="I506" i="1" a="1"/>
  <c r="I506" i="1" s="1"/>
  <c r="K506" i="1" a="1"/>
  <c r="K506" i="1" s="1"/>
  <c r="F140" i="1"/>
  <c r="F247" i="1"/>
  <c r="I502" i="1" a="1"/>
  <c r="I502" i="1" s="1"/>
  <c r="M502" i="1" a="1"/>
  <c r="M502" i="1" s="1"/>
  <c r="F590" i="1"/>
  <c r="F589" i="1"/>
  <c r="F593" i="1"/>
  <c r="F591" i="1"/>
  <c r="F592" i="1"/>
  <c r="F594" i="1"/>
  <c r="F598" i="1"/>
  <c r="F597" i="1"/>
  <c r="F596" i="1"/>
  <c r="F144" i="1"/>
  <c r="F145" i="1"/>
  <c r="F212" i="1"/>
  <c r="F163" i="1"/>
  <c r="F245" i="1"/>
  <c r="F213" i="1"/>
  <c r="F162" i="1"/>
  <c r="F202" i="1"/>
  <c r="F152" i="1"/>
  <c r="F222" i="1"/>
  <c r="F178" i="1"/>
  <c r="F217" i="1"/>
  <c r="F150" i="1"/>
  <c r="F199" i="1"/>
  <c r="F244" i="1"/>
  <c r="F220" i="1"/>
  <c r="F195" i="1"/>
  <c r="F170" i="1"/>
  <c r="F143" i="1"/>
  <c r="F207" i="1"/>
  <c r="F158" i="1"/>
  <c r="F153" i="1"/>
  <c r="F240" i="1"/>
  <c r="F203" i="1"/>
  <c r="F219" i="1"/>
  <c r="F194" i="1"/>
  <c r="F169" i="1"/>
  <c r="F142" i="1"/>
  <c r="F208" i="1"/>
  <c r="F157" i="1"/>
  <c r="F183" i="1"/>
  <c r="F180" i="1"/>
  <c r="F243" i="1"/>
  <c r="F239" i="1"/>
  <c r="F215" i="1"/>
  <c r="F190" i="1"/>
  <c r="F165" i="1"/>
  <c r="F197" i="1"/>
  <c r="F148" i="1"/>
  <c r="F189" i="1"/>
  <c r="F164" i="1"/>
  <c r="F198" i="1"/>
  <c r="F235" i="1"/>
  <c r="F193" i="1"/>
  <c r="F205" i="1"/>
  <c r="F177" i="1"/>
  <c r="F154" i="1"/>
  <c r="F223" i="1"/>
  <c r="F173" i="1"/>
  <c r="F175" i="1"/>
  <c r="F224" i="1"/>
  <c r="F174" i="1"/>
  <c r="F214" i="1"/>
  <c r="F147" i="1"/>
  <c r="F237" i="1"/>
  <c r="F192" i="1"/>
  <c r="F238" i="1"/>
  <c r="F228" i="1"/>
  <c r="F204" i="1"/>
  <c r="F179" i="1"/>
  <c r="F218" i="1"/>
  <c r="F200" i="1"/>
  <c r="F242" i="1"/>
  <c r="F149" i="1"/>
  <c r="F168" i="1"/>
  <c r="F234" i="1"/>
  <c r="F210" i="1"/>
  <c r="F185" i="1"/>
  <c r="F160" i="1"/>
  <c r="F232" i="1"/>
  <c r="F187" i="1"/>
  <c r="F209" i="1"/>
  <c r="F184" i="1"/>
  <c r="F159" i="1"/>
  <c r="F233" i="1"/>
  <c r="F182" i="1"/>
  <c r="F229" i="1"/>
  <c r="F172" i="1"/>
  <c r="F188" i="1"/>
  <c r="F227" i="1"/>
  <c r="F230" i="1"/>
  <c r="F155" i="1"/>
  <c r="F226" i="1"/>
  <c r="F225" i="1"/>
  <c r="F167" i="1"/>
  <c r="K468" i="1" a="1"/>
  <c r="K468" i="1" s="1"/>
  <c r="M468" i="1" a="1"/>
  <c r="M468" i="1" s="1"/>
  <c r="I468" i="1" a="1"/>
  <c r="I468" i="1" s="1"/>
  <c r="F457" i="1"/>
  <c r="F458" i="1"/>
  <c r="F456" i="1"/>
  <c r="F460" i="1"/>
  <c r="F480" i="1"/>
  <c r="F479" i="1"/>
  <c r="F477" i="1"/>
  <c r="F476" i="1"/>
  <c r="F474" i="1"/>
  <c r="F475" i="1"/>
  <c r="F485" i="1"/>
  <c r="F486" i="1"/>
  <c r="F637" i="1"/>
  <c r="F636" i="1"/>
  <c r="F635" i="1"/>
  <c r="F633" i="1"/>
  <c r="F634" i="1"/>
  <c r="F638" i="1"/>
  <c r="F478" i="1"/>
  <c r="F67" i="1"/>
  <c r="F66" i="1"/>
  <c r="F65" i="1"/>
  <c r="F134" i="1"/>
  <c r="F72" i="1"/>
  <c r="F71" i="1"/>
  <c r="F73" i="1"/>
  <c r="F139" i="1"/>
  <c r="I36" i="1" a="1"/>
  <c r="I36" i="1" s="1"/>
  <c r="K36" i="1" a="1"/>
  <c r="K36" i="1" s="1"/>
  <c r="M36" i="1" a="1"/>
  <c r="M36" i="1" s="1"/>
  <c r="D70" i="1"/>
  <c r="D68" i="1"/>
  <c r="G599" i="1"/>
  <c r="K505" i="1" a="1"/>
  <c r="K505" i="1" s="1"/>
  <c r="I27" i="1" a="1"/>
  <c r="I27" i="1" s="1"/>
  <c r="M30" i="1" a="1"/>
  <c r="M30" i="1" s="1"/>
  <c r="K30" i="1" a="1"/>
  <c r="K30" i="1" s="1"/>
  <c r="M81" i="1" a="1"/>
  <c r="M81" i="1" s="1"/>
  <c r="K81" i="1" a="1"/>
  <c r="K81" i="1" s="1"/>
  <c r="M27" i="1" a="1"/>
  <c r="M27" i="1" s="1"/>
  <c r="K27" i="1" a="1"/>
  <c r="K27" i="1" s="1"/>
  <c r="I28" i="1" a="1"/>
  <c r="I28" i="1" s="1"/>
  <c r="M28" i="1" a="1"/>
  <c r="M28" i="1" s="1"/>
  <c r="P584" i="1" l="1"/>
  <c r="P587" i="1"/>
  <c r="P576" i="1"/>
  <c r="P577" i="1"/>
  <c r="P582" i="1"/>
  <c r="P580" i="1"/>
  <c r="P579" i="1"/>
  <c r="P578" i="1"/>
  <c r="P549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4" i="1"/>
  <c r="P545" i="1"/>
  <c r="P535" i="1"/>
  <c r="P542" i="1"/>
  <c r="P541" i="1"/>
  <c r="P540" i="1"/>
  <c r="P539" i="1"/>
  <c r="P538" i="1"/>
  <c r="P537" i="1"/>
  <c r="P536" i="1"/>
  <c r="H547" i="1"/>
  <c r="H528" i="1"/>
  <c r="H587" i="1"/>
  <c r="H586" i="1"/>
  <c r="H585" i="1"/>
  <c r="H584" i="1"/>
  <c r="N584" i="1" s="1" a="1"/>
  <c r="N584" i="1" s="1"/>
  <c r="H583" i="1"/>
  <c r="N583" i="1" s="1" a="1"/>
  <c r="N583" i="1" s="1"/>
  <c r="H582" i="1"/>
  <c r="N582" i="1" s="1" a="1"/>
  <c r="N582" i="1" s="1"/>
  <c r="H581" i="1"/>
  <c r="N581" i="1" s="1" a="1"/>
  <c r="N581" i="1" s="1"/>
  <c r="H580" i="1"/>
  <c r="N580" i="1" s="1" a="1"/>
  <c r="N580" i="1" s="1"/>
  <c r="H579" i="1"/>
  <c r="N579" i="1" s="1" a="1"/>
  <c r="N579" i="1" s="1"/>
  <c r="H578" i="1"/>
  <c r="N578" i="1" s="1" a="1"/>
  <c r="N578" i="1" s="1"/>
  <c r="H577" i="1"/>
  <c r="N577" i="1" s="1" a="1"/>
  <c r="N577" i="1" s="1"/>
  <c r="H576" i="1"/>
  <c r="N576" i="1" s="1" a="1"/>
  <c r="N576" i="1" s="1"/>
  <c r="H575" i="1"/>
  <c r="N575" i="1" s="1" a="1"/>
  <c r="N575" i="1" s="1"/>
  <c r="H574" i="1"/>
  <c r="N574" i="1" s="1" a="1"/>
  <c r="N574" i="1" s="1"/>
  <c r="H572" i="1"/>
  <c r="H571" i="1"/>
  <c r="H570" i="1"/>
  <c r="H569" i="1"/>
  <c r="H568" i="1"/>
  <c r="H567" i="1"/>
  <c r="H566" i="1"/>
  <c r="H565" i="1"/>
  <c r="H564" i="1"/>
  <c r="N564" i="1" s="1" a="1"/>
  <c r="N564" i="1" s="1"/>
  <c r="H563" i="1"/>
  <c r="N563" i="1" s="1" a="1"/>
  <c r="N563" i="1" s="1"/>
  <c r="H562" i="1"/>
  <c r="N562" i="1" s="1" a="1"/>
  <c r="N562" i="1" s="1"/>
  <c r="H561" i="1"/>
  <c r="N561" i="1" s="1" a="1"/>
  <c r="N561" i="1" s="1"/>
  <c r="H560" i="1"/>
  <c r="N560" i="1" s="1" a="1"/>
  <c r="N560" i="1" s="1"/>
  <c r="H559" i="1"/>
  <c r="N559" i="1" s="1" a="1"/>
  <c r="N559" i="1" s="1"/>
  <c r="H558" i="1"/>
  <c r="N558" i="1" s="1" a="1"/>
  <c r="N558" i="1" s="1"/>
  <c r="H557" i="1"/>
  <c r="N557" i="1" s="1" a="1"/>
  <c r="N557" i="1" s="1"/>
  <c r="H556" i="1"/>
  <c r="N556" i="1" s="1" a="1"/>
  <c r="N556" i="1" s="1"/>
  <c r="H555" i="1"/>
  <c r="N555" i="1" s="1" a="1"/>
  <c r="N555" i="1" s="1"/>
  <c r="H554" i="1"/>
  <c r="N554" i="1" s="1" a="1"/>
  <c r="N554" i="1" s="1"/>
  <c r="H553" i="1"/>
  <c r="N553" i="1" s="1" a="1"/>
  <c r="N553" i="1" s="1"/>
  <c r="H552" i="1"/>
  <c r="N552" i="1" s="1" a="1"/>
  <c r="N552" i="1" s="1"/>
  <c r="H551" i="1"/>
  <c r="H550" i="1"/>
  <c r="H549" i="1"/>
  <c r="J547" i="1" a="1"/>
  <c r="J547" i="1" s="1"/>
  <c r="L547" i="1" a="1"/>
  <c r="L547" i="1" s="1"/>
  <c r="N547" i="1" a="1"/>
  <c r="N547" i="1" s="1"/>
  <c r="H545" i="1"/>
  <c r="H544" i="1"/>
  <c r="H543" i="1"/>
  <c r="H542" i="1"/>
  <c r="H541" i="1"/>
  <c r="H540" i="1"/>
  <c r="H539" i="1"/>
  <c r="H538" i="1"/>
  <c r="H537" i="1"/>
  <c r="H536" i="1"/>
  <c r="H535" i="1"/>
  <c r="H517" i="1"/>
  <c r="H518" i="1"/>
  <c r="N518" i="1" s="1" a="1"/>
  <c r="N518" i="1" s="1"/>
  <c r="F61" i="1"/>
  <c r="F617" i="1"/>
  <c r="F616" i="1"/>
  <c r="H613" i="1"/>
  <c r="N613" i="1" s="1" a="1"/>
  <c r="N613" i="1" s="1"/>
  <c r="H617" i="1"/>
  <c r="J617" i="1" s="1" a="1"/>
  <c r="J617" i="1" s="1"/>
  <c r="H616" i="1"/>
  <c r="J616" i="1" s="1" a="1"/>
  <c r="J616" i="1" s="1"/>
  <c r="F824" i="1"/>
  <c r="F823" i="1"/>
  <c r="H824" i="1"/>
  <c r="J824" i="1" s="1" a="1"/>
  <c r="J824" i="1" s="1"/>
  <c r="H823" i="1"/>
  <c r="J823" i="1" s="1" a="1"/>
  <c r="J823" i="1" s="1"/>
  <c r="H364" i="1"/>
  <c r="N364" i="1" s="1" a="1"/>
  <c r="N364" i="1" s="1"/>
  <c r="H612" i="1"/>
  <c r="N612" i="1" s="1" a="1"/>
  <c r="N612" i="1" s="1"/>
  <c r="H614" i="1"/>
  <c r="N614" i="1" s="1" a="1"/>
  <c r="N614" i="1" s="1"/>
  <c r="H260" i="1"/>
  <c r="H787" i="1"/>
  <c r="N787" i="1" s="1" a="1"/>
  <c r="N787" i="1" s="1"/>
  <c r="H828" i="1"/>
  <c r="J828" i="1" s="1" a="1"/>
  <c r="J828" i="1" s="1"/>
  <c r="H832" i="1"/>
  <c r="N832" i="1" s="1" a="1"/>
  <c r="N832" i="1" s="1"/>
  <c r="H380" i="1"/>
  <c r="N380" i="1" s="1" a="1"/>
  <c r="N380" i="1" s="1"/>
  <c r="H448" i="1"/>
  <c r="N448" i="1" s="1" a="1"/>
  <c r="N448" i="1" s="1"/>
  <c r="H713" i="1"/>
  <c r="N713" i="1" s="1" a="1"/>
  <c r="N713" i="1" s="1"/>
  <c r="H397" i="1"/>
  <c r="N397" i="1" s="1" a="1"/>
  <c r="N397" i="1" s="1"/>
  <c r="H417" i="1"/>
  <c r="N417" i="1" s="1" a="1"/>
  <c r="N417" i="1" s="1"/>
  <c r="H335" i="1"/>
  <c r="N335" i="1" s="1" a="1"/>
  <c r="N335" i="1" s="1"/>
  <c r="H281" i="1"/>
  <c r="H403" i="1"/>
  <c r="J403" i="1" s="1" a="1"/>
  <c r="J403" i="1" s="1"/>
  <c r="H383" i="1"/>
  <c r="J383" i="1" s="1" a="1"/>
  <c r="J383" i="1" s="1"/>
  <c r="H773" i="1"/>
  <c r="L773" i="1" s="1" a="1"/>
  <c r="L773" i="1" s="1"/>
  <c r="H276" i="1"/>
  <c r="H311" i="1"/>
  <c r="N311" i="1" s="1" a="1"/>
  <c r="N311" i="1" s="1"/>
  <c r="H340" i="1"/>
  <c r="J340" i="1" s="1" a="1"/>
  <c r="J340" i="1" s="1"/>
  <c r="H377" i="1"/>
  <c r="J377" i="1" s="1" a="1"/>
  <c r="J377" i="1" s="1"/>
  <c r="H255" i="1"/>
  <c r="H321" i="1"/>
  <c r="N321" i="1" s="1" a="1"/>
  <c r="N321" i="1" s="1"/>
  <c r="H452" i="1"/>
  <c r="N452" i="1" s="1" a="1"/>
  <c r="N452" i="1" s="1"/>
  <c r="H274" i="1"/>
  <c r="H258" i="1"/>
  <c r="H294" i="1"/>
  <c r="N294" i="1" s="1" a="1"/>
  <c r="N294" i="1" s="1"/>
  <c r="H654" i="1"/>
  <c r="L654" i="1" s="1" a="1"/>
  <c r="L654" i="1" s="1"/>
  <c r="H343" i="1"/>
  <c r="L343" i="1" s="1" a="1"/>
  <c r="L343" i="1" s="1"/>
  <c r="H320" i="1"/>
  <c r="L320" i="1" s="1" a="1"/>
  <c r="L320" i="1" s="1"/>
  <c r="H387" i="1"/>
  <c r="L387" i="1" s="1" a="1"/>
  <c r="L387" i="1" s="1"/>
  <c r="H396" i="1"/>
  <c r="J396" i="1" s="1" a="1"/>
  <c r="J396" i="1" s="1"/>
  <c r="H650" i="1"/>
  <c r="L650" i="1" s="1" a="1"/>
  <c r="L650" i="1" s="1"/>
  <c r="H355" i="1"/>
  <c r="J355" i="1" s="1" a="1"/>
  <c r="J355" i="1" s="1"/>
  <c r="H256" i="1"/>
  <c r="H653" i="1"/>
  <c r="J653" i="1" s="1" a="1"/>
  <c r="J653" i="1" s="1"/>
  <c r="H447" i="1"/>
  <c r="L447" i="1" s="1" a="1"/>
  <c r="L447" i="1" s="1"/>
  <c r="H342" i="1"/>
  <c r="N342" i="1" s="1" a="1"/>
  <c r="N342" i="1" s="1"/>
  <c r="H213" i="1"/>
  <c r="H409" i="1"/>
  <c r="L409" i="1" s="1" a="1"/>
  <c r="L409" i="1" s="1"/>
  <c r="H627" i="1"/>
  <c r="N627" i="1" s="1" a="1"/>
  <c r="N627" i="1" s="1"/>
  <c r="H163" i="1"/>
  <c r="H282" i="1"/>
  <c r="H293" i="1"/>
  <c r="N293" i="1" s="1" a="1"/>
  <c r="N293" i="1" s="1"/>
  <c r="H436" i="1"/>
  <c r="N436" i="1" s="1" a="1"/>
  <c r="N436" i="1" s="1"/>
  <c r="H369" i="1"/>
  <c r="J369" i="1" s="1" a="1"/>
  <c r="J369" i="1" s="1"/>
  <c r="H416" i="1"/>
  <c r="N416" i="1" s="1" a="1"/>
  <c r="N416" i="1" s="1"/>
  <c r="H331" i="1"/>
  <c r="N331" i="1" s="1" a="1"/>
  <c r="N331" i="1" s="1"/>
  <c r="H329" i="1"/>
  <c r="L329" i="1" s="1" a="1"/>
  <c r="L329" i="1" s="1"/>
  <c r="H365" i="1"/>
  <c r="L365" i="1" s="1" a="1"/>
  <c r="L365" i="1" s="1"/>
  <c r="H525" i="1"/>
  <c r="L525" i="1" s="1" a="1"/>
  <c r="L525" i="1" s="1"/>
  <c r="H521" i="1"/>
  <c r="N521" i="1" s="1" a="1"/>
  <c r="N521" i="1" s="1"/>
  <c r="H687" i="1"/>
  <c r="J687" i="1" s="1" a="1"/>
  <c r="J687" i="1" s="1"/>
  <c r="H715" i="1"/>
  <c r="L715" i="1" s="1" a="1"/>
  <c r="L715" i="1" s="1"/>
  <c r="H781" i="1"/>
  <c r="N781" i="1" s="1" a="1"/>
  <c r="N781" i="1" s="1"/>
  <c r="H628" i="1"/>
  <c r="J628" i="1" s="1" a="1"/>
  <c r="J628" i="1" s="1"/>
  <c r="H428" i="1"/>
  <c r="J428" i="1" s="1" a="1"/>
  <c r="J428" i="1" s="1"/>
  <c r="H426" i="1"/>
  <c r="N426" i="1" s="1" a="1"/>
  <c r="N426" i="1" s="1"/>
  <c r="H302" i="1"/>
  <c r="L302" i="1" s="1" a="1"/>
  <c r="L302" i="1" s="1"/>
  <c r="H395" i="1"/>
  <c r="N395" i="1" s="1" a="1"/>
  <c r="N395" i="1" s="1"/>
  <c r="H524" i="1"/>
  <c r="N524" i="1" s="1" a="1"/>
  <c r="N524" i="1" s="1"/>
  <c r="H688" i="1"/>
  <c r="N688" i="1" s="1" a="1"/>
  <c r="N688" i="1" s="1"/>
  <c r="H275" i="1"/>
  <c r="H830" i="1"/>
  <c r="N830" i="1" s="1" a="1"/>
  <c r="N830" i="1" s="1"/>
  <c r="H162" i="1"/>
  <c r="H529" i="1"/>
  <c r="N529" i="1" s="1" a="1"/>
  <c r="N529" i="1" s="1"/>
  <c r="H775" i="1"/>
  <c r="J775" i="1" s="1" a="1"/>
  <c r="J775" i="1" s="1"/>
  <c r="H357" i="1"/>
  <c r="L357" i="1" s="1" a="1"/>
  <c r="L357" i="1" s="1"/>
  <c r="H406" i="1"/>
  <c r="L406" i="1" s="1" a="1"/>
  <c r="L406" i="1" s="1"/>
  <c r="H341" i="1"/>
  <c r="H266" i="1"/>
  <c r="H339" i="1"/>
  <c r="H363" i="1"/>
  <c r="N363" i="1" s="1" a="1"/>
  <c r="N363" i="1" s="1"/>
  <c r="H345" i="1"/>
  <c r="J345" i="1" s="1" a="1"/>
  <c r="J345" i="1" s="1"/>
  <c r="H242" i="1"/>
  <c r="H262" i="1"/>
  <c r="H330" i="1"/>
  <c r="J330" i="1" s="1" a="1"/>
  <c r="J330" i="1" s="1"/>
  <c r="H427" i="1"/>
  <c r="N427" i="1" s="1" a="1"/>
  <c r="N427" i="1" s="1"/>
  <c r="H304" i="1"/>
  <c r="N304" i="1" s="1" a="1"/>
  <c r="N304" i="1" s="1"/>
  <c r="H435" i="1"/>
  <c r="J435" i="1" s="1" a="1"/>
  <c r="J435" i="1" s="1"/>
  <c r="H325" i="1"/>
  <c r="N325" i="1" s="1" a="1"/>
  <c r="N325" i="1" s="1"/>
  <c r="H693" i="1"/>
  <c r="N693" i="1" s="1" a="1"/>
  <c r="N693" i="1" s="1"/>
  <c r="H233" i="1"/>
  <c r="H641" i="1"/>
  <c r="N641" i="1" s="1" a="1"/>
  <c r="N641" i="1" s="1"/>
  <c r="H829" i="1"/>
  <c r="N829" i="1" s="1" a="1"/>
  <c r="N829" i="1" s="1"/>
  <c r="H344" i="1"/>
  <c r="H530" i="1"/>
  <c r="N530" i="1" s="1" a="1"/>
  <c r="N530" i="1" s="1"/>
  <c r="H532" i="1"/>
  <c r="H315" i="1"/>
  <c r="N315" i="1" s="1" a="1"/>
  <c r="N315" i="1" s="1"/>
  <c r="H831" i="1"/>
  <c r="N831" i="1" s="1" a="1"/>
  <c r="N831" i="1" s="1"/>
  <c r="H284" i="1"/>
  <c r="H833" i="1"/>
  <c r="H695" i="1"/>
  <c r="L695" i="1" s="1" a="1"/>
  <c r="L695" i="1" s="1"/>
  <c r="H531" i="1"/>
  <c r="N531" i="1" s="1" a="1"/>
  <c r="N531" i="1" s="1"/>
  <c r="H333" i="1"/>
  <c r="N333" i="1" s="1" a="1"/>
  <c r="N333" i="1" s="1"/>
  <c r="H253" i="1"/>
  <c r="H757" i="1"/>
  <c r="N757" i="1" s="1" a="1"/>
  <c r="N757" i="1" s="1"/>
  <c r="H310" i="1"/>
  <c r="J310" i="1" s="1" a="1"/>
  <c r="J310" i="1" s="1"/>
  <c r="H165" i="1"/>
  <c r="H313" i="1"/>
  <c r="L313" i="1" s="1" a="1"/>
  <c r="L313" i="1" s="1"/>
  <c r="H407" i="1"/>
  <c r="N407" i="1" s="1" a="1"/>
  <c r="N407" i="1" s="1"/>
  <c r="H287" i="1"/>
  <c r="H676" i="1"/>
  <c r="J676" i="1" s="1" a="1"/>
  <c r="J676" i="1" s="1"/>
  <c r="H229" i="1"/>
  <c r="H609" i="1"/>
  <c r="H159" i="1"/>
  <c r="H210" i="1"/>
  <c r="H772" i="1"/>
  <c r="H203" i="1"/>
  <c r="H691" i="1"/>
  <c r="H157" i="1"/>
  <c r="H160" i="1"/>
  <c r="H604" i="1"/>
  <c r="J604" i="1" s="1" a="1"/>
  <c r="J604" i="1" s="1"/>
  <c r="H224" i="1"/>
  <c r="H388" i="1"/>
  <c r="N388" i="1" s="1" a="1"/>
  <c r="N388" i="1" s="1"/>
  <c r="H305" i="1"/>
  <c r="J305" i="1" s="1" a="1"/>
  <c r="J305" i="1" s="1"/>
  <c r="H438" i="1"/>
  <c r="L438" i="1" s="1" a="1"/>
  <c r="L438" i="1" s="1"/>
  <c r="H283" i="1"/>
  <c r="H805" i="1"/>
  <c r="N805" i="1" s="1" a="1"/>
  <c r="N805" i="1" s="1"/>
  <c r="H376" i="1"/>
  <c r="N376" i="1" s="1" a="1"/>
  <c r="N376" i="1" s="1"/>
  <c r="H257" i="1"/>
  <c r="H178" i="1"/>
  <c r="H764" i="1"/>
  <c r="N764" i="1" s="1" a="1"/>
  <c r="N764" i="1" s="1"/>
  <c r="H285" i="1"/>
  <c r="H265" i="1"/>
  <c r="H261" i="1"/>
  <c r="H278" i="1"/>
  <c r="H432" i="1"/>
  <c r="H429" i="1"/>
  <c r="N429" i="1" s="1" a="1"/>
  <c r="N429" i="1" s="1"/>
  <c r="H348" i="1"/>
  <c r="N348" i="1" s="1" a="1"/>
  <c r="N348" i="1" s="1"/>
  <c r="H347" i="1"/>
  <c r="H418" i="1"/>
  <c r="N418" i="1" s="1" a="1"/>
  <c r="N418" i="1" s="1"/>
  <c r="H264" i="1"/>
  <c r="H297" i="1"/>
  <c r="N297" i="1" s="1" a="1"/>
  <c r="N297" i="1" s="1"/>
  <c r="H231" i="1"/>
  <c r="H684" i="1"/>
  <c r="J684" i="1" s="1" a="1"/>
  <c r="J684" i="1" s="1"/>
  <c r="H682" i="1"/>
  <c r="N682" i="1" s="1" a="1"/>
  <c r="N682" i="1" s="1"/>
  <c r="H414" i="1"/>
  <c r="N414" i="1" s="1" a="1"/>
  <c r="N414" i="1" s="1"/>
  <c r="H220" i="1"/>
  <c r="H267" i="1"/>
  <c r="H200" i="1"/>
  <c r="H251" i="1"/>
  <c r="H389" i="1"/>
  <c r="J389" i="1" s="1" a="1"/>
  <c r="J389" i="1" s="1"/>
  <c r="H352" i="1"/>
  <c r="L352" i="1" s="1" a="1"/>
  <c r="L352" i="1" s="1"/>
  <c r="H431" i="1"/>
  <c r="H269" i="1"/>
  <c r="H280" i="1"/>
  <c r="H180" i="1"/>
  <c r="H216" i="1"/>
  <c r="H308" i="1"/>
  <c r="H179" i="1"/>
  <c r="H441" i="1"/>
  <c r="N441" i="1" s="1" a="1"/>
  <c r="N441" i="1" s="1"/>
  <c r="H444" i="1"/>
  <c r="N444" i="1" s="1" a="1"/>
  <c r="N444" i="1" s="1"/>
  <c r="H150" i="1"/>
  <c r="H194" i="1"/>
  <c r="H167" i="1"/>
  <c r="H218" i="1"/>
  <c r="H392" i="1"/>
  <c r="N392" i="1" s="1" a="1"/>
  <c r="N392" i="1" s="1"/>
  <c r="H349" i="1"/>
  <c r="L349" i="1" s="1" a="1"/>
  <c r="L349" i="1" s="1"/>
  <c r="H413" i="1"/>
  <c r="N413" i="1" s="1" a="1"/>
  <c r="N413" i="1" s="1"/>
  <c r="H219" i="1"/>
  <c r="H143" i="1"/>
  <c r="H170" i="1"/>
  <c r="H272" i="1"/>
  <c r="H374" i="1"/>
  <c r="H622" i="1"/>
  <c r="H290" i="1"/>
  <c r="J290" i="1" s="1" a="1"/>
  <c r="J290" i="1" s="1"/>
  <c r="H644" i="1"/>
  <c r="H306" i="1"/>
  <c r="N306" i="1" s="1" a="1"/>
  <c r="N306" i="1" s="1"/>
  <c r="H199" i="1"/>
  <c r="H190" i="1"/>
  <c r="H424" i="1"/>
  <c r="H154" i="1"/>
  <c r="H402" i="1"/>
  <c r="L402" i="1" s="1" a="1"/>
  <c r="L402" i="1" s="1"/>
  <c r="H226" i="1"/>
  <c r="H196" i="1"/>
  <c r="H439" i="1"/>
  <c r="N439" i="1" s="1" a="1"/>
  <c r="N439" i="1" s="1"/>
  <c r="H228" i="1"/>
  <c r="H209" i="1"/>
  <c r="H152" i="1"/>
  <c r="H807" i="1"/>
  <c r="N807" i="1" s="1" a="1"/>
  <c r="N807" i="1" s="1"/>
  <c r="H156" i="1"/>
  <c r="H375" i="1"/>
  <c r="J375" i="1" s="1" a="1"/>
  <c r="J375" i="1" s="1"/>
  <c r="H766" i="1"/>
  <c r="N766" i="1" s="1" a="1"/>
  <c r="N766" i="1" s="1"/>
  <c r="H198" i="1"/>
  <c r="H259" i="1"/>
  <c r="H356" i="1"/>
  <c r="N356" i="1" s="1" a="1"/>
  <c r="N356" i="1" s="1"/>
  <c r="H172" i="1"/>
  <c r="H450" i="1"/>
  <c r="L450" i="1" s="1" a="1"/>
  <c r="L450" i="1" s="1"/>
  <c r="H683" i="1"/>
  <c r="N683" i="1" s="1" a="1"/>
  <c r="N683" i="1" s="1"/>
  <c r="H191" i="1"/>
  <c r="H372" i="1"/>
  <c r="N372" i="1" s="1" a="1"/>
  <c r="N372" i="1" s="1"/>
  <c r="H410" i="1"/>
  <c r="N410" i="1" s="1" a="1"/>
  <c r="N410" i="1" s="1"/>
  <c r="H309" i="1"/>
  <c r="J309" i="1" s="1" a="1"/>
  <c r="J309" i="1" s="1"/>
  <c r="H393" i="1"/>
  <c r="L393" i="1" s="1" a="1"/>
  <c r="L393" i="1" s="1"/>
  <c r="H175" i="1"/>
  <c r="H391" i="1"/>
  <c r="N391" i="1" s="1" a="1"/>
  <c r="N391" i="1" s="1"/>
  <c r="H368" i="1"/>
  <c r="L368" i="1" s="1" a="1"/>
  <c r="L368" i="1" s="1"/>
  <c r="H445" i="1"/>
  <c r="N445" i="1" s="1" a="1"/>
  <c r="N445" i="1" s="1"/>
  <c r="H401" i="1"/>
  <c r="N401" i="1" s="1" a="1"/>
  <c r="N401" i="1" s="1"/>
  <c r="H151" i="1"/>
  <c r="H752" i="1"/>
  <c r="N752" i="1" s="1" a="1"/>
  <c r="N752" i="1" s="1"/>
  <c r="H358" i="1"/>
  <c r="L358" i="1" s="1" a="1"/>
  <c r="L358" i="1" s="1"/>
  <c r="H197" i="1"/>
  <c r="H601" i="1"/>
  <c r="J601" i="1" s="1" a="1"/>
  <c r="J601" i="1" s="1"/>
  <c r="H181" i="1"/>
  <c r="H803" i="1"/>
  <c r="N803" i="1" s="1" a="1"/>
  <c r="N803" i="1" s="1"/>
  <c r="H386" i="1"/>
  <c r="N386" i="1" s="1" a="1"/>
  <c r="N386" i="1" s="1"/>
  <c r="H268" i="1"/>
  <c r="H523" i="1"/>
  <c r="N523" i="1" s="1" a="1"/>
  <c r="N523" i="1" s="1"/>
  <c r="H295" i="1"/>
  <c r="J295" i="1" s="1" a="1"/>
  <c r="J295" i="1" s="1"/>
  <c r="H758" i="1"/>
  <c r="J758" i="1" s="1" a="1"/>
  <c r="J758" i="1" s="1"/>
  <c r="H394" i="1"/>
  <c r="N394" i="1" s="1" a="1"/>
  <c r="N394" i="1" s="1"/>
  <c r="H411" i="1"/>
  <c r="N411" i="1" s="1" a="1"/>
  <c r="N411" i="1" s="1"/>
  <c r="H767" i="1"/>
  <c r="J767" i="1" s="1" a="1"/>
  <c r="J767" i="1" s="1"/>
  <c r="H153" i="1"/>
  <c r="H382" i="1"/>
  <c r="N382" i="1" s="1" a="1"/>
  <c r="N382" i="1" s="1"/>
  <c r="H177" i="1"/>
  <c r="H606" i="1"/>
  <c r="J606" i="1" s="1" a="1"/>
  <c r="J606" i="1" s="1"/>
  <c r="H232" i="1"/>
  <c r="H689" i="1"/>
  <c r="N689" i="1" s="1" a="1"/>
  <c r="N689" i="1" s="1"/>
  <c r="H182" i="1"/>
  <c r="H381" i="1"/>
  <c r="N381" i="1" s="1" a="1"/>
  <c r="N381" i="1" s="1"/>
  <c r="H183" i="1"/>
  <c r="H142" i="1"/>
  <c r="H166" i="1"/>
  <c r="H187" i="1"/>
  <c r="H384" i="1"/>
  <c r="H674" i="1"/>
  <c r="N674" i="1" s="1" a="1"/>
  <c r="N674" i="1" s="1"/>
  <c r="H206" i="1"/>
  <c r="H751" i="1"/>
  <c r="H286" i="1"/>
  <c r="H174" i="1"/>
  <c r="H796" i="1"/>
  <c r="J796" i="1" s="1" a="1"/>
  <c r="J796" i="1" s="1"/>
  <c r="H144" i="1"/>
  <c r="H288" i="1"/>
  <c r="H675" i="1"/>
  <c r="J675" i="1" s="1" a="1"/>
  <c r="J675" i="1" s="1"/>
  <c r="H771" i="1"/>
  <c r="N771" i="1" s="1" a="1"/>
  <c r="N771" i="1" s="1"/>
  <c r="H225" i="1"/>
  <c r="H263" i="1"/>
  <c r="H234" i="1"/>
  <c r="H412" i="1"/>
  <c r="N412" i="1" s="1" a="1"/>
  <c r="N412" i="1" s="1"/>
  <c r="H753" i="1"/>
  <c r="N753" i="1" s="1" a="1"/>
  <c r="N753" i="1" s="1"/>
  <c r="H433" i="1"/>
  <c r="H164" i="1"/>
  <c r="H360" i="1"/>
  <c r="H398" i="1"/>
  <c r="H326" i="1"/>
  <c r="N326" i="1" s="1" a="1"/>
  <c r="N326" i="1" s="1"/>
  <c r="H422" i="1"/>
  <c r="H217" i="1"/>
  <c r="H316" i="1"/>
  <c r="J316" i="1" s="1" a="1"/>
  <c r="J316" i="1" s="1"/>
  <c r="H201" i="1"/>
  <c r="H271" i="1"/>
  <c r="H289" i="1"/>
  <c r="H443" i="1"/>
  <c r="L443" i="1" s="1" a="1"/>
  <c r="L443" i="1" s="1"/>
  <c r="H207" i="1"/>
  <c r="H399" i="1"/>
  <c r="N399" i="1" s="1" a="1"/>
  <c r="N399" i="1" s="1"/>
  <c r="H291" i="1"/>
  <c r="L291" i="1" s="1" a="1"/>
  <c r="L291" i="1" s="1"/>
  <c r="H373" i="1"/>
  <c r="N373" i="1" s="1" a="1"/>
  <c r="N373" i="1" s="1"/>
  <c r="H623" i="1"/>
  <c r="N623" i="1" s="1" a="1"/>
  <c r="N623" i="1" s="1"/>
  <c r="H279" i="1"/>
  <c r="H312" i="1"/>
  <c r="J312" i="1" s="1" a="1"/>
  <c r="J312" i="1" s="1"/>
  <c r="H812" i="1"/>
  <c r="N812" i="1" s="1" a="1"/>
  <c r="N812" i="1" s="1"/>
  <c r="H202" i="1"/>
  <c r="H686" i="1"/>
  <c r="J686" i="1" s="1" a="1"/>
  <c r="J686" i="1" s="1"/>
  <c r="H188" i="1"/>
  <c r="H334" i="1"/>
  <c r="H351" i="1"/>
  <c r="N351" i="1" s="1" a="1"/>
  <c r="N351" i="1" s="1"/>
  <c r="H430" i="1"/>
  <c r="J430" i="1" s="1" a="1"/>
  <c r="J430" i="1" s="1"/>
  <c r="H270" i="1"/>
  <c r="H155" i="1"/>
  <c r="H423" i="1"/>
  <c r="J423" i="1" s="1" a="1"/>
  <c r="J423" i="1" s="1"/>
  <c r="H808" i="1"/>
  <c r="N808" i="1" s="1" a="1"/>
  <c r="N808" i="1" s="1"/>
  <c r="H810" i="1"/>
  <c r="N810" i="1" s="1" a="1"/>
  <c r="N810" i="1" s="1"/>
  <c r="H362" i="1"/>
  <c r="N362" i="1" s="1" a="1"/>
  <c r="N362" i="1" s="1"/>
  <c r="H440" i="1"/>
  <c r="J440" i="1" s="1" a="1"/>
  <c r="J440" i="1" s="1"/>
  <c r="H379" i="1"/>
  <c r="J379" i="1" s="1" a="1"/>
  <c r="J379" i="1" s="1"/>
  <c r="H602" i="1"/>
  <c r="N602" i="1" s="1" a="1"/>
  <c r="N602" i="1" s="1"/>
  <c r="H603" i="1"/>
  <c r="J603" i="1" s="1" a="1"/>
  <c r="J603" i="1" s="1"/>
  <c r="H799" i="1"/>
  <c r="L799" i="1" s="1" a="1"/>
  <c r="L799" i="1" s="1"/>
  <c r="H671" i="1"/>
  <c r="N671" i="1" s="1" a="1"/>
  <c r="N671" i="1" s="1"/>
  <c r="H367" i="1"/>
  <c r="N367" i="1" s="1" a="1"/>
  <c r="N367" i="1" s="1"/>
  <c r="H317" i="1"/>
  <c r="N317" i="1" s="1" a="1"/>
  <c r="N317" i="1" s="1"/>
  <c r="H299" i="1"/>
  <c r="N299" i="1" s="1" a="1"/>
  <c r="N299" i="1" s="1"/>
  <c r="H171" i="1"/>
  <c r="H800" i="1"/>
  <c r="H522" i="1"/>
  <c r="H148" i="1"/>
  <c r="H336" i="1"/>
  <c r="H817" i="1"/>
  <c r="J817" i="1" s="1" a="1"/>
  <c r="J817" i="1" s="1"/>
  <c r="H169" i="1"/>
  <c r="H307" i="1"/>
  <c r="J307" i="1" s="1" a="1"/>
  <c r="J307" i="1" s="1"/>
  <c r="H244" i="1"/>
  <c r="H236" i="1"/>
  <c r="H300" i="1"/>
  <c r="N300" i="1" s="1" a="1"/>
  <c r="N300" i="1" s="1"/>
  <c r="H378" i="1"/>
  <c r="L378" i="1" s="1" a="1"/>
  <c r="L378" i="1" s="1"/>
  <c r="H296" i="1"/>
  <c r="N296" i="1" s="1" a="1"/>
  <c r="N296" i="1" s="1"/>
  <c r="H354" i="1"/>
  <c r="J354" i="1" s="1" a="1"/>
  <c r="J354" i="1" s="1"/>
  <c r="H784" i="1"/>
  <c r="L784" i="1" s="1" a="1"/>
  <c r="L784" i="1" s="1"/>
  <c r="H192" i="1"/>
  <c r="H252" i="1"/>
  <c r="H390" i="1"/>
  <c r="N390" i="1" s="1" a="1"/>
  <c r="N390" i="1" s="1"/>
  <c r="H273" i="1"/>
  <c r="H415" i="1"/>
  <c r="H797" i="1"/>
  <c r="H651" i="1"/>
  <c r="L651" i="1" s="1" a="1"/>
  <c r="L651" i="1" s="1"/>
  <c r="H370" i="1"/>
  <c r="L370" i="1" s="1" a="1"/>
  <c r="L370" i="1" s="1"/>
  <c r="H214" i="1"/>
  <c r="H353" i="1"/>
  <c r="H221" i="1"/>
  <c r="H385" i="1"/>
  <c r="H173" i="1"/>
  <c r="H361" i="1"/>
  <c r="N361" i="1" s="1" a="1"/>
  <c r="N361" i="1" s="1"/>
  <c r="H176" i="1"/>
  <c r="H186" i="1"/>
  <c r="H298" i="1"/>
  <c r="N298" i="1" s="1" a="1"/>
  <c r="N298" i="1" s="1"/>
  <c r="N642" i="1" a="1"/>
  <c r="N642" i="1" s="1"/>
  <c r="J642" i="1" a="1"/>
  <c r="J642" i="1" s="1"/>
  <c r="L642" i="1" a="1"/>
  <c r="L642" i="1" s="1"/>
  <c r="N139" i="1" a="1"/>
  <c r="N139" i="1" s="1"/>
  <c r="J139" i="1" a="1"/>
  <c r="J139" i="1" s="1"/>
  <c r="L139" i="1" a="1"/>
  <c r="L139" i="1" s="1"/>
  <c r="N827" i="1" a="1"/>
  <c r="N827" i="1" s="1"/>
  <c r="L827" i="1" a="1"/>
  <c r="L827" i="1" s="1"/>
  <c r="J827" i="1" a="1"/>
  <c r="J827" i="1" s="1"/>
  <c r="N610" i="1" a="1"/>
  <c r="N610" i="1" s="1"/>
  <c r="J610" i="1" a="1"/>
  <c r="J610" i="1" s="1"/>
  <c r="L610" i="1" a="1"/>
  <c r="L610" i="1" s="1"/>
  <c r="N782" i="1" a="1"/>
  <c r="N782" i="1" s="1"/>
  <c r="L782" i="1" a="1"/>
  <c r="L782" i="1" s="1"/>
  <c r="J782" i="1" a="1"/>
  <c r="J782" i="1" s="1"/>
  <c r="N755" i="1" a="1"/>
  <c r="N755" i="1" s="1"/>
  <c r="J755" i="1" a="1"/>
  <c r="J755" i="1" s="1"/>
  <c r="L755" i="1" a="1"/>
  <c r="L755" i="1" s="1"/>
  <c r="N792" i="1" a="1"/>
  <c r="N792" i="1" s="1"/>
  <c r="J792" i="1" a="1"/>
  <c r="J792" i="1" s="1"/>
  <c r="L792" i="1" a="1"/>
  <c r="L792" i="1" s="1"/>
  <c r="N647" i="1" a="1"/>
  <c r="N647" i="1" s="1"/>
  <c r="J647" i="1" a="1"/>
  <c r="J647" i="1" s="1"/>
  <c r="L647" i="1" a="1"/>
  <c r="L647" i="1" s="1"/>
  <c r="N67" i="1" a="1"/>
  <c r="N67" i="1" s="1"/>
  <c r="J67" i="1" a="1"/>
  <c r="J67" i="1" s="1"/>
  <c r="L67" i="1" a="1"/>
  <c r="L67" i="1" s="1"/>
  <c r="N101" i="1" a="1"/>
  <c r="N101" i="1" s="1"/>
  <c r="J101" i="1" a="1"/>
  <c r="J101" i="1" s="1"/>
  <c r="L101" i="1" a="1"/>
  <c r="L101" i="1" s="1"/>
  <c r="H718" i="1"/>
  <c r="N93" i="1" a="1"/>
  <c r="N93" i="1" s="1"/>
  <c r="J93" i="1" a="1"/>
  <c r="J93" i="1" s="1"/>
  <c r="L93" i="1" a="1"/>
  <c r="L93" i="1" s="1"/>
  <c r="H728" i="1"/>
  <c r="H743" i="1"/>
  <c r="N464" i="1" a="1"/>
  <c r="N464" i="1" s="1"/>
  <c r="J464" i="1" a="1"/>
  <c r="J464" i="1" s="1"/>
  <c r="L464" i="1" a="1"/>
  <c r="L464" i="1" s="1"/>
  <c r="N119" i="1" a="1"/>
  <c r="N119" i="1" s="1"/>
  <c r="J119" i="1" a="1"/>
  <c r="J119" i="1" s="1"/>
  <c r="L119" i="1" a="1"/>
  <c r="L119" i="1" s="1"/>
  <c r="N467" i="1" a="1"/>
  <c r="N467" i="1" s="1"/>
  <c r="J467" i="1" a="1"/>
  <c r="J467" i="1" s="1"/>
  <c r="L467" i="1" a="1"/>
  <c r="L467" i="1" s="1"/>
  <c r="N247" i="1" a="1"/>
  <c r="N247" i="1" s="1"/>
  <c r="J247" i="1" a="1"/>
  <c r="J247" i="1" s="1"/>
  <c r="L247" i="1" a="1"/>
  <c r="L247" i="1" s="1"/>
  <c r="H656" i="1"/>
  <c r="H727" i="1"/>
  <c r="N476" i="1" a="1"/>
  <c r="N476" i="1" s="1"/>
  <c r="J476" i="1" a="1"/>
  <c r="J476" i="1" s="1"/>
  <c r="L476" i="1" a="1"/>
  <c r="L476" i="1" s="1"/>
  <c r="N475" i="1" a="1"/>
  <c r="N475" i="1" s="1"/>
  <c r="J475" i="1" a="1"/>
  <c r="J475" i="1" s="1"/>
  <c r="L475" i="1" a="1"/>
  <c r="L475" i="1" s="1"/>
  <c r="N526" i="1" a="1"/>
  <c r="N526" i="1" s="1"/>
  <c r="J526" i="1" a="1"/>
  <c r="J526" i="1" s="1"/>
  <c r="L526" i="1" a="1"/>
  <c r="L526" i="1" s="1"/>
  <c r="N64" i="1" a="1"/>
  <c r="N64" i="1" s="1"/>
  <c r="J64" i="1" a="1"/>
  <c r="J64" i="1" s="1"/>
  <c r="L64" i="1" a="1"/>
  <c r="L64" i="1" s="1"/>
  <c r="N620" i="1" a="1"/>
  <c r="N620" i="1" s="1"/>
  <c r="J620" i="1" a="1"/>
  <c r="J620" i="1" s="1"/>
  <c r="L620" i="1" a="1"/>
  <c r="L620" i="1" s="1"/>
  <c r="N59" i="1" a="1"/>
  <c r="N59" i="1" s="1"/>
  <c r="J59" i="1" a="1"/>
  <c r="J59" i="1" s="1"/>
  <c r="L59" i="1" a="1"/>
  <c r="L59" i="1" s="1"/>
  <c r="N132" i="1" a="1"/>
  <c r="N132" i="1" s="1"/>
  <c r="J132" i="1" a="1"/>
  <c r="J132" i="1" s="1"/>
  <c r="L132" i="1" a="1"/>
  <c r="L132" i="1" s="1"/>
  <c r="N211" i="1" a="1"/>
  <c r="N211" i="1" s="1"/>
  <c r="J211" i="1" a="1"/>
  <c r="J211" i="1" s="1"/>
  <c r="L211" i="1" a="1"/>
  <c r="L211" i="1" s="1"/>
  <c r="H722" i="1"/>
  <c r="H737" i="1"/>
  <c r="N94" i="1" a="1"/>
  <c r="N94" i="1" s="1"/>
  <c r="J94" i="1" a="1"/>
  <c r="J94" i="1" s="1"/>
  <c r="L94" i="1" a="1"/>
  <c r="L94" i="1" s="1"/>
  <c r="N478" i="1" a="1"/>
  <c r="N478" i="1" s="1"/>
  <c r="J478" i="1" a="1"/>
  <c r="J478" i="1" s="1"/>
  <c r="L478" i="1" a="1"/>
  <c r="L478" i="1" s="1"/>
  <c r="N108" i="1" a="1"/>
  <c r="N108" i="1" s="1"/>
  <c r="J108" i="1" a="1"/>
  <c r="J108" i="1" s="1"/>
  <c r="L108" i="1" a="1"/>
  <c r="L108" i="1" s="1"/>
  <c r="H665" i="1"/>
  <c r="N73" i="1" a="1"/>
  <c r="N73" i="1" s="1"/>
  <c r="J73" i="1" a="1"/>
  <c r="J73" i="1" s="1"/>
  <c r="L73" i="1" a="1"/>
  <c r="L73" i="1" s="1"/>
  <c r="N590" i="1" a="1"/>
  <c r="N590" i="1" s="1"/>
  <c r="J590" i="1" a="1"/>
  <c r="J590" i="1" s="1"/>
  <c r="L590" i="1" a="1"/>
  <c r="L590" i="1" s="1"/>
  <c r="N54" i="1" a="1"/>
  <c r="N54" i="1" s="1"/>
  <c r="J54" i="1" a="1"/>
  <c r="J54" i="1" s="1"/>
  <c r="L54" i="1" a="1"/>
  <c r="L54" i="1" s="1"/>
  <c r="N483" i="1" a="1"/>
  <c r="N483" i="1" s="1"/>
  <c r="J483" i="1" a="1"/>
  <c r="J483" i="1" s="1"/>
  <c r="L483" i="1" a="1"/>
  <c r="L483" i="1" s="1"/>
  <c r="H731" i="1"/>
  <c r="N494" i="1" a="1"/>
  <c r="N494" i="1" s="1"/>
  <c r="J494" i="1" a="1"/>
  <c r="J494" i="1" s="1"/>
  <c r="L494" i="1" a="1"/>
  <c r="L494" i="1" s="1"/>
  <c r="H769" i="1"/>
  <c r="H768" i="1"/>
  <c r="H820" i="1"/>
  <c r="N85" i="1" a="1"/>
  <c r="N85" i="1" s="1"/>
  <c r="J85" i="1" a="1"/>
  <c r="J85" i="1" s="1"/>
  <c r="L85" i="1" a="1"/>
  <c r="L85" i="1" s="1"/>
  <c r="N96" i="1" a="1"/>
  <c r="N96" i="1" s="1"/>
  <c r="J96" i="1" a="1"/>
  <c r="J96" i="1" s="1"/>
  <c r="L96" i="1" a="1"/>
  <c r="L96" i="1" s="1"/>
  <c r="H660" i="1"/>
  <c r="H661" i="1"/>
  <c r="N87" i="1" a="1"/>
  <c r="N87" i="1" s="1"/>
  <c r="J87" i="1" a="1"/>
  <c r="J87" i="1" s="1"/>
  <c r="L87" i="1" a="1"/>
  <c r="L87" i="1" s="1"/>
  <c r="N594" i="1" a="1"/>
  <c r="N594" i="1" s="1"/>
  <c r="J594" i="1" a="1"/>
  <c r="J594" i="1" s="1"/>
  <c r="L594" i="1" a="1"/>
  <c r="L594" i="1" s="1"/>
  <c r="N591" i="1" a="1"/>
  <c r="N591" i="1" s="1"/>
  <c r="J591" i="1" a="1"/>
  <c r="J591" i="1" s="1"/>
  <c r="L591" i="1" a="1"/>
  <c r="L591" i="1" s="1"/>
  <c r="H738" i="1"/>
  <c r="H705" i="1"/>
  <c r="N461" i="1" a="1"/>
  <c r="N461" i="1" s="1"/>
  <c r="J461" i="1" a="1"/>
  <c r="J461" i="1" s="1"/>
  <c r="L461" i="1" a="1"/>
  <c r="L461" i="1" s="1"/>
  <c r="N495" i="1" a="1"/>
  <c r="N495" i="1" s="1"/>
  <c r="J495" i="1" a="1"/>
  <c r="J495" i="1" s="1"/>
  <c r="L495" i="1" a="1"/>
  <c r="L495" i="1" s="1"/>
  <c r="J515" i="1" a="1"/>
  <c r="J515" i="1" s="1"/>
  <c r="L515" i="1" a="1"/>
  <c r="L515" i="1" s="1"/>
  <c r="H630" i="1"/>
  <c r="N72" i="1" a="1"/>
  <c r="N72" i="1" s="1"/>
  <c r="J72" i="1" a="1"/>
  <c r="J72" i="1" s="1"/>
  <c r="L72" i="1" a="1"/>
  <c r="L72" i="1" s="1"/>
  <c r="H643" i="1"/>
  <c r="H791" i="1"/>
  <c r="H806" i="1"/>
  <c r="H734" i="1"/>
  <c r="H759" i="1"/>
  <c r="H815" i="1"/>
  <c r="N458" i="1" a="1"/>
  <c r="N458" i="1" s="1"/>
  <c r="J458" i="1" a="1"/>
  <c r="J458" i="1" s="1"/>
  <c r="L458" i="1" a="1"/>
  <c r="L458" i="1" s="1"/>
  <c r="H721" i="1"/>
  <c r="H719" i="1"/>
  <c r="N124" i="1" a="1"/>
  <c r="N124" i="1" s="1"/>
  <c r="J124" i="1" a="1"/>
  <c r="J124" i="1" s="1"/>
  <c r="L124" i="1" a="1"/>
  <c r="L124" i="1" s="1"/>
  <c r="N125" i="1" a="1"/>
  <c r="N125" i="1" s="1"/>
  <c r="J125" i="1" a="1"/>
  <c r="J125" i="1" s="1"/>
  <c r="L125" i="1" a="1"/>
  <c r="L125" i="1" s="1"/>
  <c r="H826" i="1"/>
  <c r="N57" i="1" a="1"/>
  <c r="N57" i="1" s="1"/>
  <c r="J57" i="1" a="1"/>
  <c r="J57" i="1" s="1"/>
  <c r="L57" i="1" a="1"/>
  <c r="L57" i="1" s="1"/>
  <c r="N66" i="1" a="1"/>
  <c r="N66" i="1" s="1"/>
  <c r="J66" i="1" a="1"/>
  <c r="J66" i="1" s="1"/>
  <c r="L66" i="1" a="1"/>
  <c r="L66" i="1" s="1"/>
  <c r="N83" i="1" a="1"/>
  <c r="N83" i="1" s="1"/>
  <c r="J83" i="1" a="1"/>
  <c r="J83" i="1" s="1"/>
  <c r="L83" i="1" a="1"/>
  <c r="L83" i="1" s="1"/>
  <c r="H667" i="1"/>
  <c r="H678" i="1"/>
  <c r="H638" i="1"/>
  <c r="N123" i="1" a="1"/>
  <c r="N123" i="1" s="1"/>
  <c r="J123" i="1" a="1"/>
  <c r="J123" i="1" s="1"/>
  <c r="L123" i="1" a="1"/>
  <c r="L123" i="1" s="1"/>
  <c r="N98" i="1" a="1"/>
  <c r="N98" i="1" s="1"/>
  <c r="J98" i="1" a="1"/>
  <c r="J98" i="1" s="1"/>
  <c r="L98" i="1" a="1"/>
  <c r="L98" i="1" s="1"/>
  <c r="H756" i="1"/>
  <c r="H245" i="1"/>
  <c r="H193" i="1"/>
  <c r="H707" i="1"/>
  <c r="N136" i="1" a="1"/>
  <c r="N136" i="1" s="1"/>
  <c r="J136" i="1" a="1"/>
  <c r="J136" i="1" s="1"/>
  <c r="L136" i="1" a="1"/>
  <c r="L136" i="1" s="1"/>
  <c r="H658" i="1"/>
  <c r="H801" i="1"/>
  <c r="H763" i="1"/>
  <c r="H185" i="1"/>
  <c r="H212" i="1"/>
  <c r="N462" i="1" a="1"/>
  <c r="N462" i="1" s="1"/>
  <c r="J462" i="1" a="1"/>
  <c r="J462" i="1" s="1"/>
  <c r="L462" i="1" a="1"/>
  <c r="L462" i="1" s="1"/>
  <c r="H814" i="1"/>
  <c r="H605" i="1"/>
  <c r="H794" i="1"/>
  <c r="N597" i="1" a="1"/>
  <c r="N597" i="1" s="1"/>
  <c r="L597" i="1" a="1"/>
  <c r="L597" i="1" s="1"/>
  <c r="J597" i="1" a="1"/>
  <c r="J597" i="1" s="1"/>
  <c r="H835" i="1"/>
  <c r="H621" i="1"/>
  <c r="N121" i="1" a="1"/>
  <c r="N121" i="1" s="1"/>
  <c r="J121" i="1" a="1"/>
  <c r="J121" i="1" s="1"/>
  <c r="L121" i="1" a="1"/>
  <c r="L121" i="1" s="1"/>
  <c r="H811" i="1"/>
  <c r="H149" i="1"/>
  <c r="N137" i="1" a="1"/>
  <c r="N137" i="1" s="1"/>
  <c r="J137" i="1" a="1"/>
  <c r="J137" i="1" s="1"/>
  <c r="L137" i="1" a="1"/>
  <c r="L137" i="1" s="1"/>
  <c r="H147" i="1"/>
  <c r="H809" i="1"/>
  <c r="N90" i="1" a="1"/>
  <c r="N90" i="1" s="1"/>
  <c r="J90" i="1" a="1"/>
  <c r="J90" i="1" s="1"/>
  <c r="L90" i="1" a="1"/>
  <c r="L90" i="1" s="1"/>
  <c r="H704" i="1"/>
  <c r="H750" i="1"/>
  <c r="H778" i="1"/>
  <c r="N129" i="1" a="1"/>
  <c r="N129" i="1" s="1"/>
  <c r="J129" i="1" a="1"/>
  <c r="J129" i="1" s="1"/>
  <c r="L129" i="1" a="1"/>
  <c r="L129" i="1" s="1"/>
  <c r="H709" i="1"/>
  <c r="H350" i="1"/>
  <c r="N131" i="1" a="1"/>
  <c r="N131" i="1" s="1"/>
  <c r="J131" i="1" a="1"/>
  <c r="J131" i="1" s="1"/>
  <c r="L131" i="1" a="1"/>
  <c r="L131" i="1" s="1"/>
  <c r="H215" i="1"/>
  <c r="H701" i="1"/>
  <c r="H328" i="1"/>
  <c r="N839" i="1" a="1"/>
  <c r="N839" i="1" s="1"/>
  <c r="J839" i="1" a="1"/>
  <c r="J839" i="1" s="1"/>
  <c r="L839" i="1" a="1"/>
  <c r="L839" i="1" s="1"/>
  <c r="N91" i="1" a="1"/>
  <c r="N91" i="1" s="1"/>
  <c r="J91" i="1" a="1"/>
  <c r="J91" i="1" s="1"/>
  <c r="L91" i="1" a="1"/>
  <c r="L91" i="1" s="1"/>
  <c r="H314" i="1"/>
  <c r="N457" i="1" a="1"/>
  <c r="N457" i="1" s="1"/>
  <c r="L457" i="1" a="1"/>
  <c r="L457" i="1" s="1"/>
  <c r="J457" i="1" a="1"/>
  <c r="J457" i="1" s="1"/>
  <c r="H813" i="1"/>
  <c r="H451" i="1"/>
  <c r="H533" i="1"/>
  <c r="L508" i="1" a="1"/>
  <c r="L508" i="1" s="1"/>
  <c r="J508" i="1" a="1"/>
  <c r="J508" i="1" s="1"/>
  <c r="H822" i="1"/>
  <c r="H449" i="1"/>
  <c r="H789" i="1"/>
  <c r="H645" i="1"/>
  <c r="H327" i="1"/>
  <c r="H237" i="1"/>
  <c r="H673" i="1"/>
  <c r="H608" i="1"/>
  <c r="H301" i="1"/>
  <c r="N111" i="1" a="1"/>
  <c r="N111" i="1" s="1"/>
  <c r="J111" i="1" a="1"/>
  <c r="J111" i="1" s="1"/>
  <c r="L111" i="1" a="1"/>
  <c r="L111" i="1" s="1"/>
  <c r="H337" i="1"/>
  <c r="H250" i="1"/>
  <c r="H748" i="1"/>
  <c r="H404" i="1"/>
  <c r="H205" i="1"/>
  <c r="N122" i="1" a="1"/>
  <c r="N122" i="1" s="1"/>
  <c r="J122" i="1" a="1"/>
  <c r="J122" i="1" s="1"/>
  <c r="L122" i="1" a="1"/>
  <c r="L122" i="1" s="1"/>
  <c r="H662" i="1"/>
  <c r="H322" i="1"/>
  <c r="H195" i="1"/>
  <c r="H637" i="1"/>
  <c r="H239" i="1"/>
  <c r="H726" i="1"/>
  <c r="H319" i="1"/>
  <c r="N629" i="1" a="1"/>
  <c r="N629" i="1" s="1"/>
  <c r="J629" i="1" a="1"/>
  <c r="J629" i="1" s="1"/>
  <c r="L629" i="1" a="1"/>
  <c r="L629" i="1" s="1"/>
  <c r="N65" i="1" a="1"/>
  <c r="N65" i="1" s="1"/>
  <c r="J65" i="1" a="1"/>
  <c r="J65" i="1" s="1"/>
  <c r="L65" i="1" a="1"/>
  <c r="L65" i="1" s="1"/>
  <c r="N740" i="1" a="1"/>
  <c r="N740" i="1" s="1"/>
  <c r="J740" i="1" a="1"/>
  <c r="J740" i="1" s="1"/>
  <c r="L740" i="1" a="1"/>
  <c r="L740" i="1" s="1"/>
  <c r="N489" i="1" a="1"/>
  <c r="N489" i="1" s="1"/>
  <c r="J489" i="1" a="1"/>
  <c r="J489" i="1" s="1"/>
  <c r="L489" i="1" a="1"/>
  <c r="L489" i="1" s="1"/>
  <c r="N63" i="1" a="1"/>
  <c r="N63" i="1" s="1"/>
  <c r="L63" i="1" a="1"/>
  <c r="L63" i="1" s="1"/>
  <c r="J63" i="1" a="1"/>
  <c r="J63" i="1" s="1"/>
  <c r="H837" i="1"/>
  <c r="H739" i="1"/>
  <c r="N706" i="1" a="1"/>
  <c r="N706" i="1" s="1"/>
  <c r="J706" i="1" a="1"/>
  <c r="J706" i="1" s="1"/>
  <c r="L706" i="1" a="1"/>
  <c r="L706" i="1" s="1"/>
  <c r="N113" i="1" a="1"/>
  <c r="N113" i="1" s="1"/>
  <c r="J113" i="1" a="1"/>
  <c r="J113" i="1" s="1"/>
  <c r="L113" i="1" a="1"/>
  <c r="L113" i="1" s="1"/>
  <c r="H668" i="1"/>
  <c r="N463" i="1" a="1"/>
  <c r="N463" i="1" s="1"/>
  <c r="J463" i="1" a="1"/>
  <c r="J463" i="1" s="1"/>
  <c r="L463" i="1" a="1"/>
  <c r="L463" i="1" s="1"/>
  <c r="H698" i="1"/>
  <c r="N107" i="1" a="1"/>
  <c r="N107" i="1" s="1"/>
  <c r="L107" i="1" a="1"/>
  <c r="L107" i="1" s="1"/>
  <c r="J107" i="1" a="1"/>
  <c r="J107" i="1" s="1"/>
  <c r="H703" i="1"/>
  <c r="N92" i="1" a="1"/>
  <c r="N92" i="1" s="1"/>
  <c r="J92" i="1" a="1"/>
  <c r="J92" i="1" s="1"/>
  <c r="L92" i="1" a="1"/>
  <c r="L92" i="1" s="1"/>
  <c r="H735" i="1"/>
  <c r="N75" i="1" a="1"/>
  <c r="N75" i="1" s="1"/>
  <c r="J75" i="1" a="1"/>
  <c r="J75" i="1" s="1"/>
  <c r="L75" i="1" a="1"/>
  <c r="L75" i="1" s="1"/>
  <c r="H652" i="1"/>
  <c r="N58" i="1" a="1"/>
  <c r="N58" i="1" s="1"/>
  <c r="J58" i="1" a="1"/>
  <c r="J58" i="1" s="1"/>
  <c r="L58" i="1" a="1"/>
  <c r="L58" i="1" s="1"/>
  <c r="H161" i="1"/>
  <c r="N84" i="1" a="1"/>
  <c r="N84" i="1" s="1"/>
  <c r="J84" i="1" a="1"/>
  <c r="J84" i="1" s="1"/>
  <c r="L84" i="1" a="1"/>
  <c r="L84" i="1" s="1"/>
  <c r="N95" i="1" a="1"/>
  <c r="N95" i="1" s="1"/>
  <c r="J95" i="1" a="1"/>
  <c r="J95" i="1" s="1"/>
  <c r="L95" i="1" a="1"/>
  <c r="L95" i="1" s="1"/>
  <c r="H770" i="1"/>
  <c r="H714" i="1"/>
  <c r="H366" i="1"/>
  <c r="H158" i="1"/>
  <c r="H776" i="1"/>
  <c r="H425" i="1"/>
  <c r="L509" i="1" a="1"/>
  <c r="L509" i="1" s="1"/>
  <c r="J509" i="1" a="1"/>
  <c r="J509" i="1" s="1"/>
  <c r="H708" i="1"/>
  <c r="H323" i="1"/>
  <c r="H419" i="1"/>
  <c r="N88" i="1" a="1"/>
  <c r="N88" i="1" s="1"/>
  <c r="J88" i="1" a="1"/>
  <c r="J88" i="1" s="1"/>
  <c r="L88" i="1" a="1"/>
  <c r="L88" i="1" s="1"/>
  <c r="H699" i="1"/>
  <c r="H338" i="1"/>
  <c r="H235" i="1"/>
  <c r="H696" i="1"/>
  <c r="H453" i="1"/>
  <c r="N62" i="1" a="1"/>
  <c r="N62" i="1" s="1"/>
  <c r="L62" i="1" a="1"/>
  <c r="L62" i="1" s="1"/>
  <c r="J62" i="1" a="1"/>
  <c r="J62" i="1" s="1"/>
  <c r="N116" i="1" a="1"/>
  <c r="N116" i="1" s="1"/>
  <c r="J116" i="1" a="1"/>
  <c r="J116" i="1" s="1"/>
  <c r="L116" i="1" a="1"/>
  <c r="L116" i="1" s="1"/>
  <c r="J513" i="1" a="1"/>
  <c r="J513" i="1" s="1"/>
  <c r="L513" i="1" a="1"/>
  <c r="L513" i="1" s="1"/>
  <c r="N485" i="1" a="1"/>
  <c r="N485" i="1" s="1"/>
  <c r="J485" i="1" a="1"/>
  <c r="J485" i="1" s="1"/>
  <c r="L485" i="1" a="1"/>
  <c r="L485" i="1" s="1"/>
  <c r="N112" i="1" a="1"/>
  <c r="N112" i="1" s="1"/>
  <c r="J112" i="1" a="1"/>
  <c r="J112" i="1" s="1"/>
  <c r="L112" i="1" a="1"/>
  <c r="L112" i="1" s="1"/>
  <c r="N470" i="1" a="1"/>
  <c r="N470" i="1" s="1"/>
  <c r="J470" i="1" a="1"/>
  <c r="J470" i="1" s="1"/>
  <c r="L470" i="1" a="1"/>
  <c r="L470" i="1" s="1"/>
  <c r="N114" i="1" a="1"/>
  <c r="N114" i="1" s="1"/>
  <c r="J114" i="1" a="1"/>
  <c r="J114" i="1" s="1"/>
  <c r="L114" i="1" a="1"/>
  <c r="L114" i="1" s="1"/>
  <c r="N669" i="1" a="1"/>
  <c r="N669" i="1" s="1"/>
  <c r="J669" i="1" a="1"/>
  <c r="J669" i="1" s="1"/>
  <c r="L669" i="1" a="1"/>
  <c r="L669" i="1" s="1"/>
  <c r="H746" i="1"/>
  <c r="N598" i="1" a="1"/>
  <c r="N598" i="1" s="1"/>
  <c r="L598" i="1" a="1"/>
  <c r="L598" i="1" s="1"/>
  <c r="J598" i="1" a="1"/>
  <c r="J598" i="1" s="1"/>
  <c r="N56" i="1" a="1"/>
  <c r="N56" i="1" s="1"/>
  <c r="J56" i="1" a="1"/>
  <c r="J56" i="1" s="1"/>
  <c r="L56" i="1" a="1"/>
  <c r="L56" i="1" s="1"/>
  <c r="N472" i="1" a="1"/>
  <c r="N472" i="1" s="1"/>
  <c r="J472" i="1" a="1"/>
  <c r="J472" i="1" s="1"/>
  <c r="L472" i="1" a="1"/>
  <c r="L472" i="1" s="1"/>
  <c r="N694" i="1" a="1"/>
  <c r="N694" i="1" s="1"/>
  <c r="J694" i="1" a="1"/>
  <c r="J694" i="1" s="1"/>
  <c r="L694" i="1" a="1"/>
  <c r="L694" i="1" s="1"/>
  <c r="N110" i="1" a="1"/>
  <c r="N110" i="1" s="1"/>
  <c r="J110" i="1" a="1"/>
  <c r="J110" i="1" s="1"/>
  <c r="L110" i="1" a="1"/>
  <c r="L110" i="1" s="1"/>
  <c r="N103" i="1" a="1"/>
  <c r="N103" i="1" s="1"/>
  <c r="J103" i="1" a="1"/>
  <c r="J103" i="1" s="1"/>
  <c r="L103" i="1" a="1"/>
  <c r="L103" i="1" s="1"/>
  <c r="H777" i="1"/>
  <c r="L74" i="1" a="1"/>
  <c r="L74" i="1" s="1"/>
  <c r="J74" i="1" a="1"/>
  <c r="J74" i="1" s="1"/>
  <c r="N74" i="1" a="1"/>
  <c r="N74" i="1" s="1"/>
  <c r="N130" i="1" a="1"/>
  <c r="N130" i="1" s="1"/>
  <c r="J130" i="1" a="1"/>
  <c r="J130" i="1" s="1"/>
  <c r="L130" i="1" a="1"/>
  <c r="L130" i="1" s="1"/>
  <c r="H248" i="1"/>
  <c r="N679" i="1" a="1"/>
  <c r="N679" i="1" s="1"/>
  <c r="J679" i="1" a="1"/>
  <c r="J679" i="1" s="1"/>
  <c r="L679" i="1" a="1"/>
  <c r="L679" i="1" s="1"/>
  <c r="N486" i="1" a="1"/>
  <c r="N486" i="1" s="1"/>
  <c r="J486" i="1" a="1"/>
  <c r="J486" i="1" s="1"/>
  <c r="L486" i="1" a="1"/>
  <c r="L486" i="1" s="1"/>
  <c r="H742" i="1"/>
  <c r="H633" i="1"/>
  <c r="N482" i="1" a="1"/>
  <c r="N482" i="1" s="1"/>
  <c r="J482" i="1" a="1"/>
  <c r="J482" i="1" s="1"/>
  <c r="L482" i="1" a="1"/>
  <c r="L482" i="1" s="1"/>
  <c r="H733" i="1"/>
  <c r="H765" i="1"/>
  <c r="H762" i="1"/>
  <c r="H723" i="1"/>
  <c r="H657" i="1"/>
  <c r="H732" i="1"/>
  <c r="H716" i="1"/>
  <c r="H648" i="1"/>
  <c r="N86" i="1" a="1"/>
  <c r="N86" i="1" s="1"/>
  <c r="J86" i="1" a="1"/>
  <c r="J86" i="1" s="1"/>
  <c r="L86" i="1" a="1"/>
  <c r="L86" i="1" s="1"/>
  <c r="H640" i="1"/>
  <c r="N599" i="1" a="1"/>
  <c r="N599" i="1" s="1"/>
  <c r="J599" i="1" a="1"/>
  <c r="J599" i="1" s="1"/>
  <c r="L599" i="1" a="1"/>
  <c r="L599" i="1" s="1"/>
  <c r="H760" i="1"/>
  <c r="H816" i="1"/>
  <c r="H680" i="1"/>
  <c r="H798" i="1"/>
  <c r="N491" i="1" a="1"/>
  <c r="N491" i="1" s="1"/>
  <c r="J491" i="1" a="1"/>
  <c r="J491" i="1" s="1"/>
  <c r="L491" i="1" a="1"/>
  <c r="L491" i="1" s="1"/>
  <c r="H711" i="1"/>
  <c r="H672" i="1"/>
  <c r="J490" i="1" a="1"/>
  <c r="J490" i="1" s="1"/>
  <c r="N490" i="1" a="1"/>
  <c r="N490" i="1" s="1"/>
  <c r="L490" i="1" a="1"/>
  <c r="L490" i="1" s="1"/>
  <c r="H700" i="1"/>
  <c r="N528" i="1" a="1"/>
  <c r="N528" i="1" s="1"/>
  <c r="J528" i="1" a="1"/>
  <c r="J528" i="1" s="1"/>
  <c r="L528" i="1" a="1"/>
  <c r="L528" i="1" s="1"/>
  <c r="J61" i="1" a="1"/>
  <c r="J61" i="1" s="1"/>
  <c r="L61" i="1" a="1"/>
  <c r="L61" i="1" s="1"/>
  <c r="N61" i="1" a="1"/>
  <c r="N61" i="1" s="1"/>
  <c r="H744" i="1"/>
  <c r="H779" i="1"/>
  <c r="H730" i="1"/>
  <c r="H720" i="1"/>
  <c r="N109" i="1" a="1"/>
  <c r="N109" i="1" s="1"/>
  <c r="J109" i="1" a="1"/>
  <c r="J109" i="1" s="1"/>
  <c r="L109" i="1" a="1"/>
  <c r="L109" i="1" s="1"/>
  <c r="N484" i="1" a="1"/>
  <c r="N484" i="1" s="1"/>
  <c r="L484" i="1" a="1"/>
  <c r="L484" i="1" s="1"/>
  <c r="J484" i="1" a="1"/>
  <c r="J484" i="1" s="1"/>
  <c r="H681" i="1"/>
  <c r="N690" i="1" a="1"/>
  <c r="N690" i="1" s="1"/>
  <c r="L690" i="1" a="1"/>
  <c r="L690" i="1" s="1"/>
  <c r="J690" i="1" a="1"/>
  <c r="J690" i="1" s="1"/>
  <c r="H788" i="1"/>
  <c r="H619" i="1"/>
  <c r="H145" i="1"/>
  <c r="N128" i="1" a="1"/>
  <c r="N128" i="1" s="1"/>
  <c r="J128" i="1" a="1"/>
  <c r="J128" i="1" s="1"/>
  <c r="L128" i="1" a="1"/>
  <c r="L128" i="1" s="1"/>
  <c r="N589" i="1" a="1"/>
  <c r="N589" i="1" s="1"/>
  <c r="J589" i="1" a="1"/>
  <c r="J589" i="1" s="1"/>
  <c r="L589" i="1" a="1"/>
  <c r="L589" i="1" s="1"/>
  <c r="H664" i="1"/>
  <c r="H677" i="1"/>
  <c r="N592" i="1" a="1"/>
  <c r="N592" i="1" s="1"/>
  <c r="J592" i="1" a="1"/>
  <c r="J592" i="1" s="1"/>
  <c r="L592" i="1" a="1"/>
  <c r="L592" i="1" s="1"/>
  <c r="H227" i="1"/>
  <c r="H635" i="1"/>
  <c r="H243" i="1"/>
  <c r="N115" i="1" a="1"/>
  <c r="N115" i="1" s="1"/>
  <c r="J115" i="1" a="1"/>
  <c r="J115" i="1" s="1"/>
  <c r="L115" i="1" a="1"/>
  <c r="L115" i="1" s="1"/>
  <c r="J518" i="1" a="1"/>
  <c r="J518" i="1" s="1"/>
  <c r="H421" i="1"/>
  <c r="H240" i="1"/>
  <c r="N471" i="1" a="1"/>
  <c r="N471" i="1" s="1"/>
  <c r="J471" i="1" a="1"/>
  <c r="J471" i="1" s="1"/>
  <c r="L471" i="1" a="1"/>
  <c r="L471" i="1" s="1"/>
  <c r="H408" i="1"/>
  <c r="H324" i="1"/>
  <c r="N133" i="1" a="1"/>
  <c r="N133" i="1" s="1"/>
  <c r="J133" i="1" a="1"/>
  <c r="J133" i="1" s="1"/>
  <c r="L133" i="1" a="1"/>
  <c r="L133" i="1" s="1"/>
  <c r="H818" i="1"/>
  <c r="H442" i="1"/>
  <c r="H241" i="1"/>
  <c r="H400" i="1"/>
  <c r="H208" i="1"/>
  <c r="H607" i="1"/>
  <c r="N105" i="1" a="1"/>
  <c r="N105" i="1" s="1"/>
  <c r="J105" i="1" a="1"/>
  <c r="J105" i="1" s="1"/>
  <c r="L105" i="1" a="1"/>
  <c r="L105" i="1" s="1"/>
  <c r="H615" i="1"/>
  <c r="L514" i="1" a="1"/>
  <c r="L514" i="1" s="1"/>
  <c r="J514" i="1" a="1"/>
  <c r="J514" i="1" s="1"/>
  <c r="L511" i="1" a="1"/>
  <c r="L511" i="1" s="1"/>
  <c r="J511" i="1" a="1"/>
  <c r="J511" i="1" s="1"/>
  <c r="N634" i="1" a="1"/>
  <c r="N634" i="1" s="1"/>
  <c r="L634" i="1" a="1"/>
  <c r="L634" i="1" s="1"/>
  <c r="J634" i="1" a="1"/>
  <c r="J634" i="1" s="1"/>
  <c r="H783" i="1"/>
  <c r="N134" i="1" a="1"/>
  <c r="N134" i="1" s="1"/>
  <c r="J134" i="1" a="1"/>
  <c r="J134" i="1" s="1"/>
  <c r="L134" i="1" a="1"/>
  <c r="L134" i="1" s="1"/>
  <c r="N120" i="1" a="1"/>
  <c r="N120" i="1" s="1"/>
  <c r="J120" i="1" a="1"/>
  <c r="J120" i="1" s="1"/>
  <c r="L120" i="1" a="1"/>
  <c r="L120" i="1" s="1"/>
  <c r="N466" i="1" a="1"/>
  <c r="N466" i="1" s="1"/>
  <c r="J466" i="1" a="1"/>
  <c r="J466" i="1" s="1"/>
  <c r="L466" i="1" a="1"/>
  <c r="L466" i="1" s="1"/>
  <c r="H729" i="1"/>
  <c r="J510" i="1" a="1"/>
  <c r="J510" i="1" s="1"/>
  <c r="L510" i="1" a="1"/>
  <c r="L510" i="1" s="1"/>
  <c r="N477" i="1" a="1"/>
  <c r="N477" i="1" s="1"/>
  <c r="J477" i="1" a="1"/>
  <c r="J477" i="1" s="1"/>
  <c r="L477" i="1" a="1"/>
  <c r="L477" i="1" s="1"/>
  <c r="H636" i="1"/>
  <c r="H725" i="1"/>
  <c r="N104" i="1" a="1"/>
  <c r="N104" i="1" s="1"/>
  <c r="J104" i="1" a="1"/>
  <c r="J104" i="1" s="1"/>
  <c r="L104" i="1" a="1"/>
  <c r="L104" i="1" s="1"/>
  <c r="N99" i="1" a="1"/>
  <c r="N99" i="1" s="1"/>
  <c r="J99" i="1" a="1"/>
  <c r="J99" i="1" s="1"/>
  <c r="L99" i="1" a="1"/>
  <c r="L99" i="1" s="1"/>
  <c r="N60" i="1" a="1"/>
  <c r="N60" i="1" s="1"/>
  <c r="J60" i="1" a="1"/>
  <c r="J60" i="1" s="1"/>
  <c r="L60" i="1" a="1"/>
  <c r="L60" i="1" s="1"/>
  <c r="H736" i="1"/>
  <c r="N126" i="1" a="1"/>
  <c r="N126" i="1" s="1"/>
  <c r="J126" i="1" a="1"/>
  <c r="J126" i="1" s="1"/>
  <c r="L126" i="1" a="1"/>
  <c r="L126" i="1" s="1"/>
  <c r="N71" i="1" a="1"/>
  <c r="N71" i="1" s="1"/>
  <c r="J71" i="1" a="1"/>
  <c r="J71" i="1" s="1"/>
  <c r="L71" i="1" a="1"/>
  <c r="L71" i="1" s="1"/>
  <c r="N786" i="1" a="1"/>
  <c r="N786" i="1" s="1"/>
  <c r="L786" i="1" a="1"/>
  <c r="L786" i="1" s="1"/>
  <c r="J786" i="1" a="1"/>
  <c r="J786" i="1" s="1"/>
  <c r="N117" i="1" a="1"/>
  <c r="N117" i="1" s="1"/>
  <c r="J117" i="1" a="1"/>
  <c r="J117" i="1" s="1"/>
  <c r="L117" i="1" a="1"/>
  <c r="L117" i="1" s="1"/>
  <c r="N479" i="1" a="1"/>
  <c r="N479" i="1" s="1"/>
  <c r="J479" i="1" a="1"/>
  <c r="J479" i="1" s="1"/>
  <c r="L479" i="1" a="1"/>
  <c r="L479" i="1" s="1"/>
  <c r="N456" i="1" a="1"/>
  <c r="N456" i="1" s="1"/>
  <c r="J456" i="1" a="1"/>
  <c r="J456" i="1" s="1"/>
  <c r="L456" i="1" a="1"/>
  <c r="L456" i="1" s="1"/>
  <c r="N127" i="1" a="1"/>
  <c r="N127" i="1" s="1"/>
  <c r="J127" i="1" a="1"/>
  <c r="J127" i="1" s="1"/>
  <c r="L127" i="1" a="1"/>
  <c r="L127" i="1" s="1"/>
  <c r="H793" i="1"/>
  <c r="N593" i="1" a="1"/>
  <c r="N593" i="1" s="1"/>
  <c r="J593" i="1" a="1"/>
  <c r="J593" i="1" s="1"/>
  <c r="L593" i="1" a="1"/>
  <c r="L593" i="1" s="1"/>
  <c r="H754" i="1"/>
  <c r="H624" i="1"/>
  <c r="H702" i="1"/>
  <c r="H140" i="1"/>
  <c r="H724" i="1"/>
  <c r="H774" i="1"/>
  <c r="N69" i="1" a="1"/>
  <c r="N69" i="1" s="1"/>
  <c r="L69" i="1" a="1"/>
  <c r="L69" i="1" s="1"/>
  <c r="J69" i="1" a="1"/>
  <c r="J69" i="1" s="1"/>
  <c r="N82" i="1" a="1"/>
  <c r="N82" i="1" s="1"/>
  <c r="J82" i="1" a="1"/>
  <c r="J82" i="1" s="1"/>
  <c r="L82" i="1" a="1"/>
  <c r="L82" i="1" s="1"/>
  <c r="H804" i="1"/>
  <c r="H184" i="1"/>
  <c r="H223" i="1"/>
  <c r="N488" i="1" a="1"/>
  <c r="N488" i="1" s="1"/>
  <c r="J488" i="1" a="1"/>
  <c r="J488" i="1" s="1"/>
  <c r="L488" i="1" a="1"/>
  <c r="L488" i="1" s="1"/>
  <c r="J55" i="1" a="1"/>
  <c r="J55" i="1" s="1"/>
  <c r="N55" i="1" a="1"/>
  <c r="N55" i="1" s="1"/>
  <c r="L55" i="1" a="1"/>
  <c r="L55" i="1" s="1"/>
  <c r="H712" i="1"/>
  <c r="H626" i="1"/>
  <c r="H649" i="1"/>
  <c r="H821" i="1"/>
  <c r="N106" i="1" a="1"/>
  <c r="N106" i="1" s="1"/>
  <c r="J106" i="1" a="1"/>
  <c r="J106" i="1" s="1"/>
  <c r="L106" i="1" a="1"/>
  <c r="L106" i="1" s="1"/>
  <c r="N474" i="1" a="1"/>
  <c r="N474" i="1" s="1"/>
  <c r="J474" i="1" a="1"/>
  <c r="J474" i="1" s="1"/>
  <c r="L474" i="1" a="1"/>
  <c r="L474" i="1" s="1"/>
  <c r="N595" i="1" a="1"/>
  <c r="N595" i="1" s="1"/>
  <c r="J595" i="1" a="1"/>
  <c r="J595" i="1" s="1"/>
  <c r="L595" i="1" a="1"/>
  <c r="L595" i="1" s="1"/>
  <c r="N480" i="1" a="1"/>
  <c r="N480" i="1" s="1"/>
  <c r="J480" i="1" a="1"/>
  <c r="J480" i="1" s="1"/>
  <c r="L480" i="1" a="1"/>
  <c r="L480" i="1" s="1"/>
  <c r="J512" i="1" a="1"/>
  <c r="J512" i="1" s="1"/>
  <c r="L512" i="1" a="1"/>
  <c r="L512" i="1" s="1"/>
  <c r="H230" i="1"/>
  <c r="H434" i="1"/>
  <c r="N102" i="1" a="1"/>
  <c r="N102" i="1" s="1"/>
  <c r="J102" i="1" a="1"/>
  <c r="J102" i="1" s="1"/>
  <c r="L102" i="1" a="1"/>
  <c r="L102" i="1" s="1"/>
  <c r="H710" i="1"/>
  <c r="H371" i="1"/>
  <c r="H168" i="1"/>
  <c r="H749" i="1"/>
  <c r="H292" i="1"/>
  <c r="H795" i="1"/>
  <c r="H446" i="1"/>
  <c r="N596" i="1" a="1"/>
  <c r="N596" i="1" s="1"/>
  <c r="J596" i="1" a="1"/>
  <c r="J596" i="1" s="1"/>
  <c r="L596" i="1" a="1"/>
  <c r="L596" i="1" s="1"/>
  <c r="N460" i="1" a="1"/>
  <c r="N460" i="1" s="1"/>
  <c r="J460" i="1" a="1"/>
  <c r="J460" i="1" s="1"/>
  <c r="L460" i="1" a="1"/>
  <c r="L460" i="1" s="1"/>
  <c r="H631" i="1"/>
  <c r="N89" i="1" a="1"/>
  <c r="N89" i="1" s="1"/>
  <c r="J89" i="1" a="1"/>
  <c r="J89" i="1" s="1"/>
  <c r="L89" i="1" a="1"/>
  <c r="L89" i="1" s="1"/>
  <c r="H520" i="1"/>
  <c r="N100" i="1" a="1"/>
  <c r="N100" i="1" s="1"/>
  <c r="J100" i="1" a="1"/>
  <c r="J100" i="1" s="1"/>
  <c r="L100" i="1" a="1"/>
  <c r="L100" i="1" s="1"/>
  <c r="H332" i="1"/>
  <c r="H745" i="1"/>
  <c r="H741" i="1"/>
  <c r="H277" i="1"/>
  <c r="H666" i="1"/>
  <c r="H346" i="1"/>
  <c r="H222" i="1"/>
  <c r="H761" i="1"/>
  <c r="H405" i="1"/>
  <c r="H204" i="1"/>
  <c r="H238" i="1"/>
  <c r="H659" i="1"/>
  <c r="H303" i="1"/>
  <c r="H420" i="1"/>
  <c r="H359" i="1"/>
  <c r="N97" i="1" a="1"/>
  <c r="N97" i="1" s="1"/>
  <c r="J97" i="1" a="1"/>
  <c r="J97" i="1" s="1"/>
  <c r="L97" i="1" a="1"/>
  <c r="L97" i="1" s="1"/>
  <c r="H663" i="1"/>
  <c r="H318" i="1"/>
  <c r="H189" i="1"/>
  <c r="H802" i="1"/>
  <c r="H437" i="1"/>
  <c r="K54" i="1" a="1"/>
  <c r="K54" i="1" s="1"/>
  <c r="I56" i="1" a="1"/>
  <c r="I56" i="1" s="1"/>
  <c r="K56" i="1" a="1"/>
  <c r="K56" i="1" s="1"/>
  <c r="M56" i="1" a="1"/>
  <c r="M56" i="1" s="1"/>
  <c r="I67" i="1" a="1"/>
  <c r="I67" i="1" s="1"/>
  <c r="M67" i="1" a="1"/>
  <c r="M67" i="1" s="1"/>
  <c r="K67" i="1" a="1"/>
  <c r="K67" i="1" s="1"/>
  <c r="M64" i="1" a="1"/>
  <c r="M64" i="1" s="1"/>
  <c r="K64" i="1" a="1"/>
  <c r="K64" i="1" s="1"/>
  <c r="I64" i="1" a="1"/>
  <c r="I64" i="1" s="1"/>
  <c r="K62" i="1" a="1"/>
  <c r="K62" i="1" s="1"/>
  <c r="M62" i="1" a="1"/>
  <c r="M62" i="1" s="1"/>
  <c r="I62" i="1" a="1"/>
  <c r="I62" i="1" s="1"/>
  <c r="G486" i="1"/>
  <c r="K486" i="1" s="1" a="1"/>
  <c r="K486" i="1" s="1"/>
  <c r="G460" i="1"/>
  <c r="G63" i="1"/>
  <c r="F781" i="1"/>
  <c r="F784" i="1"/>
  <c r="F783" i="1"/>
  <c r="F782" i="1"/>
  <c r="F629" i="1"/>
  <c r="F630" i="1"/>
  <c r="F627" i="1"/>
  <c r="F631" i="1"/>
  <c r="F628" i="1"/>
  <c r="F626" i="1"/>
  <c r="G461" i="1"/>
  <c r="F463" i="1"/>
  <c r="G65" i="1"/>
  <c r="F786" i="1"/>
  <c r="G57" i="1"/>
  <c r="I57" i="1" s="1" a="1"/>
  <c r="I57" i="1" s="1"/>
  <c r="F787" i="1"/>
  <c r="F788" i="1"/>
  <c r="F820" i="1"/>
  <c r="F253" i="1"/>
  <c r="F252" i="1"/>
  <c r="F453" i="1"/>
  <c r="F437" i="1"/>
  <c r="F417" i="1"/>
  <c r="F397" i="1"/>
  <c r="F353" i="1"/>
  <c r="F308" i="1"/>
  <c r="F296" i="1"/>
  <c r="F267" i="1"/>
  <c r="F351" i="1"/>
  <c r="F318" i="1"/>
  <c r="F306" i="1"/>
  <c r="F265" i="1"/>
  <c r="F370" i="1"/>
  <c r="F346" i="1"/>
  <c r="F338" i="1"/>
  <c r="F326" i="1"/>
  <c r="F444" i="1"/>
  <c r="F389" i="1"/>
  <c r="F356" i="1"/>
  <c r="F379" i="1"/>
  <c r="F334" i="1"/>
  <c r="F442" i="1"/>
  <c r="F365" i="1"/>
  <c r="F332" i="1"/>
  <c r="F276" i="1"/>
  <c r="F439" i="1"/>
  <c r="F286" i="1"/>
  <c r="F438" i="1"/>
  <c r="F274" i="1"/>
  <c r="F452" i="1"/>
  <c r="F436" i="1"/>
  <c r="F416" i="1"/>
  <c r="F396" i="1"/>
  <c r="F352" i="1"/>
  <c r="F339" i="1"/>
  <c r="F319" i="1"/>
  <c r="F307" i="1"/>
  <c r="F295" i="1"/>
  <c r="F266" i="1"/>
  <c r="F411" i="1"/>
  <c r="F294" i="1"/>
  <c r="F282" i="1"/>
  <c r="F273" i="1"/>
  <c r="F270" i="1"/>
  <c r="F311" i="1"/>
  <c r="F367" i="1"/>
  <c r="F366" i="1"/>
  <c r="F278" i="1"/>
  <c r="F258" i="1"/>
  <c r="F257" i="1"/>
  <c r="F330" i="1"/>
  <c r="F285" i="1"/>
  <c r="F451" i="1"/>
  <c r="F435" i="1"/>
  <c r="F415" i="1"/>
  <c r="F395" i="1"/>
  <c r="F363" i="1"/>
  <c r="F250" i="1"/>
  <c r="F431" i="1"/>
  <c r="F408" i="1"/>
  <c r="F343" i="1"/>
  <c r="F323" i="1"/>
  <c r="F291" i="1"/>
  <c r="F261" i="1"/>
  <c r="F357" i="1"/>
  <c r="F404" i="1"/>
  <c r="F378" i="1"/>
  <c r="F398" i="1"/>
  <c r="F450" i="1"/>
  <c r="F434" i="1"/>
  <c r="F414" i="1"/>
  <c r="F394" i="1"/>
  <c r="F373" i="1"/>
  <c r="F362" i="1"/>
  <c r="F350" i="1"/>
  <c r="F329" i="1"/>
  <c r="F317" i="1"/>
  <c r="F305" i="1"/>
  <c r="F251" i="1"/>
  <c r="F402" i="1"/>
  <c r="F333" i="1"/>
  <c r="F421" i="1"/>
  <c r="F400" i="1"/>
  <c r="F299" i="1"/>
  <c r="F287" i="1"/>
  <c r="F386" i="1"/>
  <c r="F298" i="1"/>
  <c r="F255" i="1"/>
  <c r="F433" i="1"/>
  <c r="F413" i="1"/>
  <c r="F393" i="1"/>
  <c r="F384" i="1"/>
  <c r="F372" i="1"/>
  <c r="F361" i="1"/>
  <c r="F348" i="1"/>
  <c r="F328" i="1"/>
  <c r="F316" i="1"/>
  <c r="F284" i="1"/>
  <c r="F391" i="1"/>
  <c r="F382" i="1"/>
  <c r="F428" i="1"/>
  <c r="F335" i="1"/>
  <c r="F320" i="1"/>
  <c r="F423" i="1"/>
  <c r="F310" i="1"/>
  <c r="F377" i="1"/>
  <c r="F399" i="1"/>
  <c r="F418" i="1"/>
  <c r="F432" i="1"/>
  <c r="F412" i="1"/>
  <c r="F392" i="1"/>
  <c r="F383" i="1"/>
  <c r="F371" i="1"/>
  <c r="F360" i="1"/>
  <c r="F347" i="1"/>
  <c r="F327" i="1"/>
  <c r="F315" i="1"/>
  <c r="F283" i="1"/>
  <c r="F448" i="1"/>
  <c r="F355" i="1"/>
  <c r="F422" i="1"/>
  <c r="F401" i="1"/>
  <c r="F387" i="1"/>
  <c r="F385" i="1"/>
  <c r="F354" i="1"/>
  <c r="F430" i="1"/>
  <c r="F410" i="1"/>
  <c r="F390" i="1"/>
  <c r="F381" i="1"/>
  <c r="F345" i="1"/>
  <c r="F337" i="1"/>
  <c r="F325" i="1"/>
  <c r="F293" i="1"/>
  <c r="F281" i="1"/>
  <c r="F272" i="1"/>
  <c r="F263" i="1"/>
  <c r="F449" i="1"/>
  <c r="F429" i="1"/>
  <c r="F409" i="1"/>
  <c r="F380" i="1"/>
  <c r="F344" i="1"/>
  <c r="F336" i="1"/>
  <c r="F324" i="1"/>
  <c r="F304" i="1"/>
  <c r="F292" i="1"/>
  <c r="F280" i="1"/>
  <c r="F271" i="1"/>
  <c r="F262" i="1"/>
  <c r="F303" i="1"/>
  <c r="F369" i="1"/>
  <c r="F300" i="1"/>
  <c r="F368" i="1"/>
  <c r="F443" i="1"/>
  <c r="F420" i="1"/>
  <c r="F376" i="1"/>
  <c r="F331" i="1"/>
  <c r="F375" i="1"/>
  <c r="F269" i="1"/>
  <c r="F309" i="1"/>
  <c r="F268" i="1"/>
  <c r="F259" i="1"/>
  <c r="F447" i="1"/>
  <c r="F427" i="1"/>
  <c r="F407" i="1"/>
  <c r="F359" i="1"/>
  <c r="F342" i="1"/>
  <c r="F322" i="1"/>
  <c r="F314" i="1"/>
  <c r="F302" i="1"/>
  <c r="F290" i="1"/>
  <c r="F260" i="1"/>
  <c r="F446" i="1"/>
  <c r="F426" i="1"/>
  <c r="F406" i="1"/>
  <c r="F374" i="1"/>
  <c r="F358" i="1"/>
  <c r="F341" i="1"/>
  <c r="F321" i="1"/>
  <c r="F313" i="1"/>
  <c r="F301" i="1"/>
  <c r="F445" i="1"/>
  <c r="F425" i="1"/>
  <c r="F405" i="1"/>
  <c r="F340" i="1"/>
  <c r="F312" i="1"/>
  <c r="F424" i="1"/>
  <c r="F403" i="1"/>
  <c r="F289" i="1"/>
  <c r="F441" i="1"/>
  <c r="F388" i="1"/>
  <c r="F288" i="1"/>
  <c r="F277" i="1"/>
  <c r="F440" i="1"/>
  <c r="F364" i="1"/>
  <c r="F256" i="1"/>
  <c r="F419" i="1"/>
  <c r="F275" i="1"/>
  <c r="F297" i="1"/>
  <c r="F835" i="1"/>
  <c r="F70" i="1"/>
  <c r="F515" i="1"/>
  <c r="F508" i="1"/>
  <c r="F514" i="1"/>
  <c r="F513" i="1"/>
  <c r="F511" i="1"/>
  <c r="F512" i="1"/>
  <c r="F510" i="1"/>
  <c r="F509" i="1"/>
  <c r="F652" i="1"/>
  <c r="F650" i="1"/>
  <c r="F648" i="1"/>
  <c r="F647" i="1"/>
  <c r="F654" i="1"/>
  <c r="F653" i="1"/>
  <c r="F649" i="1"/>
  <c r="F651" i="1"/>
  <c r="F833" i="1"/>
  <c r="F827" i="1"/>
  <c r="F832" i="1"/>
  <c r="F831" i="1"/>
  <c r="F828" i="1"/>
  <c r="F830" i="1"/>
  <c r="F829" i="1"/>
  <c r="F826" i="1"/>
  <c r="F839" i="1"/>
  <c r="F837" i="1"/>
  <c r="I58" i="1" a="1"/>
  <c r="I58" i="1" s="1"/>
  <c r="K58" i="1" a="1"/>
  <c r="K58" i="1" s="1"/>
  <c r="M58" i="1" a="1"/>
  <c r="M58" i="1" s="1"/>
  <c r="F822" i="1"/>
  <c r="F821" i="1"/>
  <c r="G470" i="1"/>
  <c r="G89" i="1"/>
  <c r="F69" i="1"/>
  <c r="F136" i="1"/>
  <c r="F119" i="1"/>
  <c r="F121" i="1"/>
  <c r="F120" i="1"/>
  <c r="F137" i="1"/>
  <c r="F122" i="1"/>
  <c r="F133" i="1"/>
  <c r="F125" i="1"/>
  <c r="G485" i="1"/>
  <c r="K485" i="1" s="1" a="1"/>
  <c r="K485" i="1" s="1"/>
  <c r="F641" i="1"/>
  <c r="F644" i="1"/>
  <c r="F645" i="1"/>
  <c r="F643" i="1"/>
  <c r="F642" i="1"/>
  <c r="F640" i="1"/>
  <c r="G55" i="1"/>
  <c r="I55" i="1" s="1" a="1"/>
  <c r="I55" i="1" s="1"/>
  <c r="F94" i="1"/>
  <c r="F111" i="1"/>
  <c r="F107" i="1"/>
  <c r="F85" i="1"/>
  <c r="F92" i="1"/>
  <c r="F115" i="1"/>
  <c r="F113" i="1"/>
  <c r="F110" i="1"/>
  <c r="F108" i="1"/>
  <c r="F89" i="1"/>
  <c r="F116" i="1"/>
  <c r="F106" i="1"/>
  <c r="F109" i="1"/>
  <c r="F90" i="1"/>
  <c r="F93" i="1"/>
  <c r="F97" i="1"/>
  <c r="F102" i="1"/>
  <c r="F112" i="1"/>
  <c r="F101" i="1"/>
  <c r="F95" i="1"/>
  <c r="F96" i="1"/>
  <c r="F103" i="1"/>
  <c r="F104" i="1"/>
  <c r="F91" i="1"/>
  <c r="F98" i="1"/>
  <c r="F114" i="1"/>
  <c r="F105" i="1"/>
  <c r="F99" i="1"/>
  <c r="F117" i="1"/>
  <c r="F100" i="1"/>
  <c r="G96" i="1"/>
  <c r="G464" i="1"/>
  <c r="K464" i="1" s="1" a="1"/>
  <c r="K464" i="1" s="1"/>
  <c r="G101" i="1"/>
  <c r="G94" i="1"/>
  <c r="F657" i="1"/>
  <c r="F661" i="1"/>
  <c r="F668" i="1"/>
  <c r="F669" i="1"/>
  <c r="F663" i="1"/>
  <c r="F660" i="1"/>
  <c r="F658" i="1"/>
  <c r="F659" i="1"/>
  <c r="F662" i="1"/>
  <c r="F664" i="1"/>
  <c r="F665" i="1"/>
  <c r="F666" i="1"/>
  <c r="F667" i="1"/>
  <c r="F656" i="1"/>
  <c r="G68" i="1"/>
  <c r="F483" i="1"/>
  <c r="F484" i="1"/>
  <c r="F482" i="1"/>
  <c r="F491" i="1"/>
  <c r="F490" i="1"/>
  <c r="F488" i="1"/>
  <c r="F489" i="1"/>
  <c r="F466" i="1"/>
  <c r="G117" i="1"/>
  <c r="F814" i="1"/>
  <c r="F794" i="1"/>
  <c r="F812" i="1"/>
  <c r="F792" i="1"/>
  <c r="F811" i="1"/>
  <c r="F791" i="1"/>
  <c r="F810" i="1"/>
  <c r="F806" i="1"/>
  <c r="F800" i="1"/>
  <c r="F818" i="1"/>
  <c r="F798" i="1"/>
  <c r="F817" i="1"/>
  <c r="F797" i="1"/>
  <c r="F816" i="1"/>
  <c r="F815" i="1"/>
  <c r="F795" i="1"/>
  <c r="F813" i="1"/>
  <c r="F793" i="1"/>
  <c r="F809" i="1"/>
  <c r="F808" i="1"/>
  <c r="F807" i="1"/>
  <c r="F799" i="1"/>
  <c r="F796" i="1"/>
  <c r="F805" i="1"/>
  <c r="F804" i="1"/>
  <c r="F803" i="1"/>
  <c r="F802" i="1"/>
  <c r="F801" i="1"/>
  <c r="F615" i="1"/>
  <c r="F612" i="1"/>
  <c r="F614" i="1"/>
  <c r="F613" i="1"/>
  <c r="F767" i="1"/>
  <c r="F779" i="1"/>
  <c r="F769" i="1"/>
  <c r="F766" i="1"/>
  <c r="F762" i="1"/>
  <c r="F760" i="1"/>
  <c r="F759" i="1"/>
  <c r="F776" i="1"/>
  <c r="F756" i="1"/>
  <c r="F773" i="1"/>
  <c r="F753" i="1"/>
  <c r="F772" i="1"/>
  <c r="F771" i="1"/>
  <c r="F750" i="1"/>
  <c r="F749" i="1"/>
  <c r="F768" i="1"/>
  <c r="F765" i="1"/>
  <c r="F761" i="1"/>
  <c r="F764" i="1"/>
  <c r="F777" i="1"/>
  <c r="F763" i="1"/>
  <c r="F751" i="1"/>
  <c r="F752" i="1"/>
  <c r="F770" i="1"/>
  <c r="F748" i="1"/>
  <c r="F778" i="1"/>
  <c r="F758" i="1"/>
  <c r="F757" i="1"/>
  <c r="F775" i="1"/>
  <c r="F755" i="1"/>
  <c r="F774" i="1"/>
  <c r="F754" i="1"/>
  <c r="F740" i="1"/>
  <c r="F719" i="1"/>
  <c r="F738" i="1"/>
  <c r="F737" i="1"/>
  <c r="F726" i="1"/>
  <c r="F723" i="1"/>
  <c r="F739" i="1"/>
  <c r="F718" i="1"/>
  <c r="F732" i="1"/>
  <c r="F741" i="1"/>
  <c r="F736" i="1"/>
  <c r="F733" i="1"/>
  <c r="F745" i="1"/>
  <c r="F725" i="1"/>
  <c r="F743" i="1"/>
  <c r="F735" i="1"/>
  <c r="F734" i="1"/>
  <c r="F730" i="1"/>
  <c r="F731" i="1"/>
  <c r="F729" i="1"/>
  <c r="F722" i="1"/>
  <c r="F728" i="1"/>
  <c r="F727" i="1"/>
  <c r="F744" i="1"/>
  <c r="F724" i="1"/>
  <c r="F742" i="1"/>
  <c r="F721" i="1"/>
  <c r="F720" i="1"/>
  <c r="F746" i="1"/>
  <c r="F691" i="1"/>
  <c r="F690" i="1"/>
  <c r="F689" i="1"/>
  <c r="F687" i="1"/>
  <c r="F686" i="1"/>
  <c r="F688" i="1"/>
  <c r="G97" i="1"/>
  <c r="F706" i="1"/>
  <c r="F704" i="1"/>
  <c r="F700" i="1"/>
  <c r="F699" i="1"/>
  <c r="F711" i="1"/>
  <c r="F709" i="1"/>
  <c r="F708" i="1"/>
  <c r="F707" i="1"/>
  <c r="F705" i="1"/>
  <c r="F703" i="1"/>
  <c r="F702" i="1"/>
  <c r="F701" i="1"/>
  <c r="F698" i="1"/>
  <c r="F716" i="1"/>
  <c r="F715" i="1"/>
  <c r="F714" i="1"/>
  <c r="F713" i="1"/>
  <c r="F712" i="1"/>
  <c r="F710" i="1"/>
  <c r="F623" i="1"/>
  <c r="F619" i="1"/>
  <c r="F624" i="1"/>
  <c r="F622" i="1"/>
  <c r="F621" i="1"/>
  <c r="F620" i="1"/>
  <c r="F604" i="1"/>
  <c r="F601" i="1"/>
  <c r="F605" i="1"/>
  <c r="F606" i="1"/>
  <c r="F610" i="1"/>
  <c r="F602" i="1"/>
  <c r="F608" i="1"/>
  <c r="F607" i="1"/>
  <c r="F609" i="1"/>
  <c r="F603" i="1"/>
  <c r="G87" i="1"/>
  <c r="G86" i="1"/>
  <c r="I497" i="1" a="1"/>
  <c r="I497" i="1" s="1"/>
  <c r="M497" i="1" a="1"/>
  <c r="M497" i="1" s="1"/>
  <c r="K497" i="1" a="1"/>
  <c r="K497" i="1" s="1"/>
  <c r="D66" i="1"/>
  <c r="F672" i="1"/>
  <c r="F671" i="1"/>
  <c r="F684" i="1"/>
  <c r="F683" i="1"/>
  <c r="F676" i="1"/>
  <c r="F674" i="1"/>
  <c r="F675" i="1"/>
  <c r="F673" i="1"/>
  <c r="F682" i="1"/>
  <c r="F681" i="1"/>
  <c r="F680" i="1"/>
  <c r="F679" i="1"/>
  <c r="F678" i="1"/>
  <c r="F677" i="1"/>
  <c r="I599" i="1" a="1"/>
  <c r="I599" i="1" s="1"/>
  <c r="K599" i="1" a="1"/>
  <c r="K599" i="1" s="1"/>
  <c r="M599" i="1" a="1"/>
  <c r="M599" i="1" s="1"/>
  <c r="K472" i="1" a="1"/>
  <c r="K472" i="1" s="1"/>
  <c r="M505" i="1" a="1"/>
  <c r="M505" i="1" s="1"/>
  <c r="I505" i="1" a="1"/>
  <c r="I505" i="1" s="1"/>
  <c r="I472" i="1" a="1"/>
  <c r="I472" i="1" s="1"/>
  <c r="K471" i="1" a="1"/>
  <c r="K471" i="1" s="1"/>
  <c r="I471" i="1" a="1"/>
  <c r="I471" i="1" s="1"/>
  <c r="I24" i="1" a="1"/>
  <c r="I24" i="1" s="1"/>
  <c r="M23" i="1" a="1"/>
  <c r="M23" i="1" s="1"/>
  <c r="F467" i="1"/>
  <c r="F464" i="1"/>
  <c r="F462" i="1"/>
  <c r="F461" i="1"/>
  <c r="I21" i="1" a="1"/>
  <c r="I21" i="1" s="1"/>
  <c r="F241" i="1"/>
  <c r="F236" i="1"/>
  <c r="F231" i="1"/>
  <c r="F132" i="1"/>
  <c r="F131" i="1"/>
  <c r="F129" i="1"/>
  <c r="F128" i="1"/>
  <c r="F279" i="1"/>
  <c r="F349" i="1"/>
  <c r="F264" i="1"/>
  <c r="F130" i="1"/>
  <c r="F127" i="1"/>
  <c r="F126" i="1"/>
  <c r="F124" i="1"/>
  <c r="F123" i="1"/>
  <c r="F221" i="1"/>
  <c r="F216" i="1"/>
  <c r="F211" i="1"/>
  <c r="F206" i="1"/>
  <c r="F201" i="1"/>
  <c r="F196" i="1"/>
  <c r="F191" i="1"/>
  <c r="F186" i="1"/>
  <c r="F181" i="1"/>
  <c r="F176" i="1"/>
  <c r="F171" i="1"/>
  <c r="F166" i="1"/>
  <c r="F161" i="1"/>
  <c r="F156" i="1"/>
  <c r="F151" i="1"/>
  <c r="L518" i="1" l="1" a="1"/>
  <c r="L518" i="1" s="1"/>
  <c r="L613" i="1" a="1"/>
  <c r="L613" i="1" s="1"/>
  <c r="J613" i="1" a="1"/>
  <c r="J613" i="1" s="1"/>
  <c r="L574" i="1" a="1"/>
  <c r="L574" i="1" s="1"/>
  <c r="J574" i="1" a="1"/>
  <c r="J574" i="1" s="1"/>
  <c r="L575" i="1" a="1"/>
  <c r="L575" i="1" s="1"/>
  <c r="J575" i="1" a="1"/>
  <c r="J575" i="1" s="1"/>
  <c r="L576" i="1" a="1"/>
  <c r="L576" i="1" s="1"/>
  <c r="J576" i="1" a="1"/>
  <c r="J576" i="1" s="1"/>
  <c r="L577" i="1" a="1"/>
  <c r="L577" i="1" s="1"/>
  <c r="J577" i="1" a="1"/>
  <c r="J577" i="1" s="1"/>
  <c r="L578" i="1" a="1"/>
  <c r="L578" i="1" s="1"/>
  <c r="J578" i="1" a="1"/>
  <c r="J578" i="1" s="1"/>
  <c r="L579" i="1" a="1"/>
  <c r="L579" i="1" s="1"/>
  <c r="J579" i="1" a="1"/>
  <c r="J579" i="1" s="1"/>
  <c r="L580" i="1" a="1"/>
  <c r="L580" i="1" s="1"/>
  <c r="J580" i="1" a="1"/>
  <c r="J580" i="1" s="1"/>
  <c r="L581" i="1" a="1"/>
  <c r="L581" i="1" s="1"/>
  <c r="J581" i="1" a="1"/>
  <c r="J581" i="1" s="1"/>
  <c r="L582" i="1" a="1"/>
  <c r="L582" i="1" s="1"/>
  <c r="J582" i="1" a="1"/>
  <c r="J582" i="1" s="1"/>
  <c r="L583" i="1" a="1"/>
  <c r="L583" i="1" s="1"/>
  <c r="J583" i="1" a="1"/>
  <c r="J583" i="1" s="1"/>
  <c r="L584" i="1" a="1"/>
  <c r="L584" i="1" s="1"/>
  <c r="J584" i="1" a="1"/>
  <c r="J584" i="1" s="1"/>
  <c r="L552" i="1" a="1"/>
  <c r="L552" i="1" s="1"/>
  <c r="J552" i="1" a="1"/>
  <c r="J552" i="1" s="1"/>
  <c r="L553" i="1" a="1"/>
  <c r="L553" i="1" s="1"/>
  <c r="J553" i="1" a="1"/>
  <c r="J553" i="1" s="1"/>
  <c r="L554" i="1" a="1"/>
  <c r="L554" i="1" s="1"/>
  <c r="J554" i="1" a="1"/>
  <c r="J554" i="1" s="1"/>
  <c r="L555" i="1" a="1"/>
  <c r="L555" i="1" s="1"/>
  <c r="J555" i="1" a="1"/>
  <c r="J555" i="1" s="1"/>
  <c r="L556" i="1" a="1"/>
  <c r="L556" i="1" s="1"/>
  <c r="J556" i="1" a="1"/>
  <c r="J556" i="1" s="1"/>
  <c r="L557" i="1" a="1"/>
  <c r="L557" i="1" s="1"/>
  <c r="J557" i="1" a="1"/>
  <c r="J557" i="1" s="1"/>
  <c r="L558" i="1" a="1"/>
  <c r="L558" i="1" s="1"/>
  <c r="J558" i="1" a="1"/>
  <c r="J558" i="1" s="1"/>
  <c r="L559" i="1" a="1"/>
  <c r="L559" i="1" s="1"/>
  <c r="J559" i="1" a="1"/>
  <c r="J559" i="1" s="1"/>
  <c r="L560" i="1" a="1"/>
  <c r="L560" i="1" s="1"/>
  <c r="J560" i="1" a="1"/>
  <c r="J560" i="1" s="1"/>
  <c r="L561" i="1" a="1"/>
  <c r="L561" i="1" s="1"/>
  <c r="J561" i="1" a="1"/>
  <c r="J561" i="1" s="1"/>
  <c r="L562" i="1" a="1"/>
  <c r="L562" i="1" s="1"/>
  <c r="J562" i="1" a="1"/>
  <c r="J562" i="1" s="1"/>
  <c r="L563" i="1" a="1"/>
  <c r="L563" i="1" s="1"/>
  <c r="J563" i="1" a="1"/>
  <c r="J563" i="1" s="1"/>
  <c r="L564" i="1" a="1"/>
  <c r="L564" i="1" s="1"/>
  <c r="J564" i="1" a="1"/>
  <c r="J564" i="1" s="1"/>
  <c r="J585" i="1" a="1"/>
  <c r="J585" i="1" s="1"/>
  <c r="L585" i="1" a="1"/>
  <c r="L585" i="1" s="1"/>
  <c r="N585" i="1" a="1"/>
  <c r="N585" i="1" s="1"/>
  <c r="J586" i="1" a="1"/>
  <c r="J586" i="1" s="1"/>
  <c r="L586" i="1" a="1"/>
  <c r="L586" i="1" s="1"/>
  <c r="N586" i="1" a="1"/>
  <c r="N586" i="1" s="1"/>
  <c r="J587" i="1" a="1"/>
  <c r="J587" i="1" s="1"/>
  <c r="L587" i="1" a="1"/>
  <c r="L587" i="1" s="1"/>
  <c r="N587" i="1" a="1"/>
  <c r="N587" i="1" s="1"/>
  <c r="J549" i="1" a="1"/>
  <c r="J549" i="1" s="1"/>
  <c r="L549" i="1" a="1"/>
  <c r="L549" i="1" s="1"/>
  <c r="N549" i="1" a="1"/>
  <c r="N549" i="1" s="1"/>
  <c r="J550" i="1" a="1"/>
  <c r="J550" i="1" s="1"/>
  <c r="L550" i="1" a="1"/>
  <c r="L550" i="1" s="1"/>
  <c r="N550" i="1" a="1"/>
  <c r="N550" i="1" s="1"/>
  <c r="J551" i="1" a="1"/>
  <c r="J551" i="1" s="1"/>
  <c r="L551" i="1" a="1"/>
  <c r="L551" i="1" s="1"/>
  <c r="N551" i="1" a="1"/>
  <c r="N551" i="1" s="1"/>
  <c r="J565" i="1" a="1"/>
  <c r="J565" i="1" s="1"/>
  <c r="L565" i="1" a="1"/>
  <c r="L565" i="1" s="1"/>
  <c r="N565" i="1" a="1"/>
  <c r="N565" i="1" s="1"/>
  <c r="J566" i="1" a="1"/>
  <c r="J566" i="1" s="1"/>
  <c r="L566" i="1" a="1"/>
  <c r="L566" i="1" s="1"/>
  <c r="N566" i="1" a="1"/>
  <c r="N566" i="1" s="1"/>
  <c r="J567" i="1" a="1"/>
  <c r="J567" i="1" s="1"/>
  <c r="L567" i="1" a="1"/>
  <c r="L567" i="1" s="1"/>
  <c r="N567" i="1" a="1"/>
  <c r="N567" i="1" s="1"/>
  <c r="J568" i="1" a="1"/>
  <c r="J568" i="1" s="1"/>
  <c r="L568" i="1" a="1"/>
  <c r="L568" i="1" s="1"/>
  <c r="N568" i="1" a="1"/>
  <c r="N568" i="1" s="1"/>
  <c r="J569" i="1" a="1"/>
  <c r="J569" i="1" s="1"/>
  <c r="L569" i="1" a="1"/>
  <c r="L569" i="1" s="1"/>
  <c r="N569" i="1" a="1"/>
  <c r="N569" i="1" s="1"/>
  <c r="J570" i="1" a="1"/>
  <c r="J570" i="1" s="1"/>
  <c r="L570" i="1" a="1"/>
  <c r="L570" i="1" s="1"/>
  <c r="N570" i="1" a="1"/>
  <c r="N570" i="1" s="1"/>
  <c r="J571" i="1" a="1"/>
  <c r="J571" i="1" s="1"/>
  <c r="L571" i="1" a="1"/>
  <c r="L571" i="1" s="1"/>
  <c r="N571" i="1" a="1"/>
  <c r="N571" i="1" s="1"/>
  <c r="J572" i="1" a="1"/>
  <c r="J572" i="1" s="1"/>
  <c r="L572" i="1" a="1"/>
  <c r="L572" i="1" s="1"/>
  <c r="N572" i="1" a="1"/>
  <c r="N572" i="1" s="1"/>
  <c r="J535" i="1" a="1"/>
  <c r="J535" i="1" s="1"/>
  <c r="L535" i="1" a="1"/>
  <c r="L535" i="1" s="1"/>
  <c r="N535" i="1" a="1"/>
  <c r="N535" i="1" s="1"/>
  <c r="J536" i="1" a="1"/>
  <c r="J536" i="1" s="1"/>
  <c r="L536" i="1" a="1"/>
  <c r="L536" i="1" s="1"/>
  <c r="N536" i="1" a="1"/>
  <c r="N536" i="1" s="1"/>
  <c r="J537" i="1" a="1"/>
  <c r="J537" i="1" s="1"/>
  <c r="L537" i="1" a="1"/>
  <c r="L537" i="1" s="1"/>
  <c r="N537" i="1" a="1"/>
  <c r="N537" i="1" s="1"/>
  <c r="J538" i="1" a="1"/>
  <c r="J538" i="1" s="1"/>
  <c r="L538" i="1" a="1"/>
  <c r="L538" i="1" s="1"/>
  <c r="N538" i="1" a="1"/>
  <c r="N538" i="1" s="1"/>
  <c r="J539" i="1" a="1"/>
  <c r="J539" i="1" s="1"/>
  <c r="L539" i="1" a="1"/>
  <c r="L539" i="1" s="1"/>
  <c r="N539" i="1" a="1"/>
  <c r="N539" i="1" s="1"/>
  <c r="J540" i="1" a="1"/>
  <c r="J540" i="1" s="1"/>
  <c r="L540" i="1" a="1"/>
  <c r="L540" i="1" s="1"/>
  <c r="N540" i="1" a="1"/>
  <c r="N540" i="1" s="1"/>
  <c r="J541" i="1" a="1"/>
  <c r="J541" i="1" s="1"/>
  <c r="L541" i="1" a="1"/>
  <c r="L541" i="1" s="1"/>
  <c r="N541" i="1" a="1"/>
  <c r="N541" i="1" s="1"/>
  <c r="J542" i="1" a="1"/>
  <c r="J542" i="1" s="1"/>
  <c r="L542" i="1" a="1"/>
  <c r="L542" i="1" s="1"/>
  <c r="N542" i="1" a="1"/>
  <c r="N542" i="1" s="1"/>
  <c r="J543" i="1" a="1"/>
  <c r="J543" i="1" s="1"/>
  <c r="L543" i="1" a="1"/>
  <c r="L543" i="1" s="1"/>
  <c r="N543" i="1" a="1"/>
  <c r="N543" i="1" s="1"/>
  <c r="J544" i="1" a="1"/>
  <c r="J544" i="1" s="1"/>
  <c r="L544" i="1" a="1"/>
  <c r="L544" i="1" s="1"/>
  <c r="N544" i="1" a="1"/>
  <c r="N544" i="1" s="1"/>
  <c r="J545" i="1" a="1"/>
  <c r="J545" i="1" s="1"/>
  <c r="L545" i="1" a="1"/>
  <c r="L545" i="1" s="1"/>
  <c r="N545" i="1" a="1"/>
  <c r="N545" i="1" s="1"/>
  <c r="N616" i="1" a="1"/>
  <c r="N616" i="1" s="1"/>
  <c r="L616" i="1" a="1"/>
  <c r="L616" i="1" s="1"/>
  <c r="L617" i="1" a="1"/>
  <c r="L617" i="1" s="1"/>
  <c r="N617" i="1" a="1"/>
  <c r="N617" i="1" s="1"/>
  <c r="G824" i="1"/>
  <c r="G823" i="1"/>
  <c r="N823" i="1" a="1"/>
  <c r="N823" i="1" s="1"/>
  <c r="L823" i="1" a="1"/>
  <c r="L823" i="1" s="1"/>
  <c r="L824" i="1" a="1"/>
  <c r="L824" i="1" s="1"/>
  <c r="N824" i="1" a="1"/>
  <c r="N824" i="1" s="1"/>
  <c r="N232" i="1" a="1"/>
  <c r="N232" i="1" s="1"/>
  <c r="L220" i="1" a="1"/>
  <c r="L220" i="1" s="1"/>
  <c r="L213" i="1" a="1"/>
  <c r="L213" i="1" s="1"/>
  <c r="L276" i="1" a="1"/>
  <c r="L276" i="1" s="1"/>
  <c r="L288" i="1" a="1"/>
  <c r="L288" i="1" s="1"/>
  <c r="N167" i="1" a="1"/>
  <c r="N167" i="1" s="1"/>
  <c r="N253" i="1" a="1"/>
  <c r="N253" i="1" s="1"/>
  <c r="L231" i="1" a="1"/>
  <c r="L231" i="1" s="1"/>
  <c r="L256" i="1" a="1"/>
  <c r="L256" i="1" s="1"/>
  <c r="N289" i="1" a="1"/>
  <c r="N289" i="1" s="1"/>
  <c r="N281" i="1" a="1"/>
  <c r="N281" i="1" s="1"/>
  <c r="N271" i="1" a="1"/>
  <c r="N271" i="1" s="1"/>
  <c r="J264" i="1" a="1"/>
  <c r="J264" i="1" s="1"/>
  <c r="N155" i="1" a="1"/>
  <c r="N155" i="1" s="1"/>
  <c r="N217" i="1" a="1"/>
  <c r="N217" i="1" s="1"/>
  <c r="J364" i="1" a="1"/>
  <c r="J364" i="1" s="1"/>
  <c r="N280" i="1" a="1"/>
  <c r="N280" i="1" s="1"/>
  <c r="N283" i="1" a="1"/>
  <c r="N283" i="1" s="1"/>
  <c r="N207" i="1" a="1"/>
  <c r="N207" i="1" s="1"/>
  <c r="N186" i="1" a="1"/>
  <c r="N186" i="1" s="1"/>
  <c r="N144" i="1" a="1"/>
  <c r="N144" i="1" s="1"/>
  <c r="N150" i="1" a="1"/>
  <c r="N150" i="1" s="1"/>
  <c r="N173" i="1" a="1"/>
  <c r="N173" i="1" s="1"/>
  <c r="N286" i="1" a="1"/>
  <c r="N286" i="1" s="1"/>
  <c r="N190" i="1" a="1"/>
  <c r="N190" i="1" s="1"/>
  <c r="J216" i="1" a="1"/>
  <c r="J216" i="1" s="1"/>
  <c r="L364" i="1" a="1"/>
  <c r="L364" i="1" s="1"/>
  <c r="N181" i="1" a="1"/>
  <c r="N181" i="1" s="1"/>
  <c r="N261" i="1" a="1"/>
  <c r="N261" i="1" s="1"/>
  <c r="N258" i="1" a="1"/>
  <c r="N258" i="1" s="1"/>
  <c r="J225" i="1" a="1"/>
  <c r="J225" i="1" s="1"/>
  <c r="L196" i="1" a="1"/>
  <c r="L196" i="1" s="1"/>
  <c r="J194" i="1" a="1"/>
  <c r="J194" i="1" s="1"/>
  <c r="L242" i="1" a="1"/>
  <c r="L242" i="1" s="1"/>
  <c r="N224" i="1" a="1"/>
  <c r="N224" i="1" s="1"/>
  <c r="N191" i="1" a="1"/>
  <c r="N191" i="1" s="1"/>
  <c r="J221" i="1" a="1"/>
  <c r="J221" i="1" s="1"/>
  <c r="N199" i="1" a="1"/>
  <c r="N199" i="1" s="1"/>
  <c r="N164" i="1" a="1"/>
  <c r="N164" i="1" s="1"/>
  <c r="N265" i="1" a="1"/>
  <c r="N265" i="1" s="1"/>
  <c r="L162" i="1" a="1"/>
  <c r="L162" i="1" s="1"/>
  <c r="L274" i="1" a="1"/>
  <c r="L274" i="1" s="1"/>
  <c r="N192" i="1" a="1"/>
  <c r="N192" i="1" s="1"/>
  <c r="N177" i="1" a="1"/>
  <c r="N177" i="1" s="1"/>
  <c r="L226" i="1" a="1"/>
  <c r="L226" i="1" s="1"/>
  <c r="J236" i="1" a="1"/>
  <c r="J236" i="1" s="1"/>
  <c r="N201" i="1" a="1"/>
  <c r="N201" i="1" s="1"/>
  <c r="N268" i="1" a="1"/>
  <c r="N268" i="1" s="1"/>
  <c r="J203" i="1" a="1"/>
  <c r="J203" i="1" s="1"/>
  <c r="N214" i="1" a="1"/>
  <c r="N214" i="1" s="1"/>
  <c r="J202" i="1" a="1"/>
  <c r="J202" i="1" s="1"/>
  <c r="N197" i="1" a="1"/>
  <c r="N197" i="1" s="1"/>
  <c r="L285" i="1" a="1"/>
  <c r="L285" i="1" s="1"/>
  <c r="L229" i="1" a="1"/>
  <c r="L229" i="1" s="1"/>
  <c r="N260" i="1" a="1"/>
  <c r="N260" i="1" s="1"/>
  <c r="N263" i="1" a="1"/>
  <c r="N263" i="1" s="1"/>
  <c r="N267" i="1" a="1"/>
  <c r="N267" i="1" s="1"/>
  <c r="J209" i="1" a="1"/>
  <c r="J209" i="1" s="1"/>
  <c r="N228" i="1" a="1"/>
  <c r="N228" i="1" s="1"/>
  <c r="N218" i="1" a="1"/>
  <c r="N218" i="1" s="1"/>
  <c r="N153" i="1" a="1"/>
  <c r="N153" i="1" s="1"/>
  <c r="J262" i="1" a="1"/>
  <c r="J262" i="1" s="1"/>
  <c r="J176" i="1" a="1"/>
  <c r="J176" i="1" s="1"/>
  <c r="N244" i="1" a="1"/>
  <c r="N244" i="1" s="1"/>
  <c r="L174" i="1" a="1"/>
  <c r="L174" i="1" s="1"/>
  <c r="J179" i="1" a="1"/>
  <c r="J179" i="1" s="1"/>
  <c r="N270" i="1" a="1"/>
  <c r="N270" i="1" s="1"/>
  <c r="J180" i="1" a="1"/>
  <c r="J180" i="1" s="1"/>
  <c r="J273" i="1" a="1"/>
  <c r="J273" i="1" s="1"/>
  <c r="N170" i="1" a="1"/>
  <c r="N170" i="1" s="1"/>
  <c r="L233" i="1" a="1"/>
  <c r="L233" i="1" s="1"/>
  <c r="J275" i="1" a="1"/>
  <c r="J275" i="1" s="1"/>
  <c r="N282" i="1" a="1"/>
  <c r="N282" i="1" s="1"/>
  <c r="J152" i="1" a="1"/>
  <c r="J152" i="1" s="1"/>
  <c r="J165" i="1" a="1"/>
  <c r="J165" i="1" s="1"/>
  <c r="N175" i="1" a="1"/>
  <c r="N175" i="1" s="1"/>
  <c r="J154" i="1" a="1"/>
  <c r="J154" i="1" s="1"/>
  <c r="L182" i="1" a="1"/>
  <c r="L182" i="1" s="1"/>
  <c r="N156" i="1" a="1"/>
  <c r="N156" i="1" s="1"/>
  <c r="L143" i="1" a="1"/>
  <c r="L143" i="1" s="1"/>
  <c r="L251" i="1" a="1"/>
  <c r="L251" i="1" s="1"/>
  <c r="N178" i="1" a="1"/>
  <c r="N178" i="1" s="1"/>
  <c r="N287" i="1" a="1"/>
  <c r="N287" i="1" s="1"/>
  <c r="L163" i="1" a="1"/>
  <c r="L163" i="1" s="1"/>
  <c r="J255" i="1" a="1"/>
  <c r="J255" i="1" s="1"/>
  <c r="N252" i="1" a="1"/>
  <c r="N252" i="1" s="1"/>
  <c r="N279" i="1" a="1"/>
  <c r="N279" i="1" s="1"/>
  <c r="L234" i="1" a="1"/>
  <c r="L234" i="1" s="1"/>
  <c r="L151" i="1" a="1"/>
  <c r="L151" i="1" s="1"/>
  <c r="N219" i="1" a="1"/>
  <c r="N219" i="1" s="1"/>
  <c r="N200" i="1" a="1"/>
  <c r="N200" i="1" s="1"/>
  <c r="L257" i="1" a="1"/>
  <c r="L257" i="1" s="1"/>
  <c r="L331" i="1" a="1"/>
  <c r="L331" i="1" s="1"/>
  <c r="L612" i="1" a="1"/>
  <c r="L612" i="1" s="1"/>
  <c r="J612" i="1" a="1"/>
  <c r="J612" i="1" s="1"/>
  <c r="J614" i="1" a="1"/>
  <c r="J614" i="1" s="1"/>
  <c r="L614" i="1" a="1"/>
  <c r="L614" i="1" s="1"/>
  <c r="L260" i="1" a="1"/>
  <c r="L260" i="1" s="1"/>
  <c r="J260" i="1" a="1"/>
  <c r="J260" i="1" s="1"/>
  <c r="L787" i="1" a="1"/>
  <c r="L787" i="1" s="1"/>
  <c r="J787" i="1" a="1"/>
  <c r="J787" i="1" s="1"/>
  <c r="L832" i="1" a="1"/>
  <c r="L832" i="1" s="1"/>
  <c r="L380" i="1" a="1"/>
  <c r="L380" i="1" s="1"/>
  <c r="N343" i="1" a="1"/>
  <c r="N343" i="1" s="1"/>
  <c r="J380" i="1" a="1"/>
  <c r="J380" i="1" s="1"/>
  <c r="J832" i="1" a="1"/>
  <c r="J832" i="1" s="1"/>
  <c r="L828" i="1" a="1"/>
  <c r="L828" i="1" s="1"/>
  <c r="N828" i="1" a="1"/>
  <c r="N828" i="1" s="1"/>
  <c r="J343" i="1" a="1"/>
  <c r="J343" i="1" s="1"/>
  <c r="J654" i="1" a="1"/>
  <c r="J654" i="1" s="1"/>
  <c r="J713" i="1" a="1"/>
  <c r="J713" i="1" s="1"/>
  <c r="N654" i="1" a="1"/>
  <c r="N654" i="1" s="1"/>
  <c r="L713" i="1" a="1"/>
  <c r="L713" i="1" s="1"/>
  <c r="L396" i="1" a="1"/>
  <c r="L396" i="1" s="1"/>
  <c r="J329" i="1" a="1"/>
  <c r="J329" i="1" s="1"/>
  <c r="L448" i="1" a="1"/>
  <c r="L448" i="1" s="1"/>
  <c r="N329" i="1" a="1"/>
  <c r="N329" i="1" s="1"/>
  <c r="J365" i="1" a="1"/>
  <c r="J365" i="1" s="1"/>
  <c r="N365" i="1" a="1"/>
  <c r="N365" i="1" s="1"/>
  <c r="J448" i="1" a="1"/>
  <c r="J448" i="1" s="1"/>
  <c r="L417" i="1" a="1"/>
  <c r="L417" i="1" s="1"/>
  <c r="J417" i="1" a="1"/>
  <c r="J417" i="1" s="1"/>
  <c r="L435" i="1" a="1"/>
  <c r="L435" i="1" s="1"/>
  <c r="N377" i="1" a="1"/>
  <c r="N377" i="1" s="1"/>
  <c r="N355" i="1" a="1"/>
  <c r="N355" i="1" s="1"/>
  <c r="L397" i="1" a="1"/>
  <c r="L397" i="1" s="1"/>
  <c r="J397" i="1" a="1"/>
  <c r="J397" i="1" s="1"/>
  <c r="L377" i="1" a="1"/>
  <c r="L377" i="1" s="1"/>
  <c r="L335" i="1" a="1"/>
  <c r="L335" i="1" s="1"/>
  <c r="N340" i="1" a="1"/>
  <c r="N340" i="1" s="1"/>
  <c r="J764" i="1" a="1"/>
  <c r="J764" i="1" s="1"/>
  <c r="J335" i="1" a="1"/>
  <c r="J335" i="1" s="1"/>
  <c r="N383" i="1" a="1"/>
  <c r="N383" i="1" s="1"/>
  <c r="N758" i="1" a="1"/>
  <c r="N758" i="1" s="1"/>
  <c r="J163" i="1" a="1"/>
  <c r="J163" i="1" s="1"/>
  <c r="L693" i="1" a="1"/>
  <c r="L693" i="1" s="1"/>
  <c r="J407" i="1" a="1"/>
  <c r="J407" i="1" s="1"/>
  <c r="J321" i="1" a="1"/>
  <c r="J321" i="1" s="1"/>
  <c r="J409" i="1" a="1"/>
  <c r="J409" i="1" s="1"/>
  <c r="J186" i="1" a="1"/>
  <c r="J186" i="1" s="1"/>
  <c r="L403" i="1" a="1"/>
  <c r="L403" i="1" s="1"/>
  <c r="J213" i="1" a="1"/>
  <c r="J213" i="1" s="1"/>
  <c r="N163" i="1" a="1"/>
  <c r="N163" i="1" s="1"/>
  <c r="J276" i="1" a="1"/>
  <c r="J276" i="1" s="1"/>
  <c r="J799" i="1" a="1"/>
  <c r="J799" i="1" s="1"/>
  <c r="N773" i="1" a="1"/>
  <c r="N773" i="1" s="1"/>
  <c r="N409" i="1" a="1"/>
  <c r="N409" i="1" s="1"/>
  <c r="L311" i="1" a="1"/>
  <c r="L311" i="1" s="1"/>
  <c r="L186" i="1" a="1"/>
  <c r="L186" i="1" s="1"/>
  <c r="N403" i="1" a="1"/>
  <c r="N403" i="1" s="1"/>
  <c r="N213" i="1" a="1"/>
  <c r="N213" i="1" s="1"/>
  <c r="J393" i="1" a="1"/>
  <c r="J393" i="1" s="1"/>
  <c r="N274" i="1" a="1"/>
  <c r="N274" i="1" s="1"/>
  <c r="L395" i="1" a="1"/>
  <c r="L395" i="1" s="1"/>
  <c r="J395" i="1" a="1"/>
  <c r="J395" i="1" s="1"/>
  <c r="J773" i="1" a="1"/>
  <c r="J773" i="1" s="1"/>
  <c r="N676" i="1" a="1"/>
  <c r="N676" i="1" s="1"/>
  <c r="N276" i="1" a="1"/>
  <c r="N276" i="1" s="1"/>
  <c r="J311" i="1" a="1"/>
  <c r="J311" i="1" s="1"/>
  <c r="N393" i="1" a="1"/>
  <c r="N393" i="1" s="1"/>
  <c r="L281" i="1" a="1"/>
  <c r="L281" i="1" s="1"/>
  <c r="L407" i="1" a="1"/>
  <c r="L407" i="1" s="1"/>
  <c r="J627" i="1" a="1"/>
  <c r="J627" i="1" s="1"/>
  <c r="L321" i="1" a="1"/>
  <c r="L321" i="1" s="1"/>
  <c r="L383" i="1" a="1"/>
  <c r="L383" i="1" s="1"/>
  <c r="L273" i="1" a="1"/>
  <c r="L273" i="1" s="1"/>
  <c r="J281" i="1" a="1"/>
  <c r="J281" i="1" s="1"/>
  <c r="L340" i="1" a="1"/>
  <c r="L340" i="1" s="1"/>
  <c r="L764" i="1" a="1"/>
  <c r="L764" i="1" s="1"/>
  <c r="J287" i="1" a="1"/>
  <c r="J287" i="1" s="1"/>
  <c r="L627" i="1" a="1"/>
  <c r="L627" i="1" s="1"/>
  <c r="N152" i="1" a="1"/>
  <c r="N152" i="1" s="1"/>
  <c r="J688" i="1" a="1"/>
  <c r="J688" i="1" s="1"/>
  <c r="N273" i="1" a="1"/>
  <c r="N273" i="1" s="1"/>
  <c r="L436" i="1" a="1"/>
  <c r="L436" i="1" s="1"/>
  <c r="L452" i="1" a="1"/>
  <c r="L452" i="1" s="1"/>
  <c r="J436" i="1" a="1"/>
  <c r="J436" i="1" s="1"/>
  <c r="L830" i="1" a="1"/>
  <c r="L830" i="1" s="1"/>
  <c r="N288" i="1" a="1"/>
  <c r="N288" i="1" s="1"/>
  <c r="L255" i="1" a="1"/>
  <c r="L255" i="1" s="1"/>
  <c r="N202" i="1" a="1"/>
  <c r="N202" i="1" s="1"/>
  <c r="J830" i="1" a="1"/>
  <c r="J830" i="1" s="1"/>
  <c r="L170" i="1" a="1"/>
  <c r="L170" i="1" s="1"/>
  <c r="L293" i="1" a="1"/>
  <c r="L293" i="1" s="1"/>
  <c r="J274" i="1" a="1"/>
  <c r="J274" i="1" s="1"/>
  <c r="J170" i="1" a="1"/>
  <c r="J170" i="1" s="1"/>
  <c r="J293" i="1" a="1"/>
  <c r="J293" i="1" s="1"/>
  <c r="L355" i="1" a="1"/>
  <c r="L355" i="1" s="1"/>
  <c r="N255" i="1" a="1"/>
  <c r="N255" i="1" s="1"/>
  <c r="L214" i="1" a="1"/>
  <c r="L214" i="1" s="1"/>
  <c r="J285" i="1" a="1"/>
  <c r="J285" i="1" s="1"/>
  <c r="N675" i="1" a="1"/>
  <c r="N675" i="1" s="1"/>
  <c r="L388" i="1" a="1"/>
  <c r="L388" i="1" s="1"/>
  <c r="L262" i="1" a="1"/>
  <c r="L262" i="1" s="1"/>
  <c r="L330" i="1" a="1"/>
  <c r="L330" i="1" s="1"/>
  <c r="J256" i="1" a="1"/>
  <c r="J256" i="1" s="1"/>
  <c r="N396" i="1" a="1"/>
  <c r="N396" i="1" s="1"/>
  <c r="N428" i="1" a="1"/>
  <c r="N428" i="1" s="1"/>
  <c r="N256" i="1" a="1"/>
  <c r="N256" i="1" s="1"/>
  <c r="J447" i="1" a="1"/>
  <c r="J447" i="1" s="1"/>
  <c r="L175" i="1" a="1"/>
  <c r="L175" i="1" s="1"/>
  <c r="J214" i="1" a="1"/>
  <c r="J214" i="1" s="1"/>
  <c r="N447" i="1" a="1"/>
  <c r="N447" i="1" s="1"/>
  <c r="J443" i="1" a="1"/>
  <c r="J443" i="1" s="1"/>
  <c r="J427" i="1" a="1"/>
  <c r="J427" i="1" s="1"/>
  <c r="L342" i="1" a="1"/>
  <c r="L342" i="1" s="1"/>
  <c r="J757" i="1" a="1"/>
  <c r="J757" i="1" s="1"/>
  <c r="J650" i="1" a="1"/>
  <c r="J650" i="1" s="1"/>
  <c r="N653" i="1" a="1"/>
  <c r="N653" i="1" s="1"/>
  <c r="L258" i="1" a="1"/>
  <c r="L258" i="1" s="1"/>
  <c r="L628" i="1" a="1"/>
  <c r="L628" i="1" s="1"/>
  <c r="N242" i="1" a="1"/>
  <c r="N242" i="1" s="1"/>
  <c r="L261" i="1" a="1"/>
  <c r="L261" i="1" s="1"/>
  <c r="J294" i="1" a="1"/>
  <c r="J294" i="1" s="1"/>
  <c r="J387" i="1" a="1"/>
  <c r="J387" i="1" s="1"/>
  <c r="L684" i="1" a="1"/>
  <c r="L684" i="1" s="1"/>
  <c r="J282" i="1" a="1"/>
  <c r="J282" i="1" s="1"/>
  <c r="J362" i="1" a="1"/>
  <c r="J362" i="1" s="1"/>
  <c r="J695" i="1" a="1"/>
  <c r="J695" i="1" s="1"/>
  <c r="N262" i="1" a="1"/>
  <c r="N262" i="1" s="1"/>
  <c r="N330" i="1" a="1"/>
  <c r="N330" i="1" s="1"/>
  <c r="L392" i="1" a="1"/>
  <c r="L392" i="1" s="1"/>
  <c r="L428" i="1" a="1"/>
  <c r="L428" i="1" s="1"/>
  <c r="J144" i="1" a="1"/>
  <c r="J144" i="1" s="1"/>
  <c r="N440" i="1" a="1"/>
  <c r="N440" i="1" s="1"/>
  <c r="L427" i="1" a="1"/>
  <c r="L427" i="1" s="1"/>
  <c r="J331" i="1" a="1"/>
  <c r="J331" i="1" s="1"/>
  <c r="L333" i="1" a="1"/>
  <c r="L333" i="1" s="1"/>
  <c r="N443" i="1" a="1"/>
  <c r="N443" i="1" s="1"/>
  <c r="J333" i="1" a="1"/>
  <c r="J333" i="1" s="1"/>
  <c r="L757" i="1" a="1"/>
  <c r="L757" i="1" s="1"/>
  <c r="J781" i="1" a="1"/>
  <c r="J781" i="1" s="1"/>
  <c r="L653" i="1" a="1"/>
  <c r="L653" i="1" s="1"/>
  <c r="L253" i="1" a="1"/>
  <c r="L253" i="1" s="1"/>
  <c r="N320" i="1" a="1"/>
  <c r="N320" i="1" s="1"/>
  <c r="N650" i="1" a="1"/>
  <c r="N650" i="1" s="1"/>
  <c r="J452" i="1" a="1"/>
  <c r="J452" i="1" s="1"/>
  <c r="J242" i="1" a="1"/>
  <c r="J242" i="1" s="1"/>
  <c r="L294" i="1" a="1"/>
  <c r="L294" i="1" s="1"/>
  <c r="L362" i="1" a="1"/>
  <c r="L362" i="1" s="1"/>
  <c r="J258" i="1" a="1"/>
  <c r="J258" i="1" s="1"/>
  <c r="N628" i="1" a="1"/>
  <c r="N628" i="1" s="1"/>
  <c r="J261" i="1" a="1"/>
  <c r="J261" i="1" s="1"/>
  <c r="J288" i="1" a="1"/>
  <c r="J288" i="1" s="1"/>
  <c r="N387" i="1" a="1"/>
  <c r="N387" i="1" s="1"/>
  <c r="N684" i="1" a="1"/>
  <c r="N684" i="1" s="1"/>
  <c r="L282" i="1" a="1"/>
  <c r="L282" i="1" s="1"/>
  <c r="N695" i="1" a="1"/>
  <c r="N695" i="1" s="1"/>
  <c r="L675" i="1" a="1"/>
  <c r="L675" i="1" s="1"/>
  <c r="J399" i="1" a="1"/>
  <c r="J399" i="1" s="1"/>
  <c r="N305" i="1" a="1"/>
  <c r="N305" i="1" s="1"/>
  <c r="L426" i="1" a="1"/>
  <c r="L426" i="1" s="1"/>
  <c r="J426" i="1" a="1"/>
  <c r="J426" i="1" s="1"/>
  <c r="L298" i="1" a="1"/>
  <c r="L298" i="1" s="1"/>
  <c r="J298" i="1" a="1"/>
  <c r="J298" i="1" s="1"/>
  <c r="L440" i="1" a="1"/>
  <c r="L440" i="1" s="1"/>
  <c r="L144" i="1" a="1"/>
  <c r="L144" i="1" s="1"/>
  <c r="L310" i="1" a="1"/>
  <c r="L310" i="1" s="1"/>
  <c r="J175" i="1" a="1"/>
  <c r="J175" i="1" s="1"/>
  <c r="N310" i="1" a="1"/>
  <c r="N310" i="1" s="1"/>
  <c r="L781" i="1" a="1"/>
  <c r="L781" i="1" s="1"/>
  <c r="J320" i="1" a="1"/>
  <c r="J320" i="1" s="1"/>
  <c r="J342" i="1" a="1"/>
  <c r="J342" i="1" s="1"/>
  <c r="J693" i="1" a="1"/>
  <c r="J693" i="1" s="1"/>
  <c r="L154" i="1" a="1"/>
  <c r="L154" i="1" s="1"/>
  <c r="L345" i="1" a="1"/>
  <c r="L345" i="1" s="1"/>
  <c r="J651" i="1" a="1"/>
  <c r="J651" i="1" s="1"/>
  <c r="J394" i="1" a="1"/>
  <c r="J394" i="1" s="1"/>
  <c r="J715" i="1" a="1"/>
  <c r="J715" i="1" s="1"/>
  <c r="J150" i="1" a="1"/>
  <c r="J150" i="1" s="1"/>
  <c r="N687" i="1" a="1"/>
  <c r="N687" i="1" s="1"/>
  <c r="N651" i="1" a="1"/>
  <c r="N651" i="1" s="1"/>
  <c r="L394" i="1" a="1"/>
  <c r="L394" i="1" s="1"/>
  <c r="N715" i="1" a="1"/>
  <c r="N715" i="1" s="1"/>
  <c r="L150" i="1" a="1"/>
  <c r="L150" i="1" s="1"/>
  <c r="L604" i="1" a="1"/>
  <c r="L604" i="1" s="1"/>
  <c r="N154" i="1" a="1"/>
  <c r="N154" i="1" s="1"/>
  <c r="N604" i="1" a="1"/>
  <c r="N604" i="1" s="1"/>
  <c r="N345" i="1" a="1"/>
  <c r="N345" i="1" s="1"/>
  <c r="L369" i="1" a="1"/>
  <c r="L369" i="1" s="1"/>
  <c r="L521" i="1" a="1"/>
  <c r="L521" i="1" s="1"/>
  <c r="J753" i="1" a="1"/>
  <c r="J753" i="1" s="1"/>
  <c r="L389" i="1" a="1"/>
  <c r="L389" i="1" s="1"/>
  <c r="L687" i="1" a="1"/>
  <c r="L687" i="1" s="1"/>
  <c r="L411" i="1" a="1"/>
  <c r="L411" i="1" s="1"/>
  <c r="L531" i="1" a="1"/>
  <c r="L531" i="1" s="1"/>
  <c r="L796" i="1" a="1"/>
  <c r="L796" i="1" s="1"/>
  <c r="N369" i="1" a="1"/>
  <c r="N369" i="1" s="1"/>
  <c r="L416" i="1" a="1"/>
  <c r="L416" i="1" s="1"/>
  <c r="J521" i="1" a="1"/>
  <c r="J521" i="1" s="1"/>
  <c r="L753" i="1" a="1"/>
  <c r="L753" i="1" s="1"/>
  <c r="N389" i="1" a="1"/>
  <c r="N389" i="1" s="1"/>
  <c r="N176" i="1" a="1"/>
  <c r="N176" i="1" s="1"/>
  <c r="L363" i="1" a="1"/>
  <c r="L363" i="1" s="1"/>
  <c r="J363" i="1" a="1"/>
  <c r="J363" i="1" s="1"/>
  <c r="N796" i="1" a="1"/>
  <c r="N796" i="1" s="1"/>
  <c r="J416" i="1" a="1"/>
  <c r="J416" i="1" s="1"/>
  <c r="J410" i="1" a="1"/>
  <c r="J410" i="1" s="1"/>
  <c r="L176" i="1" a="1"/>
  <c r="L176" i="1" s="1"/>
  <c r="J411" i="1" a="1"/>
  <c r="J411" i="1" s="1"/>
  <c r="J531" i="1" a="1"/>
  <c r="J531" i="1" s="1"/>
  <c r="N358" i="1" a="1"/>
  <c r="N358" i="1" s="1"/>
  <c r="L286" i="1" a="1"/>
  <c r="L286" i="1" s="1"/>
  <c r="L317" i="1" a="1"/>
  <c r="L317" i="1" s="1"/>
  <c r="L410" i="1" a="1"/>
  <c r="L410" i="1" s="1"/>
  <c r="L688" i="1" a="1"/>
  <c r="L688" i="1" s="1"/>
  <c r="N285" i="1" a="1"/>
  <c r="N285" i="1" s="1"/>
  <c r="L180" i="1" a="1"/>
  <c r="L180" i="1" s="1"/>
  <c r="L831" i="1" a="1"/>
  <c r="L831" i="1" s="1"/>
  <c r="L164" i="1" a="1"/>
  <c r="L164" i="1" s="1"/>
  <c r="N180" i="1" a="1"/>
  <c r="N180" i="1" s="1"/>
  <c r="J164" i="1" a="1"/>
  <c r="J164" i="1" s="1"/>
  <c r="J181" i="1" a="1"/>
  <c r="J181" i="1" s="1"/>
  <c r="N525" i="1" a="1"/>
  <c r="N525" i="1" s="1"/>
  <c r="L386" i="1" a="1"/>
  <c r="L386" i="1" s="1"/>
  <c r="J317" i="1" a="1"/>
  <c r="J317" i="1" s="1"/>
  <c r="N368" i="1" a="1"/>
  <c r="N368" i="1" s="1"/>
  <c r="L641" i="1" a="1"/>
  <c r="L641" i="1" s="1"/>
  <c r="L623" i="1" a="1"/>
  <c r="L623" i="1" s="1"/>
  <c r="J529" i="1" a="1"/>
  <c r="J529" i="1" s="1"/>
  <c r="L181" i="1" a="1"/>
  <c r="L181" i="1" s="1"/>
  <c r="J357" i="1" a="1"/>
  <c r="J357" i="1" s="1"/>
  <c r="J525" i="1" a="1"/>
  <c r="J525" i="1" s="1"/>
  <c r="J386" i="1" a="1"/>
  <c r="J386" i="1" s="1"/>
  <c r="L391" i="1" a="1"/>
  <c r="L391" i="1" s="1"/>
  <c r="J218" i="1" a="1"/>
  <c r="J218" i="1" s="1"/>
  <c r="J803" i="1" a="1"/>
  <c r="J803" i="1" s="1"/>
  <c r="J641" i="1" a="1"/>
  <c r="J641" i="1" s="1"/>
  <c r="L529" i="1" a="1"/>
  <c r="L529" i="1" s="1"/>
  <c r="L316" i="1" a="1"/>
  <c r="L316" i="1" s="1"/>
  <c r="J391" i="1" a="1"/>
  <c r="J391" i="1" s="1"/>
  <c r="N302" i="1" a="1"/>
  <c r="N302" i="1" s="1"/>
  <c r="L218" i="1" a="1"/>
  <c r="L218" i="1" s="1"/>
  <c r="L304" i="1" a="1"/>
  <c r="L304" i="1" s="1"/>
  <c r="L177" i="1" a="1"/>
  <c r="L177" i="1" s="1"/>
  <c r="L221" i="1" a="1"/>
  <c r="L221" i="1" s="1"/>
  <c r="J368" i="1" a="1"/>
  <c r="J368" i="1" s="1"/>
  <c r="N357" i="1" a="1"/>
  <c r="N357" i="1" s="1"/>
  <c r="J177" i="1" a="1"/>
  <c r="J177" i="1" s="1"/>
  <c r="L424" i="1" a="1"/>
  <c r="L424" i="1" s="1"/>
  <c r="N424" i="1" a="1"/>
  <c r="N424" i="1" s="1"/>
  <c r="J424" i="1" a="1"/>
  <c r="J424" i="1" s="1"/>
  <c r="J160" i="1" a="1"/>
  <c r="J160" i="1" s="1"/>
  <c r="N160" i="1" a="1"/>
  <c r="N160" i="1" s="1"/>
  <c r="N169" i="1" a="1"/>
  <c r="N169" i="1" s="1"/>
  <c r="J169" i="1" a="1"/>
  <c r="J169" i="1" s="1"/>
  <c r="N157" i="1" a="1"/>
  <c r="N157" i="1" s="1"/>
  <c r="L157" i="1" a="1"/>
  <c r="L157" i="1" s="1"/>
  <c r="N353" i="1" a="1"/>
  <c r="N353" i="1" s="1"/>
  <c r="J353" i="1" a="1"/>
  <c r="J353" i="1" s="1"/>
  <c r="L353" i="1" a="1"/>
  <c r="L353" i="1" s="1"/>
  <c r="N422" i="1" a="1"/>
  <c r="N422" i="1" s="1"/>
  <c r="J422" i="1" a="1"/>
  <c r="J422" i="1" s="1"/>
  <c r="L422" i="1" a="1"/>
  <c r="L422" i="1" s="1"/>
  <c r="L268" i="1" a="1"/>
  <c r="L268" i="1" s="1"/>
  <c r="J148" i="1" a="1"/>
  <c r="J148" i="1" s="1"/>
  <c r="N148" i="1" a="1"/>
  <c r="N148" i="1" s="1"/>
  <c r="L148" i="1" a="1"/>
  <c r="L148" i="1" s="1"/>
  <c r="N172" i="1" a="1"/>
  <c r="N172" i="1" s="1"/>
  <c r="J172" i="1" a="1"/>
  <c r="J172" i="1" s="1"/>
  <c r="N432" i="1" a="1"/>
  <c r="N432" i="1" s="1"/>
  <c r="L432" i="1" a="1"/>
  <c r="L432" i="1" s="1"/>
  <c r="J432" i="1" a="1"/>
  <c r="J432" i="1" s="1"/>
  <c r="N772" i="1" a="1"/>
  <c r="N772" i="1" s="1"/>
  <c r="L772" i="1" a="1"/>
  <c r="L772" i="1" s="1"/>
  <c r="J772" i="1" a="1"/>
  <c r="J772" i="1" s="1"/>
  <c r="L817" i="1" a="1"/>
  <c r="L817" i="1" s="1"/>
  <c r="L418" i="1" a="1"/>
  <c r="L418" i="1" s="1"/>
  <c r="N522" i="1" a="1"/>
  <c r="N522" i="1" s="1"/>
  <c r="L522" i="1" a="1"/>
  <c r="L522" i="1" s="1"/>
  <c r="J187" i="1" a="1"/>
  <c r="J187" i="1" s="1"/>
  <c r="L187" i="1" a="1"/>
  <c r="L187" i="1" s="1"/>
  <c r="N187" i="1" a="1"/>
  <c r="N187" i="1" s="1"/>
  <c r="N210" i="1" a="1"/>
  <c r="N210" i="1" s="1"/>
  <c r="J210" i="1" a="1"/>
  <c r="J210" i="1" s="1"/>
  <c r="L210" i="1" a="1"/>
  <c r="L210" i="1" s="1"/>
  <c r="J406" i="1" a="1"/>
  <c r="J406" i="1" s="1"/>
  <c r="L172" i="1" a="1"/>
  <c r="L172" i="1" s="1"/>
  <c r="J188" i="1" a="1"/>
  <c r="J188" i="1" s="1"/>
  <c r="L188" i="1" a="1"/>
  <c r="L188" i="1" s="1"/>
  <c r="N622" i="1" a="1"/>
  <c r="N622" i="1" s="1"/>
  <c r="J622" i="1" a="1"/>
  <c r="J622" i="1" s="1"/>
  <c r="L622" i="1" a="1"/>
  <c r="L622" i="1" s="1"/>
  <c r="N344" i="1" a="1"/>
  <c r="N344" i="1" s="1"/>
  <c r="L344" i="1" a="1"/>
  <c r="L344" i="1" s="1"/>
  <c r="J344" i="1" a="1"/>
  <c r="J344" i="1" s="1"/>
  <c r="N406" i="1" a="1"/>
  <c r="N406" i="1" s="1"/>
  <c r="J142" i="1" a="1"/>
  <c r="J142" i="1" s="1"/>
  <c r="N142" i="1" a="1"/>
  <c r="N142" i="1" s="1"/>
  <c r="L142" i="1" a="1"/>
  <c r="L142" i="1" s="1"/>
  <c r="N431" i="1" a="1"/>
  <c r="N431" i="1" s="1"/>
  <c r="J431" i="1" a="1"/>
  <c r="J431" i="1" s="1"/>
  <c r="L431" i="1" a="1"/>
  <c r="L431" i="1" s="1"/>
  <c r="N609" i="1" a="1"/>
  <c r="N609" i="1" s="1"/>
  <c r="J609" i="1" a="1"/>
  <c r="J609" i="1" s="1"/>
  <c r="L609" i="1" a="1"/>
  <c r="L609" i="1" s="1"/>
  <c r="L775" i="1" a="1"/>
  <c r="L775" i="1" s="1"/>
  <c r="N183" i="1" a="1"/>
  <c r="N183" i="1" s="1"/>
  <c r="L183" i="1" a="1"/>
  <c r="L183" i="1" s="1"/>
  <c r="J183" i="1" a="1"/>
  <c r="J183" i="1" s="1"/>
  <c r="J356" i="1" a="1"/>
  <c r="J356" i="1" s="1"/>
  <c r="L203" i="1" a="1"/>
  <c r="L203" i="1" s="1"/>
  <c r="L197" i="1" a="1"/>
  <c r="L197" i="1" s="1"/>
  <c r="L315" i="1" a="1"/>
  <c r="L315" i="1" s="1"/>
  <c r="L290" i="1" a="1"/>
  <c r="L290" i="1" s="1"/>
  <c r="N203" i="1" a="1"/>
  <c r="N203" i="1" s="1"/>
  <c r="L201" i="1" a="1"/>
  <c r="L201" i="1" s="1"/>
  <c r="L216" i="1" a="1"/>
  <c r="L216" i="1" s="1"/>
  <c r="N290" i="1" a="1"/>
  <c r="N290" i="1" s="1"/>
  <c r="L601" i="1" a="1"/>
  <c r="L601" i="1" s="1"/>
  <c r="L351" i="1" a="1"/>
  <c r="L351" i="1" s="1"/>
  <c r="L766" i="1" a="1"/>
  <c r="L766" i="1" s="1"/>
  <c r="N450" i="1" a="1"/>
  <c r="N450" i="1" s="1"/>
  <c r="N601" i="1" a="1"/>
  <c r="N601" i="1" s="1"/>
  <c r="J306" i="1" a="1"/>
  <c r="J306" i="1" s="1"/>
  <c r="N216" i="1" a="1"/>
  <c r="N216" i="1" s="1"/>
  <c r="L307" i="1" a="1"/>
  <c r="L307" i="1" s="1"/>
  <c r="L686" i="1" a="1"/>
  <c r="L686" i="1" s="1"/>
  <c r="N686" i="1" a="1"/>
  <c r="N686" i="1" s="1"/>
  <c r="J352" i="1" a="1"/>
  <c r="J352" i="1" s="1"/>
  <c r="N833" i="1" a="1"/>
  <c r="N833" i="1" s="1"/>
  <c r="J833" i="1" a="1"/>
  <c r="J833" i="1" s="1"/>
  <c r="L833" i="1" a="1"/>
  <c r="L833" i="1" s="1"/>
  <c r="J286" i="1" a="1"/>
  <c r="J286" i="1" s="1"/>
  <c r="N284" i="1" a="1"/>
  <c r="N284" i="1" s="1"/>
  <c r="J284" i="1" a="1"/>
  <c r="J284" i="1" s="1"/>
  <c r="L284" i="1" a="1"/>
  <c r="L284" i="1" s="1"/>
  <c r="N316" i="1" a="1"/>
  <c r="N316" i="1" s="1"/>
  <c r="J308" i="1" a="1"/>
  <c r="J308" i="1" s="1"/>
  <c r="N308" i="1" a="1"/>
  <c r="N308" i="1" s="1"/>
  <c r="L308" i="1" a="1"/>
  <c r="L308" i="1" s="1"/>
  <c r="N691" i="1" a="1"/>
  <c r="N691" i="1" s="1"/>
  <c r="L691" i="1" a="1"/>
  <c r="L691" i="1" s="1"/>
  <c r="J691" i="1" a="1"/>
  <c r="J691" i="1" s="1"/>
  <c r="J831" i="1" a="1"/>
  <c r="J831" i="1" s="1"/>
  <c r="J155" i="1" a="1"/>
  <c r="J155" i="1" s="1"/>
  <c r="J336" i="1" a="1"/>
  <c r="J336" i="1" s="1"/>
  <c r="N336" i="1" a="1"/>
  <c r="N336" i="1" s="1"/>
  <c r="J674" i="1" a="1"/>
  <c r="J674" i="1" s="1"/>
  <c r="L674" i="1" a="1"/>
  <c r="L674" i="1" s="1"/>
  <c r="L372" i="1" a="1"/>
  <c r="L372" i="1" s="1"/>
  <c r="L270" i="1" a="1"/>
  <c r="L270" i="1" s="1"/>
  <c r="L326" i="1" a="1"/>
  <c r="L326" i="1" s="1"/>
  <c r="J326" i="1" a="1"/>
  <c r="J326" i="1" s="1"/>
  <c r="J532" i="1" a="1"/>
  <c r="J532" i="1" s="1"/>
  <c r="L532" i="1" a="1"/>
  <c r="L532" i="1" s="1"/>
  <c r="N532" i="1" a="1"/>
  <c r="N532" i="1" s="1"/>
  <c r="J268" i="1" a="1"/>
  <c r="J268" i="1" s="1"/>
  <c r="N334" i="1" a="1"/>
  <c r="N334" i="1" s="1"/>
  <c r="J334" i="1" a="1"/>
  <c r="J334" i="1" s="1"/>
  <c r="L334" i="1" a="1"/>
  <c r="L334" i="1" s="1"/>
  <c r="N360" i="1" a="1"/>
  <c r="N360" i="1" s="1"/>
  <c r="L360" i="1" a="1"/>
  <c r="L360" i="1" s="1"/>
  <c r="J360" i="1" a="1"/>
  <c r="J360" i="1" s="1"/>
  <c r="N269" i="1" a="1"/>
  <c r="N269" i="1" s="1"/>
  <c r="J269" i="1" a="1"/>
  <c r="J269" i="1" s="1"/>
  <c r="L269" i="1" a="1"/>
  <c r="L269" i="1" s="1"/>
  <c r="N159" i="1" a="1"/>
  <c r="N159" i="1" s="1"/>
  <c r="J159" i="1" a="1"/>
  <c r="J159" i="1" s="1"/>
  <c r="L159" i="1" a="1"/>
  <c r="L159" i="1" s="1"/>
  <c r="L797" i="1" a="1"/>
  <c r="L797" i="1" s="1"/>
  <c r="N797" i="1" a="1"/>
  <c r="N797" i="1" s="1"/>
  <c r="J797" i="1" a="1"/>
  <c r="J797" i="1" s="1"/>
  <c r="N198" i="1" a="1"/>
  <c r="N198" i="1" s="1"/>
  <c r="J198" i="1" a="1"/>
  <c r="J198" i="1" s="1"/>
  <c r="L198" i="1" a="1"/>
  <c r="L198" i="1" s="1"/>
  <c r="N188" i="1" a="1"/>
  <c r="N188" i="1" s="1"/>
  <c r="N229" i="1" a="1"/>
  <c r="N229" i="1" s="1"/>
  <c r="J229" i="1" a="1"/>
  <c r="J229" i="1" s="1"/>
  <c r="J315" i="1" a="1"/>
  <c r="J315" i="1" s="1"/>
  <c r="N775" i="1" a="1"/>
  <c r="N775" i="1" s="1"/>
  <c r="J450" i="1" a="1"/>
  <c r="J450" i="1" s="1"/>
  <c r="L191" i="1" a="1"/>
  <c r="L191" i="1" s="1"/>
  <c r="L306" i="1" a="1"/>
  <c r="L306" i="1" s="1"/>
  <c r="J201" i="1" a="1"/>
  <c r="J201" i="1" s="1"/>
  <c r="J766" i="1" a="1"/>
  <c r="J766" i="1" s="1"/>
  <c r="J157" i="1" a="1"/>
  <c r="J157" i="1" s="1"/>
  <c r="L530" i="1" a="1"/>
  <c r="L530" i="1" s="1"/>
  <c r="J530" i="1" a="1"/>
  <c r="J530" i="1" s="1"/>
  <c r="J280" i="1" a="1"/>
  <c r="J280" i="1" s="1"/>
  <c r="J829" i="1" a="1"/>
  <c r="J829" i="1" s="1"/>
  <c r="J299" i="1" a="1"/>
  <c r="J299" i="1" s="1"/>
  <c r="L202" i="1" a="1"/>
  <c r="L202" i="1" s="1"/>
  <c r="J190" i="1" a="1"/>
  <c r="J190" i="1" s="1"/>
  <c r="N352" i="1" a="1"/>
  <c r="N352" i="1" s="1"/>
  <c r="J339" i="1" a="1"/>
  <c r="J339" i="1" s="1"/>
  <c r="L339" i="1" a="1"/>
  <c r="L339" i="1" s="1"/>
  <c r="N385" i="1" a="1"/>
  <c r="N385" i="1" s="1"/>
  <c r="J385" i="1" a="1"/>
  <c r="J385" i="1" s="1"/>
  <c r="L385" i="1" a="1"/>
  <c r="L385" i="1" s="1"/>
  <c r="L751" i="1" a="1"/>
  <c r="L751" i="1" s="1"/>
  <c r="N751" i="1" a="1"/>
  <c r="N751" i="1" s="1"/>
  <c r="J751" i="1" a="1"/>
  <c r="J751" i="1" s="1"/>
  <c r="L295" i="1" a="1"/>
  <c r="L295" i="1" s="1"/>
  <c r="N295" i="1" a="1"/>
  <c r="N295" i="1" s="1"/>
  <c r="N179" i="1" a="1"/>
  <c r="N179" i="1" s="1"/>
  <c r="L179" i="1" a="1"/>
  <c r="L179" i="1" s="1"/>
  <c r="N347" i="1" a="1"/>
  <c r="N347" i="1" s="1"/>
  <c r="J347" i="1" a="1"/>
  <c r="J347" i="1" s="1"/>
  <c r="L347" i="1" a="1"/>
  <c r="L347" i="1" s="1"/>
  <c r="N266" i="1" a="1"/>
  <c r="N266" i="1" s="1"/>
  <c r="J266" i="1" a="1"/>
  <c r="J266" i="1" s="1"/>
  <c r="N339" i="1" a="1"/>
  <c r="N339" i="1" s="1"/>
  <c r="L206" i="1" a="1"/>
  <c r="L206" i="1" s="1"/>
  <c r="J206" i="1" a="1"/>
  <c r="J206" i="1" s="1"/>
  <c r="N206" i="1" a="1"/>
  <c r="N206" i="1" s="1"/>
  <c r="J341" i="1" a="1"/>
  <c r="J341" i="1" s="1"/>
  <c r="L341" i="1" a="1"/>
  <c r="L341" i="1" s="1"/>
  <c r="N341" i="1" a="1"/>
  <c r="N341" i="1" s="1"/>
  <c r="J372" i="1" a="1"/>
  <c r="J372" i="1" s="1"/>
  <c r="L155" i="1" a="1"/>
  <c r="L155" i="1" s="1"/>
  <c r="L384" i="1" a="1"/>
  <c r="L384" i="1" s="1"/>
  <c r="J384" i="1" a="1"/>
  <c r="J384" i="1" s="1"/>
  <c r="N384" i="1" a="1"/>
  <c r="N384" i="1" s="1"/>
  <c r="N644" i="1" a="1"/>
  <c r="N644" i="1" s="1"/>
  <c r="L644" i="1" a="1"/>
  <c r="L644" i="1" s="1"/>
  <c r="J644" i="1" a="1"/>
  <c r="J644" i="1" s="1"/>
  <c r="J270" i="1" a="1"/>
  <c r="J270" i="1" s="1"/>
  <c r="J370" i="1" a="1"/>
  <c r="J370" i="1" s="1"/>
  <c r="N370" i="1" a="1"/>
  <c r="N370" i="1" s="1"/>
  <c r="N398" i="1" a="1"/>
  <c r="N398" i="1" s="1"/>
  <c r="J398" i="1" a="1"/>
  <c r="J398" i="1" s="1"/>
  <c r="L398" i="1" a="1"/>
  <c r="L398" i="1" s="1"/>
  <c r="N278" i="1" a="1"/>
  <c r="N278" i="1" s="1"/>
  <c r="J278" i="1" a="1"/>
  <c r="J278" i="1" s="1"/>
  <c r="L278" i="1" a="1"/>
  <c r="L278" i="1" s="1"/>
  <c r="N817" i="1" a="1"/>
  <c r="N817" i="1" s="1"/>
  <c r="J418" i="1" a="1"/>
  <c r="J418" i="1" s="1"/>
  <c r="N800" i="1" a="1"/>
  <c r="N800" i="1" s="1"/>
  <c r="J800" i="1" a="1"/>
  <c r="J800" i="1" s="1"/>
  <c r="L800" i="1" a="1"/>
  <c r="L800" i="1" s="1"/>
  <c r="J166" i="1" a="1"/>
  <c r="J166" i="1" s="1"/>
  <c r="N166" i="1" a="1"/>
  <c r="N166" i="1" s="1"/>
  <c r="L166" i="1" a="1"/>
  <c r="L166" i="1" s="1"/>
  <c r="N259" i="1" a="1"/>
  <c r="N259" i="1" s="1"/>
  <c r="L259" i="1" a="1"/>
  <c r="L259" i="1" s="1"/>
  <c r="J259" i="1" a="1"/>
  <c r="J259" i="1" s="1"/>
  <c r="N171" i="1" a="1"/>
  <c r="N171" i="1" s="1"/>
  <c r="J171" i="1" a="1"/>
  <c r="J171" i="1" s="1"/>
  <c r="L171" i="1" a="1"/>
  <c r="L171" i="1" s="1"/>
  <c r="N374" i="1" a="1"/>
  <c r="N374" i="1" s="1"/>
  <c r="L374" i="1" a="1"/>
  <c r="L374" i="1" s="1"/>
  <c r="J374" i="1" a="1"/>
  <c r="J374" i="1" s="1"/>
  <c r="L265" i="1" a="1"/>
  <c r="L265" i="1" s="1"/>
  <c r="J265" i="1" a="1"/>
  <c r="J265" i="1" s="1"/>
  <c r="J162" i="1" a="1"/>
  <c r="J162" i="1" s="1"/>
  <c r="N162" i="1" a="1"/>
  <c r="N162" i="1" s="1"/>
  <c r="L356" i="1" a="1"/>
  <c r="L356" i="1" s="1"/>
  <c r="N415" i="1" a="1"/>
  <c r="N415" i="1" s="1"/>
  <c r="J415" i="1" a="1"/>
  <c r="J415" i="1" s="1"/>
  <c r="J433" i="1" a="1"/>
  <c r="J433" i="1" s="1"/>
  <c r="L433" i="1" a="1"/>
  <c r="L433" i="1" s="1"/>
  <c r="J272" i="1" a="1"/>
  <c r="J272" i="1" s="1"/>
  <c r="L272" i="1" a="1"/>
  <c r="L272" i="1" s="1"/>
  <c r="N272" i="1" a="1"/>
  <c r="N272" i="1" s="1"/>
  <c r="L415" i="1" a="1"/>
  <c r="L415" i="1" s="1"/>
  <c r="L266" i="1" a="1"/>
  <c r="L266" i="1" s="1"/>
  <c r="N433" i="1" a="1"/>
  <c r="N433" i="1" s="1"/>
  <c r="J191" i="1" a="1"/>
  <c r="J191" i="1" s="1"/>
  <c r="J351" i="1" a="1"/>
  <c r="J351" i="1" s="1"/>
  <c r="J197" i="1" a="1"/>
  <c r="J197" i="1" s="1"/>
  <c r="N307" i="1" a="1"/>
  <c r="N307" i="1" s="1"/>
  <c r="L280" i="1" a="1"/>
  <c r="L280" i="1" s="1"/>
  <c r="L829" i="1" a="1"/>
  <c r="L829" i="1" s="1"/>
  <c r="L299" i="1" a="1"/>
  <c r="L299" i="1" s="1"/>
  <c r="L803" i="1" a="1"/>
  <c r="L803" i="1" s="1"/>
  <c r="L190" i="1" a="1"/>
  <c r="L190" i="1" s="1"/>
  <c r="L275" i="1" a="1"/>
  <c r="L275" i="1" s="1"/>
  <c r="L287" i="1" a="1"/>
  <c r="L287" i="1" s="1"/>
  <c r="J233" i="1" a="1"/>
  <c r="J233" i="1" s="1"/>
  <c r="N275" i="1" a="1"/>
  <c r="N275" i="1" s="1"/>
  <c r="N799" i="1" a="1"/>
  <c r="N799" i="1" s="1"/>
  <c r="J524" i="1" a="1"/>
  <c r="J524" i="1" s="1"/>
  <c r="N165" i="1" a="1"/>
  <c r="N165" i="1" s="1"/>
  <c r="J313" i="1" a="1"/>
  <c r="J313" i="1" s="1"/>
  <c r="N375" i="1" a="1"/>
  <c r="N375" i="1" s="1"/>
  <c r="L382" i="1" a="1"/>
  <c r="L382" i="1" s="1"/>
  <c r="J381" i="1" a="1"/>
  <c r="J381" i="1" s="1"/>
  <c r="L812" i="1" a="1"/>
  <c r="L812" i="1" s="1"/>
  <c r="L325" i="1" a="1"/>
  <c r="L325" i="1" s="1"/>
  <c r="N354" i="1" a="1"/>
  <c r="N354" i="1" s="1"/>
  <c r="J253" i="1" a="1"/>
  <c r="J253" i="1" s="1"/>
  <c r="N233" i="1" a="1"/>
  <c r="N233" i="1" s="1"/>
  <c r="N435" i="1" a="1"/>
  <c r="N435" i="1" s="1"/>
  <c r="J304" i="1" a="1"/>
  <c r="J304" i="1" s="1"/>
  <c r="J392" i="1" a="1"/>
  <c r="J392" i="1" s="1"/>
  <c r="L165" i="1" a="1"/>
  <c r="L165" i="1" s="1"/>
  <c r="L375" i="1" a="1"/>
  <c r="L375" i="1" s="1"/>
  <c r="L381" i="1" a="1"/>
  <c r="L381" i="1" s="1"/>
  <c r="N313" i="1" a="1"/>
  <c r="N313" i="1" s="1"/>
  <c r="J358" i="1" a="1"/>
  <c r="J358" i="1" s="1"/>
  <c r="J302" i="1" a="1"/>
  <c r="J302" i="1" s="1"/>
  <c r="J812" i="1" a="1"/>
  <c r="J812" i="1" s="1"/>
  <c r="J325" i="1" a="1"/>
  <c r="J325" i="1" s="1"/>
  <c r="L676" i="1" a="1"/>
  <c r="L676" i="1" s="1"/>
  <c r="L524" i="1" a="1"/>
  <c r="L524" i="1" s="1"/>
  <c r="J143" i="1" a="1"/>
  <c r="J143" i="1" s="1"/>
  <c r="L752" i="1" a="1"/>
  <c r="L752" i="1" s="1"/>
  <c r="N312" i="1" a="1"/>
  <c r="N312" i="1" s="1"/>
  <c r="L399" i="1" a="1"/>
  <c r="L399" i="1" s="1"/>
  <c r="L156" i="1" a="1"/>
  <c r="L156" i="1" s="1"/>
  <c r="L439" i="1" a="1"/>
  <c r="L439" i="1" s="1"/>
  <c r="N234" i="1" a="1"/>
  <c r="N234" i="1" s="1"/>
  <c r="J349" i="1" a="1"/>
  <c r="J349" i="1" s="1"/>
  <c r="J178" i="1" a="1"/>
  <c r="J178" i="1" s="1"/>
  <c r="J623" i="1" a="1"/>
  <c r="J623" i="1" s="1"/>
  <c r="L413" i="1" a="1"/>
  <c r="L413" i="1" s="1"/>
  <c r="L232" i="1" a="1"/>
  <c r="L232" i="1" s="1"/>
  <c r="J232" i="1" a="1"/>
  <c r="J232" i="1" s="1"/>
  <c r="J438" i="1" a="1"/>
  <c r="J438" i="1" s="1"/>
  <c r="J156" i="1" a="1"/>
  <c r="J156" i="1" s="1"/>
  <c r="J439" i="1" a="1"/>
  <c r="J439" i="1" s="1"/>
  <c r="J414" i="1" a="1"/>
  <c r="J414" i="1" s="1"/>
  <c r="J388" i="1" a="1"/>
  <c r="J388" i="1" s="1"/>
  <c r="L200" i="1" a="1"/>
  <c r="L200" i="1" s="1"/>
  <c r="L414" i="1" a="1"/>
  <c r="L414" i="1" s="1"/>
  <c r="L444" i="1" a="1"/>
  <c r="L444" i="1" s="1"/>
  <c r="L236" i="1" a="1"/>
  <c r="L236" i="1" s="1"/>
  <c r="J602" i="1" a="1"/>
  <c r="J602" i="1" s="1"/>
  <c r="L603" i="1" a="1"/>
  <c r="L603" i="1" s="1"/>
  <c r="J444" i="1" a="1"/>
  <c r="J444" i="1" s="1"/>
  <c r="N225" i="1" a="1"/>
  <c r="N225" i="1" s="1"/>
  <c r="J784" i="1" a="1"/>
  <c r="J784" i="1" s="1"/>
  <c r="J263" i="1" a="1"/>
  <c r="J263" i="1" s="1"/>
  <c r="L606" i="1" a="1"/>
  <c r="L606" i="1" s="1"/>
  <c r="L194" i="1" a="1"/>
  <c r="L194" i="1" s="1"/>
  <c r="J220" i="1" a="1"/>
  <c r="J220" i="1" s="1"/>
  <c r="L264" i="1" a="1"/>
  <c r="L264" i="1" s="1"/>
  <c r="J224" i="1" a="1"/>
  <c r="J224" i="1" s="1"/>
  <c r="L252" i="1" a="1"/>
  <c r="L252" i="1" s="1"/>
  <c r="J689" i="1" a="1"/>
  <c r="J689" i="1" s="1"/>
  <c r="L263" i="1" a="1"/>
  <c r="L263" i="1" s="1"/>
  <c r="L671" i="1" a="1"/>
  <c r="L671" i="1" s="1"/>
  <c r="L300" i="1" a="1"/>
  <c r="L300" i="1" s="1"/>
  <c r="N603" i="1" a="1"/>
  <c r="N603" i="1" s="1"/>
  <c r="J257" i="1" a="1"/>
  <c r="J257" i="1" s="1"/>
  <c r="N423" i="1" a="1"/>
  <c r="N423" i="1" s="1"/>
  <c r="N264" i="1" a="1"/>
  <c r="N264" i="1" s="1"/>
  <c r="J174" i="1" a="1"/>
  <c r="J174" i="1" s="1"/>
  <c r="L283" i="1" a="1"/>
  <c r="L283" i="1" s="1"/>
  <c r="J808" i="1" a="1"/>
  <c r="J808" i="1" s="1"/>
  <c r="J367" i="1" a="1"/>
  <c r="J367" i="1" s="1"/>
  <c r="N309" i="1" a="1"/>
  <c r="N309" i="1" s="1"/>
  <c r="L224" i="1" a="1"/>
  <c r="L224" i="1" s="1"/>
  <c r="J252" i="1" a="1"/>
  <c r="J252" i="1" s="1"/>
  <c r="L523" i="1" a="1"/>
  <c r="L523" i="1" s="1"/>
  <c r="N784" i="1" a="1"/>
  <c r="N784" i="1" s="1"/>
  <c r="L689" i="1" a="1"/>
  <c r="L689" i="1" s="1"/>
  <c r="J251" i="1" a="1"/>
  <c r="J251" i="1" s="1"/>
  <c r="N378" i="1" a="1"/>
  <c r="N378" i="1" s="1"/>
  <c r="N221" i="1" a="1"/>
  <c r="N221" i="1" s="1"/>
  <c r="L683" i="1" a="1"/>
  <c r="L683" i="1" s="1"/>
  <c r="N606" i="1" a="1"/>
  <c r="N606" i="1" s="1"/>
  <c r="N194" i="1" a="1"/>
  <c r="N194" i="1" s="1"/>
  <c r="L767" i="1" a="1"/>
  <c r="L767" i="1" s="1"/>
  <c r="J671" i="1" a="1"/>
  <c r="J671" i="1" s="1"/>
  <c r="L361" i="1" a="1"/>
  <c r="L361" i="1" s="1"/>
  <c r="J300" i="1" a="1"/>
  <c r="J300" i="1" s="1"/>
  <c r="N402" i="1" a="1"/>
  <c r="N402" i="1" s="1"/>
  <c r="L805" i="1" a="1"/>
  <c r="L805" i="1" s="1"/>
  <c r="N257" i="1" a="1"/>
  <c r="N257" i="1" s="1"/>
  <c r="N174" i="1" a="1"/>
  <c r="N174" i="1" s="1"/>
  <c r="J283" i="1" a="1"/>
  <c r="J283" i="1" s="1"/>
  <c r="L808" i="1" a="1"/>
  <c r="L808" i="1" s="1"/>
  <c r="L367" i="1" a="1"/>
  <c r="L367" i="1" s="1"/>
  <c r="L153" i="1" a="1"/>
  <c r="L153" i="1" s="1"/>
  <c r="L289" i="1" a="1"/>
  <c r="L289" i="1" s="1"/>
  <c r="J523" i="1" a="1"/>
  <c r="J523" i="1" s="1"/>
  <c r="J752" i="1" a="1"/>
  <c r="J752" i="1" s="1"/>
  <c r="J382" i="1" a="1"/>
  <c r="J382" i="1" s="1"/>
  <c r="L209" i="1" a="1"/>
  <c r="L209" i="1" s="1"/>
  <c r="N251" i="1" a="1"/>
  <c r="N251" i="1" s="1"/>
  <c r="L173" i="1" a="1"/>
  <c r="L173" i="1" s="1"/>
  <c r="J683" i="1" a="1"/>
  <c r="J683" i="1" s="1"/>
  <c r="J810" i="1" a="1"/>
  <c r="J810" i="1" s="1"/>
  <c r="L445" i="1" a="1"/>
  <c r="L445" i="1" s="1"/>
  <c r="N767" i="1" a="1"/>
  <c r="N767" i="1" s="1"/>
  <c r="L682" i="1" a="1"/>
  <c r="L682" i="1" s="1"/>
  <c r="J361" i="1" a="1"/>
  <c r="J361" i="1" s="1"/>
  <c r="J805" i="1" a="1"/>
  <c r="J805" i="1" s="1"/>
  <c r="L441" i="1" a="1"/>
  <c r="L441" i="1" s="1"/>
  <c r="L297" i="1" a="1"/>
  <c r="L297" i="1" s="1"/>
  <c r="J219" i="1" a="1"/>
  <c r="J219" i="1" s="1"/>
  <c r="J153" i="1" a="1"/>
  <c r="J153" i="1" s="1"/>
  <c r="L244" i="1" a="1"/>
  <c r="L244" i="1" s="1"/>
  <c r="J289" i="1" a="1"/>
  <c r="J289" i="1" s="1"/>
  <c r="J234" i="1" a="1"/>
  <c r="J234" i="1" s="1"/>
  <c r="L373" i="1" a="1"/>
  <c r="L373" i="1" s="1"/>
  <c r="J173" i="1" a="1"/>
  <c r="J173" i="1" s="1"/>
  <c r="L810" i="1" a="1"/>
  <c r="L810" i="1" s="1"/>
  <c r="J445" i="1" a="1"/>
  <c r="J445" i="1" s="1"/>
  <c r="L376" i="1" a="1"/>
  <c r="L376" i="1" s="1"/>
  <c r="J682" i="1" a="1"/>
  <c r="J682" i="1" s="1"/>
  <c r="L267" i="1" a="1"/>
  <c r="L267" i="1" s="1"/>
  <c r="L430" i="1" a="1"/>
  <c r="L430" i="1" s="1"/>
  <c r="J217" i="1" a="1"/>
  <c r="J217" i="1" s="1"/>
  <c r="J441" i="1" a="1"/>
  <c r="J441" i="1" s="1"/>
  <c r="J297" i="1" a="1"/>
  <c r="J297" i="1" s="1"/>
  <c r="L199" i="1" a="1"/>
  <c r="L199" i="1" s="1"/>
  <c r="L219" i="1" a="1"/>
  <c r="L219" i="1" s="1"/>
  <c r="J244" i="1" a="1"/>
  <c r="J244" i="1" s="1"/>
  <c r="L771" i="1" a="1"/>
  <c r="L771" i="1" s="1"/>
  <c r="L279" i="1" a="1"/>
  <c r="L279" i="1" s="1"/>
  <c r="L167" i="1" a="1"/>
  <c r="L167" i="1" s="1"/>
  <c r="J167" i="1" a="1"/>
  <c r="J167" i="1" s="1"/>
  <c r="N438" i="1" a="1"/>
  <c r="N438" i="1" s="1"/>
  <c r="L412" i="1" a="1"/>
  <c r="L412" i="1" s="1"/>
  <c r="L807" i="1" a="1"/>
  <c r="L807" i="1" s="1"/>
  <c r="L296" i="1" a="1"/>
  <c r="L296" i="1" s="1"/>
  <c r="N151" i="1" a="1"/>
  <c r="N151" i="1" s="1"/>
  <c r="L309" i="1" a="1"/>
  <c r="L309" i="1" s="1"/>
  <c r="N231" i="1" a="1"/>
  <c r="N231" i="1" s="1"/>
  <c r="J378" i="1" a="1"/>
  <c r="J378" i="1" s="1"/>
  <c r="J196" i="1" a="1"/>
  <c r="J196" i="1" s="1"/>
  <c r="J376" i="1" a="1"/>
  <c r="J376" i="1" s="1"/>
  <c r="J267" i="1" a="1"/>
  <c r="J267" i="1" s="1"/>
  <c r="L217" i="1" a="1"/>
  <c r="L217" i="1" s="1"/>
  <c r="J429" i="1" a="1"/>
  <c r="J429" i="1" s="1"/>
  <c r="L348" i="1" a="1"/>
  <c r="L348" i="1" s="1"/>
  <c r="J199" i="1" a="1"/>
  <c r="J199" i="1" s="1"/>
  <c r="L207" i="1" a="1"/>
  <c r="L207" i="1" s="1"/>
  <c r="J390" i="1" a="1"/>
  <c r="J390" i="1" s="1"/>
  <c r="L228" i="1" a="1"/>
  <c r="L228" i="1" s="1"/>
  <c r="J771" i="1" a="1"/>
  <c r="J771" i="1" s="1"/>
  <c r="J279" i="1" a="1"/>
  <c r="J279" i="1" s="1"/>
  <c r="L401" i="1" a="1"/>
  <c r="L401" i="1" s="1"/>
  <c r="L178" i="1" a="1"/>
  <c r="L178" i="1" s="1"/>
  <c r="L312" i="1" a="1"/>
  <c r="L312" i="1" s="1"/>
  <c r="J413" i="1" a="1"/>
  <c r="J413" i="1" s="1"/>
  <c r="L192" i="1" a="1"/>
  <c r="L192" i="1" s="1"/>
  <c r="N349" i="1" a="1"/>
  <c r="N349" i="1" s="1"/>
  <c r="J192" i="1" a="1"/>
  <c r="J192" i="1" s="1"/>
  <c r="J226" i="1" a="1"/>
  <c r="J226" i="1" s="1"/>
  <c r="N209" i="1" a="1"/>
  <c r="N209" i="1" s="1"/>
  <c r="N379" i="1" a="1"/>
  <c r="N379" i="1" s="1"/>
  <c r="N226" i="1" a="1"/>
  <c r="N226" i="1" s="1"/>
  <c r="J412" i="1" a="1"/>
  <c r="J412" i="1" s="1"/>
  <c r="J231" i="1" a="1"/>
  <c r="J231" i="1" s="1"/>
  <c r="J373" i="1" a="1"/>
  <c r="J373" i="1" s="1"/>
  <c r="J807" i="1" a="1"/>
  <c r="J807" i="1" s="1"/>
  <c r="N236" i="1" a="1"/>
  <c r="N236" i="1" s="1"/>
  <c r="J296" i="1" a="1"/>
  <c r="J296" i="1" s="1"/>
  <c r="L423" i="1" a="1"/>
  <c r="L423" i="1" s="1"/>
  <c r="N220" i="1" a="1"/>
  <c r="N220" i="1" s="1"/>
  <c r="N182" i="1" a="1"/>
  <c r="N182" i="1" s="1"/>
  <c r="J402" i="1" a="1"/>
  <c r="J402" i="1" s="1"/>
  <c r="J291" i="1" a="1"/>
  <c r="J291" i="1" s="1"/>
  <c r="J271" i="1" a="1"/>
  <c r="J271" i="1" s="1"/>
  <c r="N291" i="1" a="1"/>
  <c r="N291" i="1" s="1"/>
  <c r="N196" i="1" a="1"/>
  <c r="N196" i="1" s="1"/>
  <c r="L758" i="1" a="1"/>
  <c r="L758" i="1" s="1"/>
  <c r="L271" i="1" a="1"/>
  <c r="L271" i="1" s="1"/>
  <c r="L336" i="1" a="1"/>
  <c r="L336" i="1" s="1"/>
  <c r="L160" i="1" a="1"/>
  <c r="L160" i="1" s="1"/>
  <c r="N430" i="1" a="1"/>
  <c r="N430" i="1" s="1"/>
  <c r="L429" i="1" a="1"/>
  <c r="L429" i="1" s="1"/>
  <c r="L305" i="1" a="1"/>
  <c r="L305" i="1" s="1"/>
  <c r="J348" i="1" a="1"/>
  <c r="J348" i="1" s="1"/>
  <c r="J207" i="1" a="1"/>
  <c r="J207" i="1" s="1"/>
  <c r="L354" i="1" a="1"/>
  <c r="L354" i="1" s="1"/>
  <c r="L390" i="1" a="1"/>
  <c r="L390" i="1" s="1"/>
  <c r="J228" i="1" a="1"/>
  <c r="J228" i="1" s="1"/>
  <c r="L152" i="1" a="1"/>
  <c r="L152" i="1" s="1"/>
  <c r="J522" i="1" a="1"/>
  <c r="J522" i="1" s="1"/>
  <c r="J401" i="1" a="1"/>
  <c r="J401" i="1" s="1"/>
  <c r="N143" i="1" a="1"/>
  <c r="N143" i="1" s="1"/>
  <c r="L379" i="1" a="1"/>
  <c r="L379" i="1" s="1"/>
  <c r="J151" i="1" a="1"/>
  <c r="J151" i="1" s="1"/>
  <c r="L602" i="1" a="1"/>
  <c r="L602" i="1" s="1"/>
  <c r="L225" i="1" a="1"/>
  <c r="L225" i="1" s="1"/>
  <c r="J200" i="1" a="1"/>
  <c r="J200" i="1" s="1"/>
  <c r="J182" i="1" a="1"/>
  <c r="J182" i="1" s="1"/>
  <c r="L169" i="1" a="1"/>
  <c r="L169" i="1" s="1"/>
  <c r="N709" i="1" a="1"/>
  <c r="N709" i="1" s="1"/>
  <c r="J709" i="1" a="1"/>
  <c r="J709" i="1" s="1"/>
  <c r="L709" i="1" a="1"/>
  <c r="L709" i="1" s="1"/>
  <c r="N346" i="1" a="1"/>
  <c r="N346" i="1" s="1"/>
  <c r="J346" i="1" a="1"/>
  <c r="J346" i="1" s="1"/>
  <c r="L346" i="1" a="1"/>
  <c r="L346" i="1" s="1"/>
  <c r="N696" i="1" a="1"/>
  <c r="N696" i="1" s="1"/>
  <c r="L696" i="1" a="1"/>
  <c r="L696" i="1" s="1"/>
  <c r="J696" i="1" a="1"/>
  <c r="J696" i="1" s="1"/>
  <c r="N451" i="1" a="1"/>
  <c r="N451" i="1" s="1"/>
  <c r="J451" i="1" a="1"/>
  <c r="J451" i="1" s="1"/>
  <c r="L451" i="1" a="1"/>
  <c r="L451" i="1" s="1"/>
  <c r="N408" i="1" a="1"/>
  <c r="N408" i="1" s="1"/>
  <c r="J408" i="1" a="1"/>
  <c r="J408" i="1" s="1"/>
  <c r="L408" i="1" a="1"/>
  <c r="L408" i="1" s="1"/>
  <c r="N235" i="1" a="1"/>
  <c r="N235" i="1" s="1"/>
  <c r="J235" i="1" a="1"/>
  <c r="J235" i="1" s="1"/>
  <c r="L235" i="1" a="1"/>
  <c r="L235" i="1" s="1"/>
  <c r="N748" i="1" a="1"/>
  <c r="N748" i="1" s="1"/>
  <c r="J748" i="1" a="1"/>
  <c r="J748" i="1" s="1"/>
  <c r="L748" i="1" a="1"/>
  <c r="L748" i="1" s="1"/>
  <c r="N145" i="1" a="1"/>
  <c r="N145" i="1" s="1"/>
  <c r="J145" i="1" a="1"/>
  <c r="J145" i="1" s="1"/>
  <c r="L145" i="1" a="1"/>
  <c r="L145" i="1" s="1"/>
  <c r="N643" i="1" a="1"/>
  <c r="N643" i="1" s="1"/>
  <c r="J643" i="1" a="1"/>
  <c r="J643" i="1" s="1"/>
  <c r="L643" i="1" a="1"/>
  <c r="L643" i="1" s="1"/>
  <c r="N619" i="1" a="1"/>
  <c r="N619" i="1" s="1"/>
  <c r="L619" i="1" a="1"/>
  <c r="L619" i="1" s="1"/>
  <c r="J619" i="1" a="1"/>
  <c r="J619" i="1" s="1"/>
  <c r="N337" i="1" a="1"/>
  <c r="N337" i="1" s="1"/>
  <c r="J337" i="1" a="1"/>
  <c r="J337" i="1" s="1"/>
  <c r="L337" i="1" a="1"/>
  <c r="L337" i="1" s="1"/>
  <c r="N795" i="1" a="1"/>
  <c r="N795" i="1" s="1"/>
  <c r="L795" i="1" a="1"/>
  <c r="L795" i="1" s="1"/>
  <c r="J795" i="1" a="1"/>
  <c r="J795" i="1" s="1"/>
  <c r="N168" i="1" a="1"/>
  <c r="N168" i="1" s="1"/>
  <c r="J168" i="1" a="1"/>
  <c r="J168" i="1" s="1"/>
  <c r="L168" i="1" a="1"/>
  <c r="L168" i="1" s="1"/>
  <c r="N720" i="1" a="1"/>
  <c r="N720" i="1" s="1"/>
  <c r="J720" i="1" a="1"/>
  <c r="J720" i="1" s="1"/>
  <c r="L720" i="1" a="1"/>
  <c r="L720" i="1" s="1"/>
  <c r="N777" i="1" a="1"/>
  <c r="N777" i="1" s="1"/>
  <c r="J777" i="1" a="1"/>
  <c r="J777" i="1" s="1"/>
  <c r="L777" i="1" a="1"/>
  <c r="L777" i="1" s="1"/>
  <c r="N811" i="1" a="1"/>
  <c r="N811" i="1" s="1"/>
  <c r="J811" i="1" a="1"/>
  <c r="J811" i="1" s="1"/>
  <c r="L811" i="1" a="1"/>
  <c r="L811" i="1" s="1"/>
  <c r="N743" i="1" a="1"/>
  <c r="N743" i="1" s="1"/>
  <c r="J743" i="1" a="1"/>
  <c r="J743" i="1" s="1"/>
  <c r="L743" i="1" a="1"/>
  <c r="L743" i="1" s="1"/>
  <c r="N724" i="1" a="1"/>
  <c r="N724" i="1" s="1"/>
  <c r="J724" i="1" a="1"/>
  <c r="J724" i="1" s="1"/>
  <c r="L724" i="1" a="1"/>
  <c r="L724" i="1" s="1"/>
  <c r="N698" i="1" a="1"/>
  <c r="N698" i="1" s="1"/>
  <c r="L698" i="1" a="1"/>
  <c r="L698" i="1" s="1"/>
  <c r="J698" i="1" a="1"/>
  <c r="J698" i="1" s="1"/>
  <c r="N705" i="1" a="1"/>
  <c r="N705" i="1" s="1"/>
  <c r="J705" i="1" a="1"/>
  <c r="J705" i="1" s="1"/>
  <c r="L705" i="1" a="1"/>
  <c r="L705" i="1" s="1"/>
  <c r="N726" i="1" a="1"/>
  <c r="N726" i="1" s="1"/>
  <c r="J726" i="1" a="1"/>
  <c r="J726" i="1" s="1"/>
  <c r="L726" i="1" a="1"/>
  <c r="L726" i="1" s="1"/>
  <c r="N359" i="1" a="1"/>
  <c r="N359" i="1" s="1"/>
  <c r="J359" i="1" a="1"/>
  <c r="J359" i="1" s="1"/>
  <c r="L359" i="1" a="1"/>
  <c r="L359" i="1" s="1"/>
  <c r="N248" i="1" a="1"/>
  <c r="N248" i="1" s="1"/>
  <c r="J248" i="1" a="1"/>
  <c r="J248" i="1" s="1"/>
  <c r="L248" i="1" a="1"/>
  <c r="L248" i="1" s="1"/>
  <c r="N704" i="1" a="1"/>
  <c r="N704" i="1" s="1"/>
  <c r="L704" i="1" a="1"/>
  <c r="L704" i="1" s="1"/>
  <c r="J704" i="1" a="1"/>
  <c r="J704" i="1" s="1"/>
  <c r="N736" i="1" a="1"/>
  <c r="N736" i="1" s="1"/>
  <c r="J736" i="1" a="1"/>
  <c r="J736" i="1" s="1"/>
  <c r="L736" i="1" a="1"/>
  <c r="L736" i="1" s="1"/>
  <c r="N208" i="1" a="1"/>
  <c r="N208" i="1" s="1"/>
  <c r="J208" i="1" a="1"/>
  <c r="J208" i="1" s="1"/>
  <c r="L208" i="1" a="1"/>
  <c r="L208" i="1" s="1"/>
  <c r="N703" i="1" a="1"/>
  <c r="N703" i="1" s="1"/>
  <c r="J703" i="1" a="1"/>
  <c r="J703" i="1" s="1"/>
  <c r="L703" i="1" a="1"/>
  <c r="L703" i="1" s="1"/>
  <c r="N400" i="1" a="1"/>
  <c r="N400" i="1" s="1"/>
  <c r="J400" i="1" a="1"/>
  <c r="J400" i="1" s="1"/>
  <c r="L400" i="1" a="1"/>
  <c r="L400" i="1" s="1"/>
  <c r="N195" i="1" a="1"/>
  <c r="N195" i="1" s="1"/>
  <c r="J195" i="1" a="1"/>
  <c r="J195" i="1" s="1"/>
  <c r="L195" i="1" a="1"/>
  <c r="L195" i="1" s="1"/>
  <c r="N701" i="1" a="1"/>
  <c r="N701" i="1" s="1"/>
  <c r="J701" i="1" a="1"/>
  <c r="J701" i="1" s="1"/>
  <c r="L701" i="1" a="1"/>
  <c r="L701" i="1" s="1"/>
  <c r="N769" i="1" a="1"/>
  <c r="N769" i="1" s="1"/>
  <c r="J769" i="1" a="1"/>
  <c r="J769" i="1" s="1"/>
  <c r="L769" i="1" a="1"/>
  <c r="L769" i="1" s="1"/>
  <c r="N718" i="1" a="1"/>
  <c r="N718" i="1" s="1"/>
  <c r="J718" i="1" a="1"/>
  <c r="J718" i="1" s="1"/>
  <c r="L718" i="1" a="1"/>
  <c r="L718" i="1" s="1"/>
  <c r="N659" i="1" a="1"/>
  <c r="N659" i="1" s="1"/>
  <c r="J659" i="1" a="1"/>
  <c r="J659" i="1" s="1"/>
  <c r="L659" i="1" a="1"/>
  <c r="L659" i="1" s="1"/>
  <c r="N729" i="1" a="1"/>
  <c r="N729" i="1" s="1"/>
  <c r="J729" i="1" a="1"/>
  <c r="J729" i="1" s="1"/>
  <c r="L729" i="1" a="1"/>
  <c r="L729" i="1" s="1"/>
  <c r="N241" i="1" a="1"/>
  <c r="N241" i="1" s="1"/>
  <c r="J241" i="1" a="1"/>
  <c r="J241" i="1" s="1"/>
  <c r="L241" i="1" a="1"/>
  <c r="L241" i="1" s="1"/>
  <c r="N681" i="1" a="1"/>
  <c r="N681" i="1" s="1"/>
  <c r="L681" i="1" a="1"/>
  <c r="L681" i="1" s="1"/>
  <c r="J681" i="1" a="1"/>
  <c r="J681" i="1" s="1"/>
  <c r="N776" i="1" a="1"/>
  <c r="N776" i="1" s="1"/>
  <c r="J776" i="1" a="1"/>
  <c r="J776" i="1" s="1"/>
  <c r="L776" i="1" a="1"/>
  <c r="L776" i="1" s="1"/>
  <c r="N449" i="1" a="1"/>
  <c r="N449" i="1" s="1"/>
  <c r="L449" i="1" a="1"/>
  <c r="L449" i="1" s="1"/>
  <c r="J449" i="1" a="1"/>
  <c r="J449" i="1" s="1"/>
  <c r="N215" i="1" a="1"/>
  <c r="N215" i="1" s="1"/>
  <c r="J215" i="1" a="1"/>
  <c r="J215" i="1" s="1"/>
  <c r="L215" i="1" a="1"/>
  <c r="L215" i="1" s="1"/>
  <c r="N621" i="1" a="1"/>
  <c r="N621" i="1" s="1"/>
  <c r="J621" i="1" a="1"/>
  <c r="J621" i="1" s="1"/>
  <c r="L621" i="1" a="1"/>
  <c r="L621" i="1" s="1"/>
  <c r="N212" i="1" a="1"/>
  <c r="N212" i="1" s="1"/>
  <c r="J212" i="1" a="1"/>
  <c r="J212" i="1" s="1"/>
  <c r="L212" i="1" a="1"/>
  <c r="L212" i="1" s="1"/>
  <c r="N707" i="1" a="1"/>
  <c r="N707" i="1" s="1"/>
  <c r="J707" i="1" a="1"/>
  <c r="J707" i="1" s="1"/>
  <c r="L707" i="1" a="1"/>
  <c r="L707" i="1" s="1"/>
  <c r="N678" i="1" a="1"/>
  <c r="N678" i="1" s="1"/>
  <c r="J678" i="1" a="1"/>
  <c r="J678" i="1" s="1"/>
  <c r="L678" i="1" a="1"/>
  <c r="L678" i="1" s="1"/>
  <c r="N728" i="1" a="1"/>
  <c r="N728" i="1" s="1"/>
  <c r="J728" i="1" a="1"/>
  <c r="J728" i="1" s="1"/>
  <c r="L728" i="1" a="1"/>
  <c r="L728" i="1" s="1"/>
  <c r="N533" i="1" a="1"/>
  <c r="N533" i="1" s="1"/>
  <c r="J533" i="1" a="1"/>
  <c r="J533" i="1" s="1"/>
  <c r="L533" i="1" a="1"/>
  <c r="L533" i="1" s="1"/>
  <c r="N760" i="1" a="1"/>
  <c r="N760" i="1" s="1"/>
  <c r="J760" i="1" a="1"/>
  <c r="J760" i="1" s="1"/>
  <c r="L760" i="1" a="1"/>
  <c r="L760" i="1" s="1"/>
  <c r="N735" i="1" a="1"/>
  <c r="N735" i="1" s="1"/>
  <c r="J735" i="1" a="1"/>
  <c r="J735" i="1" s="1"/>
  <c r="L735" i="1" a="1"/>
  <c r="L735" i="1" s="1"/>
  <c r="N741" i="1" a="1"/>
  <c r="N741" i="1" s="1"/>
  <c r="J741" i="1" a="1"/>
  <c r="J741" i="1" s="1"/>
  <c r="L741" i="1" a="1"/>
  <c r="L741" i="1" s="1"/>
  <c r="N699" i="1" a="1"/>
  <c r="N699" i="1" s="1"/>
  <c r="J699" i="1" a="1"/>
  <c r="J699" i="1" s="1"/>
  <c r="L699" i="1" a="1"/>
  <c r="L699" i="1" s="1"/>
  <c r="N778" i="1" a="1"/>
  <c r="N778" i="1" s="1"/>
  <c r="J778" i="1" a="1"/>
  <c r="J778" i="1" s="1"/>
  <c r="L778" i="1" a="1"/>
  <c r="L778" i="1" s="1"/>
  <c r="N665" i="1" a="1"/>
  <c r="N665" i="1" s="1"/>
  <c r="J665" i="1" a="1"/>
  <c r="J665" i="1" s="1"/>
  <c r="L665" i="1" a="1"/>
  <c r="L665" i="1" s="1"/>
  <c r="N745" i="1" a="1"/>
  <c r="N745" i="1" s="1"/>
  <c r="J745" i="1" a="1"/>
  <c r="J745" i="1" s="1"/>
  <c r="L745" i="1" a="1"/>
  <c r="L745" i="1" s="1"/>
  <c r="N746" i="1" a="1"/>
  <c r="N746" i="1" s="1"/>
  <c r="J746" i="1" a="1"/>
  <c r="J746" i="1" s="1"/>
  <c r="L746" i="1" a="1"/>
  <c r="L746" i="1" s="1"/>
  <c r="N332" i="1" a="1"/>
  <c r="N332" i="1" s="1"/>
  <c r="L332" i="1" a="1"/>
  <c r="L332" i="1" s="1"/>
  <c r="J332" i="1" a="1"/>
  <c r="J332" i="1" s="1"/>
  <c r="N421" i="1" a="1"/>
  <c r="N421" i="1" s="1"/>
  <c r="L421" i="1" a="1"/>
  <c r="L421" i="1" s="1"/>
  <c r="J421" i="1" a="1"/>
  <c r="J421" i="1" s="1"/>
  <c r="N605" i="1" a="1"/>
  <c r="N605" i="1" s="1"/>
  <c r="J605" i="1" a="1"/>
  <c r="J605" i="1" s="1"/>
  <c r="L605" i="1" a="1"/>
  <c r="L605" i="1" s="1"/>
  <c r="N710" i="1" a="1"/>
  <c r="N710" i="1" s="1"/>
  <c r="J710" i="1" a="1"/>
  <c r="J710" i="1" s="1"/>
  <c r="L710" i="1" a="1"/>
  <c r="L710" i="1" s="1"/>
  <c r="N319" i="1" a="1"/>
  <c r="N319" i="1" s="1"/>
  <c r="J319" i="1" a="1"/>
  <c r="J319" i="1" s="1"/>
  <c r="L319" i="1" a="1"/>
  <c r="L319" i="1" s="1"/>
  <c r="N517" i="1" a="1"/>
  <c r="N517" i="1" s="1"/>
  <c r="J517" i="1" a="1"/>
  <c r="J517" i="1" s="1"/>
  <c r="L517" i="1" a="1"/>
  <c r="L517" i="1" s="1"/>
  <c r="N520" i="1" a="1"/>
  <c r="N520" i="1" s="1"/>
  <c r="J520" i="1" a="1"/>
  <c r="J520" i="1" s="1"/>
  <c r="L520" i="1" a="1"/>
  <c r="L520" i="1" s="1"/>
  <c r="N700" i="1" a="1"/>
  <c r="N700" i="1" s="1"/>
  <c r="L700" i="1" a="1"/>
  <c r="L700" i="1" s="1"/>
  <c r="J700" i="1" a="1"/>
  <c r="J700" i="1" s="1"/>
  <c r="N645" i="1" a="1"/>
  <c r="N645" i="1" s="1"/>
  <c r="J645" i="1" a="1"/>
  <c r="J645" i="1" s="1"/>
  <c r="L645" i="1" a="1"/>
  <c r="L645" i="1" s="1"/>
  <c r="N702" i="1" a="1"/>
  <c r="N702" i="1" s="1"/>
  <c r="J702" i="1" a="1"/>
  <c r="J702" i="1" s="1"/>
  <c r="L702" i="1" a="1"/>
  <c r="L702" i="1" s="1"/>
  <c r="N243" i="1" a="1"/>
  <c r="N243" i="1" s="1"/>
  <c r="J243" i="1" a="1"/>
  <c r="J243" i="1" s="1"/>
  <c r="L243" i="1" a="1"/>
  <c r="L243" i="1" s="1"/>
  <c r="N798" i="1" a="1"/>
  <c r="N798" i="1" s="1"/>
  <c r="J798" i="1" a="1"/>
  <c r="J798" i="1" s="1"/>
  <c r="L798" i="1" a="1"/>
  <c r="L798" i="1" s="1"/>
  <c r="N638" i="1" a="1"/>
  <c r="N638" i="1" s="1"/>
  <c r="L638" i="1" a="1"/>
  <c r="L638" i="1" s="1"/>
  <c r="J638" i="1" a="1"/>
  <c r="J638" i="1" s="1"/>
  <c r="N635" i="1" a="1"/>
  <c r="N635" i="1" s="1"/>
  <c r="L635" i="1" a="1"/>
  <c r="L635" i="1" s="1"/>
  <c r="J635" i="1" a="1"/>
  <c r="J635" i="1" s="1"/>
  <c r="N633" i="1" a="1"/>
  <c r="N633" i="1" s="1"/>
  <c r="L633" i="1" a="1"/>
  <c r="L633" i="1" s="1"/>
  <c r="J633" i="1" a="1"/>
  <c r="J633" i="1" s="1"/>
  <c r="N322" i="1" a="1"/>
  <c r="N322" i="1" s="1"/>
  <c r="L322" i="1" a="1"/>
  <c r="L322" i="1" s="1"/>
  <c r="J322" i="1" a="1"/>
  <c r="J322" i="1" s="1"/>
  <c r="N238" i="1" a="1"/>
  <c r="N238" i="1" s="1"/>
  <c r="J238" i="1" a="1"/>
  <c r="J238" i="1" s="1"/>
  <c r="L238" i="1" a="1"/>
  <c r="L238" i="1" s="1"/>
  <c r="N442" i="1" a="1"/>
  <c r="N442" i="1" s="1"/>
  <c r="L442" i="1" a="1"/>
  <c r="L442" i="1" s="1"/>
  <c r="J442" i="1" a="1"/>
  <c r="J442" i="1" s="1"/>
  <c r="N227" i="1" a="1"/>
  <c r="N227" i="1" s="1"/>
  <c r="J227" i="1" a="1"/>
  <c r="J227" i="1" s="1"/>
  <c r="L227" i="1" a="1"/>
  <c r="L227" i="1" s="1"/>
  <c r="N779" i="1" a="1"/>
  <c r="N779" i="1" s="1"/>
  <c r="J779" i="1" a="1"/>
  <c r="J779" i="1" s="1"/>
  <c r="L779" i="1" a="1"/>
  <c r="L779" i="1" s="1"/>
  <c r="N158" i="1" a="1"/>
  <c r="N158" i="1" s="1"/>
  <c r="J158" i="1" a="1"/>
  <c r="J158" i="1" s="1"/>
  <c r="L158" i="1" a="1"/>
  <c r="L158" i="1" s="1"/>
  <c r="N662" i="1" a="1"/>
  <c r="N662" i="1" s="1"/>
  <c r="J662" i="1" a="1"/>
  <c r="J662" i="1" s="1"/>
  <c r="L662" i="1" a="1"/>
  <c r="L662" i="1" s="1"/>
  <c r="N822" i="1" a="1"/>
  <c r="N822" i="1" s="1"/>
  <c r="J822" i="1" a="1"/>
  <c r="J822" i="1" s="1"/>
  <c r="L822" i="1" a="1"/>
  <c r="L822" i="1" s="1"/>
  <c r="N835" i="1" a="1"/>
  <c r="N835" i="1" s="1"/>
  <c r="J835" i="1" a="1"/>
  <c r="J835" i="1" s="1"/>
  <c r="L835" i="1" a="1"/>
  <c r="L835" i="1" s="1"/>
  <c r="N193" i="1" a="1"/>
  <c r="N193" i="1" s="1"/>
  <c r="J193" i="1" a="1"/>
  <c r="J193" i="1" s="1"/>
  <c r="L193" i="1" a="1"/>
  <c r="L193" i="1" s="1"/>
  <c r="N734" i="1" a="1"/>
  <c r="N734" i="1" s="1"/>
  <c r="J734" i="1" a="1"/>
  <c r="J734" i="1" s="1"/>
  <c r="L734" i="1" a="1"/>
  <c r="L734" i="1" s="1"/>
  <c r="N791" i="1" a="1"/>
  <c r="N791" i="1" s="1"/>
  <c r="J791" i="1" a="1"/>
  <c r="J791" i="1" s="1"/>
  <c r="L791" i="1" a="1"/>
  <c r="L791" i="1" s="1"/>
  <c r="N630" i="1" a="1"/>
  <c r="N630" i="1" s="1"/>
  <c r="J630" i="1" a="1"/>
  <c r="J630" i="1" s="1"/>
  <c r="L630" i="1" a="1"/>
  <c r="L630" i="1" s="1"/>
  <c r="N222" i="1" a="1"/>
  <c r="N222" i="1" s="1"/>
  <c r="L222" i="1" a="1"/>
  <c r="L222" i="1" s="1"/>
  <c r="J222" i="1" a="1"/>
  <c r="J222" i="1" s="1"/>
  <c r="N205" i="1" a="1"/>
  <c r="N205" i="1" s="1"/>
  <c r="J205" i="1" a="1"/>
  <c r="J205" i="1" s="1"/>
  <c r="L205" i="1" a="1"/>
  <c r="L205" i="1" s="1"/>
  <c r="N763" i="1" a="1"/>
  <c r="N763" i="1" s="1"/>
  <c r="J763" i="1" a="1"/>
  <c r="J763" i="1" s="1"/>
  <c r="L763" i="1" a="1"/>
  <c r="L763" i="1" s="1"/>
  <c r="N404" i="1" a="1"/>
  <c r="N404" i="1" s="1"/>
  <c r="J404" i="1" a="1"/>
  <c r="J404" i="1" s="1"/>
  <c r="L404" i="1" a="1"/>
  <c r="L404" i="1" s="1"/>
  <c r="N756" i="1" a="1"/>
  <c r="N756" i="1" s="1"/>
  <c r="L756" i="1" a="1"/>
  <c r="L756" i="1" s="1"/>
  <c r="J756" i="1" a="1"/>
  <c r="J756" i="1" s="1"/>
  <c r="N793" i="1" a="1"/>
  <c r="N793" i="1" s="1"/>
  <c r="J793" i="1" a="1"/>
  <c r="J793" i="1" s="1"/>
  <c r="L793" i="1" a="1"/>
  <c r="L793" i="1" s="1"/>
  <c r="N338" i="1" a="1"/>
  <c r="N338" i="1" s="1"/>
  <c r="L338" i="1" a="1"/>
  <c r="L338" i="1" s="1"/>
  <c r="J338" i="1" a="1"/>
  <c r="J338" i="1" s="1"/>
  <c r="N794" i="1" a="1"/>
  <c r="N794" i="1" s="1"/>
  <c r="L794" i="1" a="1"/>
  <c r="L794" i="1" s="1"/>
  <c r="J794" i="1" a="1"/>
  <c r="J794" i="1" s="1"/>
  <c r="N711" i="1" a="1"/>
  <c r="N711" i="1" s="1"/>
  <c r="J711" i="1" a="1"/>
  <c r="J711" i="1" s="1"/>
  <c r="L711" i="1" a="1"/>
  <c r="L711" i="1" s="1"/>
  <c r="N149" i="1" a="1"/>
  <c r="N149" i="1" s="1"/>
  <c r="J149" i="1" a="1"/>
  <c r="J149" i="1" s="1"/>
  <c r="L149" i="1" a="1"/>
  <c r="L149" i="1" s="1"/>
  <c r="N721" i="1" a="1"/>
  <c r="N721" i="1" s="1"/>
  <c r="L721" i="1" a="1"/>
  <c r="L721" i="1" s="1"/>
  <c r="J721" i="1" a="1"/>
  <c r="J721" i="1" s="1"/>
  <c r="N788" i="1" a="1"/>
  <c r="N788" i="1" s="1"/>
  <c r="L788" i="1" a="1"/>
  <c r="L788" i="1" s="1"/>
  <c r="J788" i="1" a="1"/>
  <c r="J788" i="1" s="1"/>
  <c r="N189" i="1" a="1"/>
  <c r="N189" i="1" s="1"/>
  <c r="J189" i="1" a="1"/>
  <c r="J189" i="1" s="1"/>
  <c r="L189" i="1" a="1"/>
  <c r="L189" i="1" s="1"/>
  <c r="N314" i="1" a="1"/>
  <c r="N314" i="1" s="1"/>
  <c r="J314" i="1" a="1"/>
  <c r="J314" i="1" s="1"/>
  <c r="L314" i="1" a="1"/>
  <c r="L314" i="1" s="1"/>
  <c r="N318" i="1" a="1"/>
  <c r="N318" i="1" s="1"/>
  <c r="L318" i="1" a="1"/>
  <c r="L318" i="1" s="1"/>
  <c r="J318" i="1" a="1"/>
  <c r="J318" i="1" s="1"/>
  <c r="N640" i="1" a="1"/>
  <c r="N640" i="1" s="1"/>
  <c r="J640" i="1" a="1"/>
  <c r="J640" i="1" s="1"/>
  <c r="L640" i="1" a="1"/>
  <c r="L640" i="1" s="1"/>
  <c r="N774" i="1" a="1"/>
  <c r="N774" i="1" s="1"/>
  <c r="L774" i="1" a="1"/>
  <c r="L774" i="1" s="1"/>
  <c r="J774" i="1" a="1"/>
  <c r="J774" i="1" s="1"/>
  <c r="N815" i="1" a="1"/>
  <c r="N815" i="1" s="1"/>
  <c r="L815" i="1" a="1"/>
  <c r="L815" i="1" s="1"/>
  <c r="J815" i="1" a="1"/>
  <c r="J815" i="1" s="1"/>
  <c r="N656" i="1" a="1"/>
  <c r="N656" i="1" s="1"/>
  <c r="J656" i="1" a="1"/>
  <c r="J656" i="1" s="1"/>
  <c r="L656" i="1" a="1"/>
  <c r="L656" i="1" s="1"/>
  <c r="N371" i="1" a="1"/>
  <c r="N371" i="1" s="1"/>
  <c r="J371" i="1" a="1"/>
  <c r="J371" i="1" s="1"/>
  <c r="L371" i="1" a="1"/>
  <c r="L371" i="1" s="1"/>
  <c r="N608" i="1" a="1"/>
  <c r="N608" i="1" s="1"/>
  <c r="J608" i="1" a="1"/>
  <c r="J608" i="1" s="1"/>
  <c r="L608" i="1" a="1"/>
  <c r="L608" i="1" s="1"/>
  <c r="N708" i="1" a="1"/>
  <c r="N708" i="1" s="1"/>
  <c r="L708" i="1" a="1"/>
  <c r="L708" i="1" s="1"/>
  <c r="J708" i="1" a="1"/>
  <c r="J708" i="1" s="1"/>
  <c r="N648" i="1" a="1"/>
  <c r="N648" i="1" s="1"/>
  <c r="J648" i="1" a="1"/>
  <c r="J648" i="1" s="1"/>
  <c r="L648" i="1" a="1"/>
  <c r="L648" i="1" s="1"/>
  <c r="N607" i="1" a="1"/>
  <c r="N607" i="1" s="1"/>
  <c r="L607" i="1" a="1"/>
  <c r="L607" i="1" s="1"/>
  <c r="J607" i="1" a="1"/>
  <c r="J607" i="1" s="1"/>
  <c r="N716" i="1" a="1"/>
  <c r="N716" i="1" s="1"/>
  <c r="J716" i="1" a="1"/>
  <c r="J716" i="1" s="1"/>
  <c r="L716" i="1" a="1"/>
  <c r="L716" i="1" s="1"/>
  <c r="N239" i="1" a="1"/>
  <c r="N239" i="1" s="1"/>
  <c r="L239" i="1" a="1"/>
  <c r="L239" i="1" s="1"/>
  <c r="J239" i="1" a="1"/>
  <c r="J239" i="1" s="1"/>
  <c r="N737" i="1" a="1"/>
  <c r="N737" i="1" s="1"/>
  <c r="J737" i="1" a="1"/>
  <c r="J737" i="1" s="1"/>
  <c r="L737" i="1" a="1"/>
  <c r="L737" i="1" s="1"/>
  <c r="N661" i="1" a="1"/>
  <c r="N661" i="1" s="1"/>
  <c r="J661" i="1" a="1"/>
  <c r="J661" i="1" s="1"/>
  <c r="L661" i="1" a="1"/>
  <c r="L661" i="1" s="1"/>
  <c r="N425" i="1" a="1"/>
  <c r="N425" i="1" s="1"/>
  <c r="J425" i="1" a="1"/>
  <c r="J425" i="1" s="1"/>
  <c r="L425" i="1" a="1"/>
  <c r="L425" i="1" s="1"/>
  <c r="N789" i="1" a="1"/>
  <c r="N789" i="1" s="1"/>
  <c r="J789" i="1" a="1"/>
  <c r="J789" i="1" s="1"/>
  <c r="L789" i="1" a="1"/>
  <c r="L789" i="1" s="1"/>
  <c r="N719" i="1" a="1"/>
  <c r="N719" i="1" s="1"/>
  <c r="J719" i="1" a="1"/>
  <c r="J719" i="1" s="1"/>
  <c r="L719" i="1" a="1"/>
  <c r="L719" i="1" s="1"/>
  <c r="N624" i="1" a="1"/>
  <c r="N624" i="1" s="1"/>
  <c r="L624" i="1" a="1"/>
  <c r="L624" i="1" s="1"/>
  <c r="J624" i="1" a="1"/>
  <c r="J624" i="1" s="1"/>
  <c r="N730" i="1" a="1"/>
  <c r="N730" i="1" s="1"/>
  <c r="J730" i="1" a="1"/>
  <c r="J730" i="1" s="1"/>
  <c r="L730" i="1" a="1"/>
  <c r="L730" i="1" s="1"/>
  <c r="N204" i="1" a="1"/>
  <c r="N204" i="1" s="1"/>
  <c r="J204" i="1" a="1"/>
  <c r="J204" i="1" s="1"/>
  <c r="L204" i="1" a="1"/>
  <c r="L204" i="1" s="1"/>
  <c r="N631" i="1" a="1"/>
  <c r="N631" i="1" s="1"/>
  <c r="L631" i="1" a="1"/>
  <c r="L631" i="1" s="1"/>
  <c r="J631" i="1" a="1"/>
  <c r="J631" i="1" s="1"/>
  <c r="N434" i="1" a="1"/>
  <c r="N434" i="1" s="1"/>
  <c r="J434" i="1" a="1"/>
  <c r="J434" i="1" s="1"/>
  <c r="L434" i="1" a="1"/>
  <c r="L434" i="1" s="1"/>
  <c r="N821" i="1" a="1"/>
  <c r="N821" i="1" s="1"/>
  <c r="L821" i="1" a="1"/>
  <c r="L821" i="1" s="1"/>
  <c r="J821" i="1" a="1"/>
  <c r="J821" i="1" s="1"/>
  <c r="N818" i="1" a="1"/>
  <c r="N818" i="1" s="1"/>
  <c r="J818" i="1" a="1"/>
  <c r="J818" i="1" s="1"/>
  <c r="L818" i="1" a="1"/>
  <c r="L818" i="1" s="1"/>
  <c r="N672" i="1" a="1"/>
  <c r="N672" i="1" s="1"/>
  <c r="J672" i="1" a="1"/>
  <c r="J672" i="1" s="1"/>
  <c r="L672" i="1" a="1"/>
  <c r="L672" i="1" s="1"/>
  <c r="N762" i="1" a="1"/>
  <c r="N762" i="1" s="1"/>
  <c r="J762" i="1" a="1"/>
  <c r="J762" i="1" s="1"/>
  <c r="L762" i="1" a="1"/>
  <c r="L762" i="1" s="1"/>
  <c r="N366" i="1" a="1"/>
  <c r="N366" i="1" s="1"/>
  <c r="J366" i="1" a="1"/>
  <c r="J366" i="1" s="1"/>
  <c r="L366" i="1" a="1"/>
  <c r="L366" i="1" s="1"/>
  <c r="N245" i="1" a="1"/>
  <c r="N245" i="1" s="1"/>
  <c r="J245" i="1" a="1"/>
  <c r="J245" i="1" s="1"/>
  <c r="L245" i="1" a="1"/>
  <c r="L245" i="1" s="1"/>
  <c r="N738" i="1" a="1"/>
  <c r="N738" i="1" s="1"/>
  <c r="J738" i="1" a="1"/>
  <c r="J738" i="1" s="1"/>
  <c r="L738" i="1" a="1"/>
  <c r="L738" i="1" s="1"/>
  <c r="N744" i="1" a="1"/>
  <c r="N744" i="1" s="1"/>
  <c r="L744" i="1" a="1"/>
  <c r="L744" i="1" s="1"/>
  <c r="J744" i="1" a="1"/>
  <c r="J744" i="1" s="1"/>
  <c r="N453" i="1" a="1"/>
  <c r="N453" i="1" s="1"/>
  <c r="L453" i="1" a="1"/>
  <c r="L453" i="1" s="1"/>
  <c r="J453" i="1" a="1"/>
  <c r="J453" i="1" s="1"/>
  <c r="N147" i="1" a="1"/>
  <c r="N147" i="1" s="1"/>
  <c r="J147" i="1" a="1"/>
  <c r="J147" i="1" s="1"/>
  <c r="L147" i="1" a="1"/>
  <c r="L147" i="1" s="1"/>
  <c r="N804" i="1" a="1"/>
  <c r="N804" i="1" s="1"/>
  <c r="J804" i="1" a="1"/>
  <c r="J804" i="1" s="1"/>
  <c r="L804" i="1" a="1"/>
  <c r="L804" i="1" s="1"/>
  <c r="N666" i="1" a="1"/>
  <c r="N666" i="1" s="1"/>
  <c r="J666" i="1" a="1"/>
  <c r="J666" i="1" s="1"/>
  <c r="L666" i="1" a="1"/>
  <c r="L666" i="1" s="1"/>
  <c r="N770" i="1" a="1"/>
  <c r="N770" i="1" s="1"/>
  <c r="L770" i="1" a="1"/>
  <c r="L770" i="1" s="1"/>
  <c r="J770" i="1" a="1"/>
  <c r="J770" i="1" s="1"/>
  <c r="N813" i="1" a="1"/>
  <c r="N813" i="1" s="1"/>
  <c r="J813" i="1" a="1"/>
  <c r="J813" i="1" s="1"/>
  <c r="L813" i="1" a="1"/>
  <c r="L813" i="1" s="1"/>
  <c r="N677" i="1" a="1"/>
  <c r="N677" i="1" s="1"/>
  <c r="J677" i="1" a="1"/>
  <c r="J677" i="1" s="1"/>
  <c r="L677" i="1" a="1"/>
  <c r="L677" i="1" s="1"/>
  <c r="N250" i="1" a="1"/>
  <c r="N250" i="1" s="1"/>
  <c r="J250" i="1" a="1"/>
  <c r="J250" i="1" s="1"/>
  <c r="L250" i="1" a="1"/>
  <c r="L250" i="1" s="1"/>
  <c r="N437" i="1" a="1"/>
  <c r="N437" i="1" s="1"/>
  <c r="J437" i="1" a="1"/>
  <c r="J437" i="1" s="1"/>
  <c r="L437" i="1" a="1"/>
  <c r="L437" i="1" s="1"/>
  <c r="N768" i="1" a="1"/>
  <c r="N768" i="1" s="1"/>
  <c r="J768" i="1" a="1"/>
  <c r="J768" i="1" s="1"/>
  <c r="L768" i="1" a="1"/>
  <c r="L768" i="1" s="1"/>
  <c r="N668" i="1" a="1"/>
  <c r="N668" i="1" s="1"/>
  <c r="J668" i="1" a="1"/>
  <c r="J668" i="1" s="1"/>
  <c r="L668" i="1" a="1"/>
  <c r="L668" i="1" s="1"/>
  <c r="N750" i="1" a="1"/>
  <c r="N750" i="1" s="1"/>
  <c r="J750" i="1" a="1"/>
  <c r="J750" i="1" s="1"/>
  <c r="L750" i="1" a="1"/>
  <c r="L750" i="1" s="1"/>
  <c r="N292" i="1" a="1"/>
  <c r="N292" i="1" s="1"/>
  <c r="L292" i="1" a="1"/>
  <c r="L292" i="1" s="1"/>
  <c r="J292" i="1" a="1"/>
  <c r="J292" i="1" s="1"/>
  <c r="N749" i="1" a="1"/>
  <c r="N749" i="1" s="1"/>
  <c r="J749" i="1" a="1"/>
  <c r="J749" i="1" s="1"/>
  <c r="L749" i="1" a="1"/>
  <c r="L749" i="1" s="1"/>
  <c r="N664" i="1" a="1"/>
  <c r="N664" i="1" s="1"/>
  <c r="L664" i="1" a="1"/>
  <c r="L664" i="1" s="1"/>
  <c r="J664" i="1" a="1"/>
  <c r="J664" i="1" s="1"/>
  <c r="N419" i="1" a="1"/>
  <c r="N419" i="1" s="1"/>
  <c r="J419" i="1" a="1"/>
  <c r="J419" i="1" s="1"/>
  <c r="L419" i="1" a="1"/>
  <c r="L419" i="1" s="1"/>
  <c r="N658" i="1" a="1"/>
  <c r="N658" i="1" s="1"/>
  <c r="L658" i="1" a="1"/>
  <c r="L658" i="1" s="1"/>
  <c r="J658" i="1" a="1"/>
  <c r="J658" i="1" s="1"/>
  <c r="N759" i="1" a="1"/>
  <c r="N759" i="1" s="1"/>
  <c r="J759" i="1" a="1"/>
  <c r="J759" i="1" s="1"/>
  <c r="L759" i="1" a="1"/>
  <c r="L759" i="1" s="1"/>
  <c r="N814" i="1" a="1"/>
  <c r="N814" i="1" s="1"/>
  <c r="L814" i="1" a="1"/>
  <c r="L814" i="1" s="1"/>
  <c r="J814" i="1" a="1"/>
  <c r="J814" i="1" s="1"/>
  <c r="N420" i="1" a="1"/>
  <c r="N420" i="1" s="1"/>
  <c r="J420" i="1" a="1"/>
  <c r="J420" i="1" s="1"/>
  <c r="L420" i="1" a="1"/>
  <c r="L420" i="1" s="1"/>
  <c r="N140" i="1" a="1"/>
  <c r="N140" i="1" s="1"/>
  <c r="J140" i="1" a="1"/>
  <c r="J140" i="1" s="1"/>
  <c r="L140" i="1" a="1"/>
  <c r="L140" i="1" s="1"/>
  <c r="N328" i="1" a="1"/>
  <c r="N328" i="1" s="1"/>
  <c r="J328" i="1" a="1"/>
  <c r="J328" i="1" s="1"/>
  <c r="L328" i="1" a="1"/>
  <c r="L328" i="1" s="1"/>
  <c r="N722" i="1" a="1"/>
  <c r="N722" i="1" s="1"/>
  <c r="J722" i="1" a="1"/>
  <c r="J722" i="1" s="1"/>
  <c r="L722" i="1" a="1"/>
  <c r="L722" i="1" s="1"/>
  <c r="N303" i="1" a="1"/>
  <c r="N303" i="1" s="1"/>
  <c r="J303" i="1" a="1"/>
  <c r="J303" i="1" s="1"/>
  <c r="L303" i="1" a="1"/>
  <c r="L303" i="1" s="1"/>
  <c r="N230" i="1" a="1"/>
  <c r="N230" i="1" s="1"/>
  <c r="L230" i="1" a="1"/>
  <c r="L230" i="1" s="1"/>
  <c r="J230" i="1" a="1"/>
  <c r="J230" i="1" s="1"/>
  <c r="N725" i="1" a="1"/>
  <c r="N725" i="1" s="1"/>
  <c r="L725" i="1" a="1"/>
  <c r="L725" i="1" s="1"/>
  <c r="J725" i="1" a="1"/>
  <c r="J725" i="1" s="1"/>
  <c r="N765" i="1" a="1"/>
  <c r="N765" i="1" s="1"/>
  <c r="J765" i="1" a="1"/>
  <c r="J765" i="1" s="1"/>
  <c r="L765" i="1" a="1"/>
  <c r="L765" i="1" s="1"/>
  <c r="N826" i="1" a="1"/>
  <c r="N826" i="1" s="1"/>
  <c r="J826" i="1" a="1"/>
  <c r="J826" i="1" s="1"/>
  <c r="L826" i="1" a="1"/>
  <c r="L826" i="1" s="1"/>
  <c r="N184" i="1" a="1"/>
  <c r="N184" i="1" s="1"/>
  <c r="J184" i="1" a="1"/>
  <c r="J184" i="1" s="1"/>
  <c r="L184" i="1" a="1"/>
  <c r="L184" i="1" s="1"/>
  <c r="N660" i="1" a="1"/>
  <c r="N660" i="1" s="1"/>
  <c r="J660" i="1" a="1"/>
  <c r="J660" i="1" s="1"/>
  <c r="L660" i="1" a="1"/>
  <c r="L660" i="1" s="1"/>
  <c r="N324" i="1" a="1"/>
  <c r="N324" i="1" s="1"/>
  <c r="J324" i="1" a="1"/>
  <c r="J324" i="1" s="1"/>
  <c r="L324" i="1" a="1"/>
  <c r="L324" i="1" s="1"/>
  <c r="N667" i="1" a="1"/>
  <c r="N667" i="1" s="1"/>
  <c r="L667" i="1" a="1"/>
  <c r="L667" i="1" s="1"/>
  <c r="J667" i="1" a="1"/>
  <c r="J667" i="1" s="1"/>
  <c r="N277" i="1" a="1"/>
  <c r="N277" i="1" s="1"/>
  <c r="L277" i="1" a="1"/>
  <c r="L277" i="1" s="1"/>
  <c r="J277" i="1" a="1"/>
  <c r="J277" i="1" s="1"/>
  <c r="N657" i="1" a="1"/>
  <c r="N657" i="1" s="1"/>
  <c r="J657" i="1" a="1"/>
  <c r="J657" i="1" s="1"/>
  <c r="L657" i="1" a="1"/>
  <c r="L657" i="1" s="1"/>
  <c r="N806" i="1" a="1"/>
  <c r="N806" i="1" s="1"/>
  <c r="J806" i="1" a="1"/>
  <c r="J806" i="1" s="1"/>
  <c r="L806" i="1" a="1"/>
  <c r="L806" i="1" s="1"/>
  <c r="N446" i="1" a="1"/>
  <c r="N446" i="1" s="1"/>
  <c r="J446" i="1" a="1"/>
  <c r="J446" i="1" s="1"/>
  <c r="L446" i="1" a="1"/>
  <c r="L446" i="1" s="1"/>
  <c r="N783" i="1" a="1"/>
  <c r="N783" i="1" s="1"/>
  <c r="J783" i="1" a="1"/>
  <c r="J783" i="1" s="1"/>
  <c r="L783" i="1" a="1"/>
  <c r="L783" i="1" s="1"/>
  <c r="N801" i="1" a="1"/>
  <c r="N801" i="1" s="1"/>
  <c r="J801" i="1" a="1"/>
  <c r="J801" i="1" s="1"/>
  <c r="L801" i="1" a="1"/>
  <c r="L801" i="1" s="1"/>
  <c r="N727" i="1" a="1"/>
  <c r="N727" i="1" s="1"/>
  <c r="J727" i="1" a="1"/>
  <c r="J727" i="1" s="1"/>
  <c r="L727" i="1" a="1"/>
  <c r="L727" i="1" s="1"/>
  <c r="N802" i="1" a="1"/>
  <c r="N802" i="1" s="1"/>
  <c r="J802" i="1" a="1"/>
  <c r="J802" i="1" s="1"/>
  <c r="L802" i="1" a="1"/>
  <c r="L802" i="1" s="1"/>
  <c r="N733" i="1" a="1"/>
  <c r="N733" i="1" s="1"/>
  <c r="J733" i="1" a="1"/>
  <c r="J733" i="1" s="1"/>
  <c r="L733" i="1" a="1"/>
  <c r="L733" i="1" s="1"/>
  <c r="N712" i="1" a="1"/>
  <c r="N712" i="1" s="1"/>
  <c r="J712" i="1" a="1"/>
  <c r="J712" i="1" s="1"/>
  <c r="L712" i="1" a="1"/>
  <c r="L712" i="1" s="1"/>
  <c r="N240" i="1" a="1"/>
  <c r="N240" i="1" s="1"/>
  <c r="L240" i="1" a="1"/>
  <c r="L240" i="1" s="1"/>
  <c r="J240" i="1" a="1"/>
  <c r="J240" i="1" s="1"/>
  <c r="N723" i="1" a="1"/>
  <c r="N723" i="1" s="1"/>
  <c r="L723" i="1" a="1"/>
  <c r="L723" i="1" s="1"/>
  <c r="J723" i="1" a="1"/>
  <c r="J723" i="1" s="1"/>
  <c r="N663" i="1" a="1"/>
  <c r="N663" i="1" s="1"/>
  <c r="J663" i="1" a="1"/>
  <c r="J663" i="1" s="1"/>
  <c r="L663" i="1" a="1"/>
  <c r="L663" i="1" s="1"/>
  <c r="N615" i="1" a="1"/>
  <c r="N615" i="1" s="1"/>
  <c r="J615" i="1" a="1"/>
  <c r="J615" i="1" s="1"/>
  <c r="L615" i="1" a="1"/>
  <c r="L615" i="1" s="1"/>
  <c r="N301" i="1" a="1"/>
  <c r="N301" i="1" s="1"/>
  <c r="J301" i="1" a="1"/>
  <c r="J301" i="1" s="1"/>
  <c r="L301" i="1" a="1"/>
  <c r="L301" i="1" s="1"/>
  <c r="N820" i="1" a="1"/>
  <c r="N820" i="1" s="1"/>
  <c r="L820" i="1" a="1"/>
  <c r="L820" i="1" s="1"/>
  <c r="J820" i="1" a="1"/>
  <c r="J820" i="1" s="1"/>
  <c r="N323" i="1" a="1"/>
  <c r="N323" i="1" s="1"/>
  <c r="J323" i="1" a="1"/>
  <c r="J323" i="1" s="1"/>
  <c r="L323" i="1" a="1"/>
  <c r="L323" i="1" s="1"/>
  <c r="N673" i="1" a="1"/>
  <c r="N673" i="1" s="1"/>
  <c r="L673" i="1" a="1"/>
  <c r="L673" i="1" s="1"/>
  <c r="J673" i="1" a="1"/>
  <c r="J673" i="1" s="1"/>
  <c r="N731" i="1" a="1"/>
  <c r="N731" i="1" s="1"/>
  <c r="J731" i="1" a="1"/>
  <c r="J731" i="1" s="1"/>
  <c r="L731" i="1" a="1"/>
  <c r="L731" i="1" s="1"/>
  <c r="N237" i="1" a="1"/>
  <c r="N237" i="1" s="1"/>
  <c r="L237" i="1" a="1"/>
  <c r="L237" i="1" s="1"/>
  <c r="J237" i="1" a="1"/>
  <c r="J237" i="1" s="1"/>
  <c r="N161" i="1" a="1"/>
  <c r="N161" i="1" s="1"/>
  <c r="J161" i="1" a="1"/>
  <c r="J161" i="1" s="1"/>
  <c r="L161" i="1" a="1"/>
  <c r="L161" i="1" s="1"/>
  <c r="N327" i="1" a="1"/>
  <c r="N327" i="1" s="1"/>
  <c r="L327" i="1" a="1"/>
  <c r="L327" i="1" s="1"/>
  <c r="J327" i="1" a="1"/>
  <c r="J327" i="1" s="1"/>
  <c r="N637" i="1" a="1"/>
  <c r="N637" i="1" s="1"/>
  <c r="J637" i="1" a="1"/>
  <c r="J637" i="1" s="1"/>
  <c r="L637" i="1" a="1"/>
  <c r="L637" i="1" s="1"/>
  <c r="N405" i="1" a="1"/>
  <c r="N405" i="1" s="1"/>
  <c r="J405" i="1" a="1"/>
  <c r="J405" i="1" s="1"/>
  <c r="L405" i="1" a="1"/>
  <c r="L405" i="1" s="1"/>
  <c r="N649" i="1" a="1"/>
  <c r="N649" i="1" s="1"/>
  <c r="J649" i="1" a="1"/>
  <c r="J649" i="1" s="1"/>
  <c r="L649" i="1" a="1"/>
  <c r="L649" i="1" s="1"/>
  <c r="N680" i="1" a="1"/>
  <c r="N680" i="1" s="1"/>
  <c r="J680" i="1" a="1"/>
  <c r="J680" i="1" s="1"/>
  <c r="L680" i="1" a="1"/>
  <c r="L680" i="1" s="1"/>
  <c r="N714" i="1" a="1"/>
  <c r="N714" i="1" s="1"/>
  <c r="J714" i="1" a="1"/>
  <c r="J714" i="1" s="1"/>
  <c r="L714" i="1" a="1"/>
  <c r="L714" i="1" s="1"/>
  <c r="N739" i="1" a="1"/>
  <c r="N739" i="1" s="1"/>
  <c r="J739" i="1" a="1"/>
  <c r="J739" i="1" s="1"/>
  <c r="L739" i="1" a="1"/>
  <c r="L739" i="1" s="1"/>
  <c r="N761" i="1" a="1"/>
  <c r="N761" i="1" s="1"/>
  <c r="J761" i="1" a="1"/>
  <c r="J761" i="1" s="1"/>
  <c r="L761" i="1" a="1"/>
  <c r="L761" i="1" s="1"/>
  <c r="N626" i="1" a="1"/>
  <c r="N626" i="1" s="1"/>
  <c r="L626" i="1" a="1"/>
  <c r="L626" i="1" s="1"/>
  <c r="J626" i="1" a="1"/>
  <c r="J626" i="1" s="1"/>
  <c r="N223" i="1" a="1"/>
  <c r="N223" i="1" s="1"/>
  <c r="J223" i="1" a="1"/>
  <c r="J223" i="1" s="1"/>
  <c r="L223" i="1" a="1"/>
  <c r="L223" i="1" s="1"/>
  <c r="N754" i="1" a="1"/>
  <c r="N754" i="1" s="1"/>
  <c r="J754" i="1" a="1"/>
  <c r="J754" i="1" s="1"/>
  <c r="L754" i="1" a="1"/>
  <c r="L754" i="1" s="1"/>
  <c r="N636" i="1" a="1"/>
  <c r="N636" i="1" s="1"/>
  <c r="J636" i="1" a="1"/>
  <c r="J636" i="1" s="1"/>
  <c r="L636" i="1" a="1"/>
  <c r="L636" i="1" s="1"/>
  <c r="N816" i="1" a="1"/>
  <c r="N816" i="1" s="1"/>
  <c r="J816" i="1" a="1"/>
  <c r="J816" i="1" s="1"/>
  <c r="L816" i="1" a="1"/>
  <c r="L816" i="1" s="1"/>
  <c r="N732" i="1" a="1"/>
  <c r="N732" i="1" s="1"/>
  <c r="J732" i="1" a="1"/>
  <c r="J732" i="1" s="1"/>
  <c r="L732" i="1" a="1"/>
  <c r="L732" i="1" s="1"/>
  <c r="N742" i="1" a="1"/>
  <c r="N742" i="1" s="1"/>
  <c r="J742" i="1" a="1"/>
  <c r="J742" i="1" s="1"/>
  <c r="L742" i="1" a="1"/>
  <c r="L742" i="1" s="1"/>
  <c r="N652" i="1" a="1"/>
  <c r="N652" i="1" s="1"/>
  <c r="J652" i="1" a="1"/>
  <c r="J652" i="1" s="1"/>
  <c r="L652" i="1" a="1"/>
  <c r="L652" i="1" s="1"/>
  <c r="N837" i="1" a="1"/>
  <c r="N837" i="1" s="1"/>
  <c r="L837" i="1" a="1"/>
  <c r="L837" i="1" s="1"/>
  <c r="J837" i="1" a="1"/>
  <c r="J837" i="1" s="1"/>
  <c r="N350" i="1" a="1"/>
  <c r="N350" i="1" s="1"/>
  <c r="J350" i="1" a="1"/>
  <c r="J350" i="1" s="1"/>
  <c r="L350" i="1" a="1"/>
  <c r="L350" i="1" s="1"/>
  <c r="N809" i="1" a="1"/>
  <c r="N809" i="1" s="1"/>
  <c r="J809" i="1" a="1"/>
  <c r="J809" i="1" s="1"/>
  <c r="L809" i="1" a="1"/>
  <c r="L809" i="1" s="1"/>
  <c r="N185" i="1" a="1"/>
  <c r="N185" i="1" s="1"/>
  <c r="L185" i="1" a="1"/>
  <c r="L185" i="1" s="1"/>
  <c r="J185" i="1" a="1"/>
  <c r="J185" i="1" s="1"/>
  <c r="I68" i="1" a="1"/>
  <c r="I68" i="1" s="1"/>
  <c r="K68" i="1" a="1"/>
  <c r="K68" i="1" s="1"/>
  <c r="M68" i="1" a="1"/>
  <c r="M68" i="1" s="1"/>
  <c r="G463" i="1"/>
  <c r="I65" i="1" a="1"/>
  <c r="I65" i="1" s="1"/>
  <c r="K65" i="1" a="1"/>
  <c r="K65" i="1" s="1"/>
  <c r="M65" i="1" a="1"/>
  <c r="M65" i="1" s="1"/>
  <c r="I63" i="1" a="1"/>
  <c r="I63" i="1" s="1"/>
  <c r="M63" i="1" a="1"/>
  <c r="M63" i="1" s="1"/>
  <c r="K63" i="1" a="1"/>
  <c r="K63" i="1" s="1"/>
  <c r="M486" i="1" a="1"/>
  <c r="M486" i="1" s="1"/>
  <c r="I486" i="1" a="1"/>
  <c r="I486" i="1" s="1"/>
  <c r="M57" i="1" a="1"/>
  <c r="M57" i="1" s="1"/>
  <c r="K57" i="1" a="1"/>
  <c r="K57" i="1" s="1"/>
  <c r="G75" i="1"/>
  <c r="K55" i="1" a="1"/>
  <c r="K55" i="1" s="1"/>
  <c r="M55" i="1" a="1"/>
  <c r="M55" i="1" s="1"/>
  <c r="G803" i="1"/>
  <c r="M803" i="1" s="1" a="1"/>
  <c r="M803" i="1" s="1"/>
  <c r="G804" i="1"/>
  <c r="K804" i="1" s="1" a="1"/>
  <c r="K804" i="1" s="1"/>
  <c r="G700" i="1"/>
  <c r="I700" i="1" s="1" a="1"/>
  <c r="I700" i="1" s="1"/>
  <c r="G793" i="1"/>
  <c r="I793" i="1" s="1" a="1"/>
  <c r="I793" i="1" s="1"/>
  <c r="G808" i="1"/>
  <c r="K808" i="1" s="1" a="1"/>
  <c r="K808" i="1" s="1"/>
  <c r="G813" i="1"/>
  <c r="K813" i="1" s="1" a="1"/>
  <c r="K813" i="1" s="1"/>
  <c r="G801" i="1"/>
  <c r="I801" i="1" s="1" a="1"/>
  <c r="I801" i="1" s="1"/>
  <c r="G795" i="1"/>
  <c r="M795" i="1" s="1" a="1"/>
  <c r="M795" i="1" s="1"/>
  <c r="G810" i="1"/>
  <c r="K810" i="1" s="1" a="1"/>
  <c r="K810" i="1" s="1"/>
  <c r="G798" i="1"/>
  <c r="M798" i="1" s="1" a="1"/>
  <c r="M798" i="1" s="1"/>
  <c r="M485" i="1" a="1"/>
  <c r="M485" i="1" s="1"/>
  <c r="I485" i="1" a="1"/>
  <c r="I485" i="1" s="1"/>
  <c r="G814" i="1"/>
  <c r="I814" i="1" s="1" a="1"/>
  <c r="I814" i="1" s="1"/>
  <c r="G794" i="1"/>
  <c r="I794" i="1" s="1" a="1"/>
  <c r="I794" i="1" s="1"/>
  <c r="G796" i="1"/>
  <c r="K796" i="1" s="1" a="1"/>
  <c r="K796" i="1" s="1"/>
  <c r="G805" i="1"/>
  <c r="I805" i="1" s="1" a="1"/>
  <c r="I805" i="1" s="1"/>
  <c r="G809" i="1"/>
  <c r="M809" i="1" s="1" a="1"/>
  <c r="M809" i="1" s="1"/>
  <c r="G483" i="1"/>
  <c r="G482" i="1"/>
  <c r="G484" i="1"/>
  <c r="G112" i="1"/>
  <c r="G115" i="1"/>
  <c r="G100" i="1"/>
  <c r="G106" i="1"/>
  <c r="G92" i="1"/>
  <c r="G114" i="1"/>
  <c r="G103" i="1"/>
  <c r="G105" i="1"/>
  <c r="G91" i="1"/>
  <c r="G102" i="1"/>
  <c r="G107" i="1"/>
  <c r="G116" i="1"/>
  <c r="G98" i="1"/>
  <c r="G111" i="1"/>
  <c r="G93" i="1"/>
  <c r="G113" i="1"/>
  <c r="G110" i="1"/>
  <c r="G99" i="1"/>
  <c r="G90" i="1"/>
  <c r="G88" i="1"/>
  <c r="G109" i="1"/>
  <c r="G95" i="1"/>
  <c r="G595" i="1" s="1"/>
  <c r="I595" i="1" s="1" a="1"/>
  <c r="I595" i="1" s="1"/>
  <c r="M94" i="1" a="1"/>
  <c r="M94" i="1" s="1"/>
  <c r="I94" i="1" a="1"/>
  <c r="I94" i="1" s="1"/>
  <c r="K94" i="1" a="1"/>
  <c r="K94" i="1" s="1"/>
  <c r="G601" i="1"/>
  <c r="I601" i="1" s="1" a="1"/>
  <c r="I601" i="1" s="1"/>
  <c r="G104" i="1"/>
  <c r="G480" i="1"/>
  <c r="G478" i="1"/>
  <c r="G476" i="1"/>
  <c r="G475" i="1"/>
  <c r="G477" i="1"/>
  <c r="G474" i="1"/>
  <c r="G479" i="1"/>
  <c r="G488" i="1"/>
  <c r="G712" i="1" s="1"/>
  <c r="M712" i="1" s="1" a="1"/>
  <c r="M712" i="1" s="1"/>
  <c r="G490" i="1"/>
  <c r="G687" i="1" s="1"/>
  <c r="I687" i="1" s="1" a="1"/>
  <c r="I687" i="1" s="1"/>
  <c r="G489" i="1"/>
  <c r="G491" i="1"/>
  <c r="G66" i="1"/>
  <c r="F494" i="1"/>
  <c r="F496" i="1"/>
  <c r="F495" i="1"/>
  <c r="G85" i="1"/>
  <c r="I470" i="1" a="1"/>
  <c r="I470" i="1" s="1"/>
  <c r="M470" i="1" a="1"/>
  <c r="M470" i="1" s="1"/>
  <c r="K470" i="1" a="1"/>
  <c r="K470" i="1" s="1"/>
  <c r="G108" i="1"/>
  <c r="G811" i="1" s="1"/>
  <c r="K811" i="1" s="1" a="1"/>
  <c r="K811" i="1" s="1"/>
  <c r="G128" i="1"/>
  <c r="G119" i="1"/>
  <c r="G835" i="1" s="1"/>
  <c r="G127" i="1"/>
  <c r="G122" i="1"/>
  <c r="M122" i="1" s="1" a="1"/>
  <c r="M122" i="1" s="1"/>
  <c r="G129" i="1"/>
  <c r="G121" i="1"/>
  <c r="M121" i="1" s="1" a="1"/>
  <c r="M121" i="1" s="1"/>
  <c r="G124" i="1"/>
  <c r="G131" i="1"/>
  <c r="M131" i="1" s="1" a="1"/>
  <c r="M131" i="1" s="1"/>
  <c r="G126" i="1"/>
  <c r="G132" i="1"/>
  <c r="G123" i="1"/>
  <c r="G133" i="1"/>
  <c r="M133" i="1" s="1" a="1"/>
  <c r="M133" i="1" s="1"/>
  <c r="G136" i="1"/>
  <c r="G120" i="1"/>
  <c r="G125" i="1"/>
  <c r="G137" i="1"/>
  <c r="G130" i="1"/>
  <c r="G610" i="1"/>
  <c r="K610" i="1" s="1" a="1"/>
  <c r="K610" i="1" s="1"/>
  <c r="G606" i="1"/>
  <c r="K606" i="1" s="1" a="1"/>
  <c r="K606" i="1" s="1"/>
  <c r="G608" i="1"/>
  <c r="M608" i="1" s="1" a="1"/>
  <c r="M608" i="1" s="1"/>
  <c r="G609" i="1"/>
  <c r="K609" i="1" s="1" a="1"/>
  <c r="K609" i="1" s="1"/>
  <c r="G605" i="1"/>
  <c r="K605" i="1" s="1" a="1"/>
  <c r="K605" i="1" s="1"/>
  <c r="G604" i="1"/>
  <c r="M604" i="1" s="1" a="1"/>
  <c r="M604" i="1" s="1"/>
  <c r="G602" i="1"/>
  <c r="M602" i="1" s="1" a="1"/>
  <c r="M602" i="1" s="1"/>
  <c r="G603" i="1"/>
  <c r="M603" i="1" s="1" a="1"/>
  <c r="M603" i="1" s="1"/>
  <c r="G607" i="1"/>
  <c r="M607" i="1" s="1" a="1"/>
  <c r="M607" i="1" s="1"/>
  <c r="F696" i="1"/>
  <c r="F693" i="1"/>
  <c r="F694" i="1"/>
  <c r="F695" i="1"/>
  <c r="I22" i="1" a="1"/>
  <c r="I22" i="1" s="1"/>
  <c r="M20" i="1" a="1"/>
  <c r="M20" i="1" s="1"/>
  <c r="M24" i="1" a="1"/>
  <c r="M24" i="1" s="1"/>
  <c r="K24" i="1" a="1"/>
  <c r="K24" i="1" s="1"/>
  <c r="K23" i="1" a="1"/>
  <c r="K23" i="1" s="1"/>
  <c r="I23" i="1" a="1"/>
  <c r="I23" i="1" s="1"/>
  <c r="M22" i="1" a="1"/>
  <c r="M22" i="1" s="1"/>
  <c r="M21" i="1" a="1"/>
  <c r="M21" i="1" s="1"/>
  <c r="K22" i="1" a="1"/>
  <c r="K22" i="1" s="1"/>
  <c r="K21" i="1" a="1"/>
  <c r="K21" i="1" s="1"/>
  <c r="K20" i="1" a="1"/>
  <c r="K20" i="1" s="1"/>
  <c r="I20" i="1" a="1"/>
  <c r="I20" i="1" s="1"/>
  <c r="F88" i="1"/>
  <c r="F87" i="1"/>
  <c r="F86" i="1"/>
  <c r="G61" i="1" l="1"/>
  <c r="G616" i="1"/>
  <c r="G617" i="1"/>
  <c r="I823" i="1" a="1"/>
  <c r="I823" i="1" s="1"/>
  <c r="K823" i="1" a="1"/>
  <c r="K823" i="1" s="1"/>
  <c r="M823" i="1" a="1"/>
  <c r="M823" i="1" s="1"/>
  <c r="M824" i="1" a="1"/>
  <c r="M824" i="1" s="1"/>
  <c r="K824" i="1" a="1"/>
  <c r="K824" i="1" s="1"/>
  <c r="I824" i="1" a="1"/>
  <c r="I824" i="1" s="1"/>
  <c r="Z452" i="1"/>
  <c r="Z453" i="1"/>
  <c r="Z449" i="1"/>
  <c r="Z451" i="1"/>
  <c r="Z450" i="1"/>
  <c r="Z447" i="1"/>
  <c r="Z448" i="1"/>
  <c r="Z445" i="1"/>
  <c r="Z446" i="1"/>
  <c r="Z443" i="1"/>
  <c r="Z444" i="1"/>
  <c r="Z441" i="1"/>
  <c r="Z442" i="1"/>
  <c r="Z439" i="1"/>
  <c r="Z440" i="1"/>
  <c r="Z437" i="1"/>
  <c r="Z438" i="1"/>
  <c r="Z435" i="1"/>
  <c r="Z436" i="1"/>
  <c r="Z433" i="1"/>
  <c r="Z434" i="1"/>
  <c r="Z432" i="1"/>
  <c r="Z431" i="1"/>
  <c r="Z430" i="1"/>
  <c r="Z429" i="1"/>
  <c r="Z427" i="1"/>
  <c r="Z428" i="1"/>
  <c r="Z425" i="1"/>
  <c r="Z426" i="1"/>
  <c r="Z424" i="1"/>
  <c r="Z423" i="1"/>
  <c r="Z421" i="1"/>
  <c r="Z422" i="1"/>
  <c r="Z418" i="1"/>
  <c r="Z420" i="1"/>
  <c r="Z419" i="1"/>
  <c r="Z416" i="1"/>
  <c r="Z417" i="1"/>
  <c r="Z414" i="1"/>
  <c r="Z415" i="1"/>
  <c r="Z412" i="1"/>
  <c r="Z413" i="1"/>
  <c r="Z410" i="1"/>
  <c r="Z411" i="1"/>
  <c r="Z408" i="1"/>
  <c r="Z409" i="1"/>
  <c r="Z406" i="1"/>
  <c r="Z407" i="1"/>
  <c r="Z404" i="1"/>
  <c r="Z405" i="1"/>
  <c r="Z402" i="1"/>
  <c r="Z403" i="1"/>
  <c r="Z400" i="1"/>
  <c r="Z401" i="1"/>
  <c r="Z398" i="1"/>
  <c r="Z399" i="1"/>
  <c r="Z396" i="1"/>
  <c r="Z397" i="1"/>
  <c r="Z394" i="1"/>
  <c r="Z395" i="1"/>
  <c r="Z392" i="1"/>
  <c r="Z393" i="1"/>
  <c r="Z390" i="1"/>
  <c r="Z391" i="1"/>
  <c r="Z388" i="1"/>
  <c r="Z389" i="1"/>
  <c r="Z385" i="1"/>
  <c r="Z387" i="1"/>
  <c r="Z386" i="1"/>
  <c r="Z383" i="1"/>
  <c r="Z384" i="1"/>
  <c r="Z381" i="1"/>
  <c r="Z382" i="1"/>
  <c r="Z379" i="1"/>
  <c r="Z380" i="1"/>
  <c r="Z377" i="1"/>
  <c r="Z378" i="1"/>
  <c r="Z375" i="1"/>
  <c r="Z376" i="1"/>
  <c r="Z373" i="1"/>
  <c r="Z374" i="1"/>
  <c r="Z371" i="1"/>
  <c r="Z372" i="1"/>
  <c r="Z369" i="1"/>
  <c r="Z370" i="1"/>
  <c r="Z367" i="1"/>
  <c r="Z368" i="1"/>
  <c r="Z365" i="1"/>
  <c r="Z366" i="1"/>
  <c r="Z363" i="1"/>
  <c r="Z364" i="1"/>
  <c r="Z360" i="1"/>
  <c r="Z362" i="1"/>
  <c r="Z361" i="1"/>
  <c r="Z358" i="1"/>
  <c r="Z359" i="1"/>
  <c r="Z356" i="1"/>
  <c r="Z357" i="1"/>
  <c r="Z354" i="1"/>
  <c r="Z355" i="1"/>
  <c r="Z352" i="1"/>
  <c r="Z353" i="1"/>
  <c r="Z351" i="1"/>
  <c r="Z350" i="1"/>
  <c r="Z348" i="1"/>
  <c r="Z349" i="1"/>
  <c r="Z346" i="1"/>
  <c r="Z347" i="1"/>
  <c r="Z344" i="1"/>
  <c r="Z345" i="1"/>
  <c r="Z342" i="1"/>
  <c r="Z343" i="1"/>
  <c r="Z340" i="1"/>
  <c r="Z341" i="1"/>
  <c r="Z338" i="1"/>
  <c r="Z339" i="1"/>
  <c r="Z336" i="1"/>
  <c r="Z337" i="1"/>
  <c r="Z334" i="1"/>
  <c r="Z335" i="1"/>
  <c r="Z332" i="1"/>
  <c r="Z333" i="1"/>
  <c r="Z330" i="1"/>
  <c r="Z331" i="1"/>
  <c r="Z328" i="1"/>
  <c r="Z329" i="1"/>
  <c r="Z326" i="1"/>
  <c r="Z327" i="1"/>
  <c r="Z324" i="1"/>
  <c r="Z325" i="1"/>
  <c r="Z323" i="1"/>
  <c r="Z322" i="1"/>
  <c r="Z320" i="1"/>
  <c r="Z321" i="1"/>
  <c r="Z318" i="1"/>
  <c r="Z319" i="1"/>
  <c r="Z316" i="1"/>
  <c r="Z317" i="1"/>
  <c r="Z314" i="1"/>
  <c r="Z315" i="1"/>
  <c r="Z313" i="1"/>
  <c r="Z312" i="1"/>
  <c r="Z311" i="1"/>
  <c r="Z309" i="1"/>
  <c r="Z310" i="1"/>
  <c r="Z306" i="1"/>
  <c r="Z308" i="1"/>
  <c r="Z307" i="1"/>
  <c r="Z304" i="1"/>
  <c r="Z305" i="1"/>
  <c r="Z302" i="1"/>
  <c r="Z303" i="1"/>
  <c r="Z301" i="1"/>
  <c r="Z300" i="1"/>
  <c r="Z298" i="1"/>
  <c r="Z299" i="1"/>
  <c r="Z296" i="1"/>
  <c r="Z297" i="1"/>
  <c r="Z294" i="1"/>
  <c r="Z295" i="1"/>
  <c r="Z292" i="1"/>
  <c r="Z293" i="1"/>
  <c r="Z290" i="1"/>
  <c r="Z291" i="1"/>
  <c r="Z288" i="1"/>
  <c r="Z289" i="1"/>
  <c r="Z285" i="1"/>
  <c r="Z287" i="1"/>
  <c r="Z286" i="1"/>
  <c r="Z282" i="1"/>
  <c r="Z284" i="1"/>
  <c r="Z283" i="1"/>
  <c r="Z281" i="1"/>
  <c r="Z280" i="1"/>
  <c r="Z277" i="1"/>
  <c r="Z279" i="1"/>
  <c r="Z278" i="1"/>
  <c r="Z275" i="1"/>
  <c r="Z276" i="1"/>
  <c r="Z273" i="1"/>
  <c r="Z274" i="1"/>
  <c r="Z272" i="1"/>
  <c r="Z271" i="1"/>
  <c r="Z269" i="1"/>
  <c r="Z270" i="1"/>
  <c r="Z267" i="1"/>
  <c r="Z268" i="1"/>
  <c r="Z265" i="1"/>
  <c r="Z266" i="1"/>
  <c r="Z263" i="1"/>
  <c r="Z264" i="1"/>
  <c r="Z261" i="1"/>
  <c r="Z262" i="1"/>
  <c r="Z259" i="1"/>
  <c r="Z260" i="1"/>
  <c r="Z257" i="1"/>
  <c r="Z258" i="1"/>
  <c r="Z255" i="1"/>
  <c r="Z256" i="1"/>
  <c r="Z252" i="1"/>
  <c r="Z253" i="1"/>
  <c r="Z250" i="1"/>
  <c r="Z251" i="1"/>
  <c r="M129" i="1" a="1"/>
  <c r="M129" i="1" s="1"/>
  <c r="M130" i="1" a="1"/>
  <c r="M130" i="1" s="1"/>
  <c r="Z248" i="1"/>
  <c r="M128" i="1" a="1"/>
  <c r="M128" i="1" s="1"/>
  <c r="Z247" i="1"/>
  <c r="Z244" i="1"/>
  <c r="Z245" i="1"/>
  <c r="Z242" i="1"/>
  <c r="Z243" i="1"/>
  <c r="Z241" i="1"/>
  <c r="Z240" i="1"/>
  <c r="Z238" i="1"/>
  <c r="Z239" i="1"/>
  <c r="Z237" i="1"/>
  <c r="Z236" i="1"/>
  <c r="Z235" i="1"/>
  <c r="Z234" i="1"/>
  <c r="Z232" i="1"/>
  <c r="Z233" i="1"/>
  <c r="Z230" i="1"/>
  <c r="Z231" i="1"/>
  <c r="Z228" i="1"/>
  <c r="Z229" i="1"/>
  <c r="Z226" i="1"/>
  <c r="Z227" i="1"/>
  <c r="Z224" i="1"/>
  <c r="Z225" i="1"/>
  <c r="Z222" i="1"/>
  <c r="Z223" i="1"/>
  <c r="Z221" i="1"/>
  <c r="Z220" i="1"/>
  <c r="Z218" i="1"/>
  <c r="Z219" i="1"/>
  <c r="Z216" i="1"/>
  <c r="Z217" i="1"/>
  <c r="Z214" i="1"/>
  <c r="Z215" i="1"/>
  <c r="Z212" i="1"/>
  <c r="Z213" i="1"/>
  <c r="Z210" i="1"/>
  <c r="Z211" i="1"/>
  <c r="Z207" i="1"/>
  <c r="Z209" i="1"/>
  <c r="Z208" i="1"/>
  <c r="Z205" i="1"/>
  <c r="Z206" i="1"/>
  <c r="Z203" i="1"/>
  <c r="Z204" i="1"/>
  <c r="Z201" i="1"/>
  <c r="Z202" i="1"/>
  <c r="Z199" i="1"/>
  <c r="Z200" i="1"/>
  <c r="Z196" i="1"/>
  <c r="Z198" i="1"/>
  <c r="Z197" i="1"/>
  <c r="Z194" i="1"/>
  <c r="Z195" i="1"/>
  <c r="Z192" i="1"/>
  <c r="Z193" i="1"/>
  <c r="Z190" i="1"/>
  <c r="Z191" i="1"/>
  <c r="Z188" i="1"/>
  <c r="Z189" i="1"/>
  <c r="Z186" i="1"/>
  <c r="Z187" i="1"/>
  <c r="Z184" i="1"/>
  <c r="Z185" i="1"/>
  <c r="Z182" i="1"/>
  <c r="Z183" i="1"/>
  <c r="Z180" i="1"/>
  <c r="Z181" i="1"/>
  <c r="Z178" i="1"/>
  <c r="Z179" i="1"/>
  <c r="Z176" i="1"/>
  <c r="Z177" i="1"/>
  <c r="Z174" i="1"/>
  <c r="Z175" i="1"/>
  <c r="Z172" i="1"/>
  <c r="Z173" i="1"/>
  <c r="Z170" i="1"/>
  <c r="Z171" i="1"/>
  <c r="Z168" i="1"/>
  <c r="Z169" i="1"/>
  <c r="M132" i="1" a="1"/>
  <c r="M132" i="1" s="1"/>
  <c r="Z167" i="1"/>
  <c r="Z165" i="1"/>
  <c r="Z166" i="1"/>
  <c r="Z163" i="1"/>
  <c r="Z164" i="1"/>
  <c r="Z161" i="1"/>
  <c r="Z162" i="1"/>
  <c r="Z159" i="1"/>
  <c r="Z160" i="1"/>
  <c r="Z157" i="1"/>
  <c r="Z158" i="1"/>
  <c r="Z155" i="1"/>
  <c r="Z156" i="1"/>
  <c r="Z154" i="1"/>
  <c r="Z152" i="1"/>
  <c r="Z153" i="1"/>
  <c r="Z149" i="1"/>
  <c r="Z151" i="1"/>
  <c r="Z150" i="1"/>
  <c r="Z147" i="1"/>
  <c r="Z148" i="1"/>
  <c r="Z145" i="1"/>
  <c r="Z144" i="1"/>
  <c r="M126" i="1" a="1"/>
  <c r="M126" i="1" s="1"/>
  <c r="Z143" i="1"/>
  <c r="M127" i="1" a="1"/>
  <c r="M127" i="1" s="1"/>
  <c r="M125" i="1" a="1"/>
  <c r="M125" i="1" s="1"/>
  <c r="Z142" i="1"/>
  <c r="M123" i="1" a="1"/>
  <c r="M123" i="1" s="1"/>
  <c r="M124" i="1" a="1"/>
  <c r="M124" i="1" s="1"/>
  <c r="Z140" i="1"/>
  <c r="M120" i="1" a="1"/>
  <c r="M120" i="1" s="1"/>
  <c r="Z139" i="1"/>
  <c r="G70" i="1"/>
  <c r="I70" i="1" s="1" a="1"/>
  <c r="I70" i="1" s="1"/>
  <c r="M119" i="1" a="1"/>
  <c r="M119" i="1" s="1"/>
  <c r="K66" i="1" a="1"/>
  <c r="K66" i="1" s="1"/>
  <c r="I66" i="1" a="1"/>
  <c r="I66" i="1" s="1"/>
  <c r="M66" i="1" a="1"/>
  <c r="M66" i="1" s="1"/>
  <c r="G134" i="1"/>
  <c r="I61" i="1" a="1"/>
  <c r="I61" i="1" s="1"/>
  <c r="K61" i="1" a="1"/>
  <c r="K61" i="1" s="1"/>
  <c r="M61" i="1" a="1"/>
  <c r="M61" i="1" s="1"/>
  <c r="K595" i="1" a="1"/>
  <c r="K595" i="1" s="1"/>
  <c r="M595" i="1" a="1"/>
  <c r="M595" i="1" s="1"/>
  <c r="G699" i="1"/>
  <c r="K699" i="1" s="1" a="1"/>
  <c r="K699" i="1" s="1"/>
  <c r="G690" i="1"/>
  <c r="K690" i="1" s="1" a="1"/>
  <c r="K690" i="1" s="1"/>
  <c r="G818" i="1"/>
  <c r="K818" i="1" s="1" a="1"/>
  <c r="K818" i="1" s="1"/>
  <c r="G711" i="1"/>
  <c r="M711" i="1" s="1" a="1"/>
  <c r="M711" i="1" s="1"/>
  <c r="G715" i="1"/>
  <c r="I715" i="1" s="1" a="1"/>
  <c r="I715" i="1" s="1"/>
  <c r="G797" i="1"/>
  <c r="I797" i="1" s="1" a="1"/>
  <c r="I797" i="1" s="1"/>
  <c r="G817" i="1"/>
  <c r="M817" i="1" s="1" a="1"/>
  <c r="M817" i="1" s="1"/>
  <c r="G800" i="1"/>
  <c r="G788" i="1"/>
  <c r="G789" i="1"/>
  <c r="G787" i="1"/>
  <c r="G786" i="1"/>
  <c r="G688" i="1"/>
  <c r="M688" i="1" s="1" a="1"/>
  <c r="M688" i="1" s="1"/>
  <c r="G783" i="1"/>
  <c r="G782" i="1"/>
  <c r="G781" i="1"/>
  <c r="G784" i="1"/>
  <c r="G708" i="1"/>
  <c r="I708" i="1" s="1" a="1"/>
  <c r="I708" i="1" s="1"/>
  <c r="G707" i="1"/>
  <c r="M707" i="1" s="1" a="1"/>
  <c r="M707" i="1" s="1"/>
  <c r="G816" i="1"/>
  <c r="M816" i="1" s="1" a="1"/>
  <c r="M816" i="1" s="1"/>
  <c r="G709" i="1"/>
  <c r="I709" i="1" s="1" a="1"/>
  <c r="I709" i="1" s="1"/>
  <c r="G710" i="1"/>
  <c r="M710" i="1" s="1" a="1"/>
  <c r="M710" i="1" s="1"/>
  <c r="G691" i="1"/>
  <c r="I691" i="1" s="1" a="1"/>
  <c r="I691" i="1" s="1"/>
  <c r="G799" i="1"/>
  <c r="M799" i="1" s="1" a="1"/>
  <c r="M799" i="1" s="1"/>
  <c r="G807" i="1"/>
  <c r="I807" i="1" s="1" a="1"/>
  <c r="I807" i="1" s="1"/>
  <c r="G701" i="1"/>
  <c r="M701" i="1" s="1" a="1"/>
  <c r="M701" i="1" s="1"/>
  <c r="G689" i="1"/>
  <c r="I689" i="1" s="1" a="1"/>
  <c r="I689" i="1" s="1"/>
  <c r="G716" i="1"/>
  <c r="M716" i="1" s="1" a="1"/>
  <c r="M716" i="1" s="1"/>
  <c r="G792" i="1"/>
  <c r="I792" i="1" s="1" a="1"/>
  <c r="I792" i="1" s="1"/>
  <c r="G806" i="1"/>
  <c r="M806" i="1" s="1" a="1"/>
  <c r="M806" i="1" s="1"/>
  <c r="G686" i="1"/>
  <c r="G714" i="1"/>
  <c r="I714" i="1" s="1" a="1"/>
  <c r="I714" i="1" s="1"/>
  <c r="G802" i="1"/>
  <c r="I802" i="1" s="1" a="1"/>
  <c r="I802" i="1" s="1"/>
  <c r="G812" i="1"/>
  <c r="K812" i="1" s="1" a="1"/>
  <c r="K812" i="1" s="1"/>
  <c r="G791" i="1"/>
  <c r="M791" i="1" s="1" a="1"/>
  <c r="M791" i="1" s="1"/>
  <c r="G713" i="1"/>
  <c r="I713" i="1" s="1" a="1"/>
  <c r="I713" i="1" s="1"/>
  <c r="G703" i="1"/>
  <c r="K703" i="1" s="1" a="1"/>
  <c r="K703" i="1" s="1"/>
  <c r="G815" i="1"/>
  <c r="M815" i="1" s="1" a="1"/>
  <c r="M815" i="1" s="1"/>
  <c r="G704" i="1"/>
  <c r="I704" i="1" s="1" a="1"/>
  <c r="I704" i="1" s="1"/>
  <c r="G705" i="1"/>
  <c r="K705" i="1" s="1" a="1"/>
  <c r="K705" i="1" s="1"/>
  <c r="G702" i="1"/>
  <c r="K702" i="1" s="1" a="1"/>
  <c r="K702" i="1" s="1"/>
  <c r="G641" i="1"/>
  <c r="I641" i="1" s="1" a="1"/>
  <c r="I641" i="1" s="1"/>
  <c r="G74" i="1"/>
  <c r="G60" i="1"/>
  <c r="G698" i="1"/>
  <c r="G597" i="1"/>
  <c r="G596" i="1"/>
  <c r="G598" i="1"/>
  <c r="G706" i="1"/>
  <c r="I706" i="1" s="1" a="1"/>
  <c r="I706" i="1" s="1"/>
  <c r="M700" i="1" a="1"/>
  <c r="M700" i="1" s="1"/>
  <c r="I712" i="1" a="1"/>
  <c r="I712" i="1" s="1"/>
  <c r="K712" i="1" a="1"/>
  <c r="K712" i="1" s="1"/>
  <c r="K700" i="1" a="1"/>
  <c r="K700" i="1" s="1"/>
  <c r="G830" i="1"/>
  <c r="K830" i="1" s="1" a="1"/>
  <c r="K830" i="1" s="1"/>
  <c r="G693" i="1"/>
  <c r="I693" i="1" s="1" a="1"/>
  <c r="I693" i="1" s="1"/>
  <c r="I811" i="1" a="1"/>
  <c r="I811" i="1" s="1"/>
  <c r="K801" i="1" a="1"/>
  <c r="K801" i="1" s="1"/>
  <c r="I796" i="1" a="1"/>
  <c r="I796" i="1" s="1"/>
  <c r="M796" i="1" a="1"/>
  <c r="M796" i="1" s="1"/>
  <c r="M801" i="1" a="1"/>
  <c r="M801" i="1" s="1"/>
  <c r="K803" i="1" a="1"/>
  <c r="K803" i="1" s="1"/>
  <c r="I803" i="1" a="1"/>
  <c r="I803" i="1" s="1"/>
  <c r="M804" i="1" a="1"/>
  <c r="M804" i="1" s="1"/>
  <c r="I804" i="1" a="1"/>
  <c r="I804" i="1" s="1"/>
  <c r="I808" i="1" a="1"/>
  <c r="I808" i="1" s="1"/>
  <c r="G694" i="1"/>
  <c r="I694" i="1" s="1" a="1"/>
  <c r="I694" i="1" s="1"/>
  <c r="G696" i="1"/>
  <c r="K696" i="1" s="1" a="1"/>
  <c r="K696" i="1" s="1"/>
  <c r="G695" i="1"/>
  <c r="I695" i="1" s="1" a="1"/>
  <c r="I695" i="1" s="1"/>
  <c r="M808" i="1" a="1"/>
  <c r="M808" i="1" s="1"/>
  <c r="K793" i="1" a="1"/>
  <c r="K793" i="1" s="1"/>
  <c r="K805" i="1" a="1"/>
  <c r="K805" i="1" s="1"/>
  <c r="M813" i="1" a="1"/>
  <c r="M813" i="1" s="1"/>
  <c r="M810" i="1" a="1"/>
  <c r="M810" i="1" s="1"/>
  <c r="I813" i="1" a="1"/>
  <c r="I813" i="1" s="1"/>
  <c r="K795" i="1" a="1"/>
  <c r="K795" i="1" s="1"/>
  <c r="I795" i="1" a="1"/>
  <c r="I795" i="1" s="1"/>
  <c r="I810" i="1" a="1"/>
  <c r="I810" i="1" s="1"/>
  <c r="M793" i="1" a="1"/>
  <c r="M793" i="1" s="1"/>
  <c r="I809" i="1" a="1"/>
  <c r="I809" i="1" s="1"/>
  <c r="G339" i="1"/>
  <c r="G405" i="1"/>
  <c r="K405" i="1" s="1" a="1"/>
  <c r="K405" i="1" s="1"/>
  <c r="G382" i="1"/>
  <c r="K382" i="1" s="1" a="1"/>
  <c r="K382" i="1" s="1"/>
  <c r="G369" i="1"/>
  <c r="G438" i="1"/>
  <c r="I438" i="1" s="1" a="1"/>
  <c r="I438" i="1" s="1"/>
  <c r="G432" i="1"/>
  <c r="K432" i="1" s="1" a="1"/>
  <c r="K432" i="1" s="1"/>
  <c r="G331" i="1"/>
  <c r="M331" i="1" s="1" a="1"/>
  <c r="M331" i="1" s="1"/>
  <c r="G371" i="1"/>
  <c r="K371" i="1" s="1" a="1"/>
  <c r="K371" i="1" s="1"/>
  <c r="G430" i="1"/>
  <c r="I430" i="1" s="1" a="1"/>
  <c r="I430" i="1" s="1"/>
  <c r="G383" i="1"/>
  <c r="I383" i="1" s="1" a="1"/>
  <c r="I383" i="1" s="1"/>
  <c r="G325" i="1"/>
  <c r="M325" i="1" s="1" a="1"/>
  <c r="M325" i="1" s="1"/>
  <c r="G281" i="1"/>
  <c r="M281" i="1" s="1" a="1"/>
  <c r="M281" i="1" s="1"/>
  <c r="G258" i="1"/>
  <c r="K258" i="1" s="1" a="1"/>
  <c r="K258" i="1" s="1"/>
  <c r="G393" i="1"/>
  <c r="M393" i="1" s="1" a="1"/>
  <c r="M393" i="1" s="1"/>
  <c r="G433" i="1"/>
  <c r="K433" i="1" s="1" a="1"/>
  <c r="K433" i="1" s="1"/>
  <c r="G444" i="1"/>
  <c r="G335" i="1"/>
  <c r="K335" i="1" s="1" a="1"/>
  <c r="K335" i="1" s="1"/>
  <c r="G366" i="1"/>
  <c r="K366" i="1" s="1" a="1"/>
  <c r="K366" i="1" s="1"/>
  <c r="G420" i="1"/>
  <c r="I420" i="1" s="1" a="1"/>
  <c r="I420" i="1" s="1"/>
  <c r="G337" i="1"/>
  <c r="I337" i="1" s="1" a="1"/>
  <c r="I337" i="1" s="1"/>
  <c r="G341" i="1"/>
  <c r="G305" i="1"/>
  <c r="I305" i="1" s="1" a="1"/>
  <c r="I305" i="1" s="1"/>
  <c r="G298" i="1"/>
  <c r="M298" i="1" s="1" a="1"/>
  <c r="M298" i="1" s="1"/>
  <c r="G400" i="1"/>
  <c r="I400" i="1" s="1" a="1"/>
  <c r="I400" i="1" s="1"/>
  <c r="G301" i="1"/>
  <c r="M301" i="1" s="1" a="1"/>
  <c r="M301" i="1" s="1"/>
  <c r="G375" i="1"/>
  <c r="M375" i="1" s="1" a="1"/>
  <c r="M375" i="1" s="1"/>
  <c r="G319" i="1"/>
  <c r="G253" i="1"/>
  <c r="G368" i="1"/>
  <c r="I368" i="1" s="1" a="1"/>
  <c r="I368" i="1" s="1"/>
  <c r="G439" i="1"/>
  <c r="G293" i="1"/>
  <c r="M293" i="1" s="1" a="1"/>
  <c r="M293" i="1" s="1"/>
  <c r="G306" i="1"/>
  <c r="M306" i="1" s="1" a="1"/>
  <c r="M306" i="1" s="1"/>
  <c r="G269" i="1"/>
  <c r="M269" i="1" s="1" a="1"/>
  <c r="M269" i="1" s="1"/>
  <c r="G390" i="1"/>
  <c r="I390" i="1" s="1" a="1"/>
  <c r="I390" i="1" s="1"/>
  <c r="G282" i="1"/>
  <c r="M282" i="1" s="1" a="1"/>
  <c r="M282" i="1" s="1"/>
  <c r="G313" i="1"/>
  <c r="I313" i="1" s="1" a="1"/>
  <c r="I313" i="1" s="1"/>
  <c r="G338" i="1"/>
  <c r="I338" i="1" s="1" a="1"/>
  <c r="I338" i="1" s="1"/>
  <c r="G297" i="1"/>
  <c r="M297" i="1" s="1" a="1"/>
  <c r="M297" i="1" s="1"/>
  <c r="G296" i="1"/>
  <c r="M296" i="1" s="1" a="1"/>
  <c r="M296" i="1" s="1"/>
  <c r="G285" i="1"/>
  <c r="M285" i="1" s="1" a="1"/>
  <c r="M285" i="1" s="1"/>
  <c r="G363" i="1"/>
  <c r="M363" i="1" s="1" a="1"/>
  <c r="M363" i="1" s="1"/>
  <c r="G291" i="1"/>
  <c r="M291" i="1" s="1" a="1"/>
  <c r="M291" i="1" s="1"/>
  <c r="G372" i="1"/>
  <c r="K372" i="1" s="1" a="1"/>
  <c r="K372" i="1" s="1"/>
  <c r="G346" i="1"/>
  <c r="I346" i="1" s="1" a="1"/>
  <c r="I346" i="1" s="1"/>
  <c r="G451" i="1"/>
  <c r="I451" i="1" s="1" a="1"/>
  <c r="I451" i="1" s="1"/>
  <c r="G304" i="1"/>
  <c r="G453" i="1"/>
  <c r="M453" i="1" s="1" a="1"/>
  <c r="M453" i="1" s="1"/>
  <c r="G394" i="1"/>
  <c r="G422" i="1"/>
  <c r="K422" i="1" s="1" a="1"/>
  <c r="K422" i="1" s="1"/>
  <c r="G404" i="1"/>
  <c r="G257" i="1"/>
  <c r="M257" i="1" s="1" a="1"/>
  <c r="M257" i="1" s="1"/>
  <c r="G327" i="1"/>
  <c r="I327" i="1" s="1" a="1"/>
  <c r="I327" i="1" s="1"/>
  <c r="G349" i="1"/>
  <c r="G302" i="1"/>
  <c r="M302" i="1" s="1" a="1"/>
  <c r="M302" i="1" s="1"/>
  <c r="G343" i="1"/>
  <c r="I343" i="1" s="1" a="1"/>
  <c r="I343" i="1" s="1"/>
  <c r="G423" i="1"/>
  <c r="M423" i="1" s="1" a="1"/>
  <c r="M423" i="1" s="1"/>
  <c r="G352" i="1"/>
  <c r="M352" i="1" s="1" a="1"/>
  <c r="M352" i="1" s="1"/>
  <c r="G294" i="1"/>
  <c r="M294" i="1" s="1" a="1"/>
  <c r="M294" i="1" s="1"/>
  <c r="G435" i="1"/>
  <c r="K435" i="1" s="1" a="1"/>
  <c r="K435" i="1" s="1"/>
  <c r="G336" i="1"/>
  <c r="I336" i="1" s="1" a="1"/>
  <c r="I336" i="1" s="1"/>
  <c r="G407" i="1"/>
  <c r="I407" i="1" s="1" a="1"/>
  <c r="I407" i="1" s="1"/>
  <c r="G362" i="1"/>
  <c r="K362" i="1" s="1" a="1"/>
  <c r="K362" i="1" s="1"/>
  <c r="G437" i="1"/>
  <c r="K437" i="1" s="1" a="1"/>
  <c r="K437" i="1" s="1"/>
  <c r="G286" i="1"/>
  <c r="M286" i="1" s="1" a="1"/>
  <c r="M286" i="1" s="1"/>
  <c r="G267" i="1"/>
  <c r="M267" i="1" s="1" a="1"/>
  <c r="M267" i="1" s="1"/>
  <c r="G347" i="1"/>
  <c r="K347" i="1" s="1" a="1"/>
  <c r="K347" i="1" s="1"/>
  <c r="G340" i="1"/>
  <c r="K340" i="1" s="1" a="1"/>
  <c r="K340" i="1" s="1"/>
  <c r="G373" i="1"/>
  <c r="I373" i="1" s="1" a="1"/>
  <c r="I373" i="1" s="1"/>
  <c r="G309" i="1"/>
  <c r="G350" i="1"/>
  <c r="I350" i="1" s="1" a="1"/>
  <c r="I350" i="1" s="1"/>
  <c r="G276" i="1"/>
  <c r="M276" i="1" s="1" a="1"/>
  <c r="M276" i="1" s="1"/>
  <c r="G314" i="1"/>
  <c r="G414" i="1"/>
  <c r="G395" i="1"/>
  <c r="I395" i="1" s="1" a="1"/>
  <c r="I395" i="1" s="1"/>
  <c r="G261" i="1"/>
  <c r="K261" i="1" s="1" a="1"/>
  <c r="K261" i="1" s="1"/>
  <c r="G277" i="1"/>
  <c r="M277" i="1" s="1" a="1"/>
  <c r="M277" i="1" s="1"/>
  <c r="G317" i="1"/>
  <c r="I317" i="1" s="1" a="1"/>
  <c r="I317" i="1" s="1"/>
  <c r="G415" i="1"/>
  <c r="I415" i="1" s="1" a="1"/>
  <c r="I415" i="1" s="1"/>
  <c r="G365" i="1"/>
  <c r="I365" i="1" s="1" a="1"/>
  <c r="I365" i="1" s="1"/>
  <c r="G334" i="1"/>
  <c r="G271" i="1"/>
  <c r="M271" i="1" s="1" a="1"/>
  <c r="M271" i="1" s="1"/>
  <c r="G307" i="1"/>
  <c r="K307" i="1" s="1" a="1"/>
  <c r="K307" i="1" s="1"/>
  <c r="G421" i="1"/>
  <c r="I421" i="1" s="1" a="1"/>
  <c r="I421" i="1" s="1"/>
  <c r="G303" i="1"/>
  <c r="M303" i="1" s="1" a="1"/>
  <c r="M303" i="1" s="1"/>
  <c r="G290" i="1"/>
  <c r="M290" i="1" s="1" a="1"/>
  <c r="M290" i="1" s="1"/>
  <c r="G280" i="1"/>
  <c r="M280" i="1" s="1" a="1"/>
  <c r="M280" i="1" s="1"/>
  <c r="G388" i="1"/>
  <c r="I388" i="1" s="1" a="1"/>
  <c r="I388" i="1" s="1"/>
  <c r="G364" i="1"/>
  <c r="G416" i="1"/>
  <c r="M416" i="1" s="1" a="1"/>
  <c r="M416" i="1" s="1"/>
  <c r="G357" i="1"/>
  <c r="K357" i="1" s="1" a="1"/>
  <c r="K357" i="1" s="1"/>
  <c r="G452" i="1"/>
  <c r="I452" i="1" s="1" a="1"/>
  <c r="I452" i="1" s="1"/>
  <c r="G330" i="1"/>
  <c r="I330" i="1" s="1" a="1"/>
  <c r="I330" i="1" s="1"/>
  <c r="G329" i="1"/>
  <c r="G326" i="1"/>
  <c r="I326" i="1" s="1" a="1"/>
  <c r="I326" i="1" s="1"/>
  <c r="G402" i="1"/>
  <c r="K402" i="1" s="1" a="1"/>
  <c r="K402" i="1" s="1"/>
  <c r="G266" i="1"/>
  <c r="M266" i="1" s="1" a="1"/>
  <c r="M266" i="1" s="1"/>
  <c r="G318" i="1"/>
  <c r="I318" i="1" s="1" a="1"/>
  <c r="I318" i="1" s="1"/>
  <c r="G378" i="1"/>
  <c r="K378" i="1" s="1" a="1"/>
  <c r="K378" i="1" s="1"/>
  <c r="G270" i="1"/>
  <c r="M270" i="1" s="1" a="1"/>
  <c r="M270" i="1" s="1"/>
  <c r="G403" i="1"/>
  <c r="K403" i="1" s="1" a="1"/>
  <c r="K403" i="1" s="1"/>
  <c r="G354" i="1"/>
  <c r="G288" i="1"/>
  <c r="M288" i="1" s="1" a="1"/>
  <c r="M288" i="1" s="1"/>
  <c r="G446" i="1"/>
  <c r="I446" i="1" s="1" a="1"/>
  <c r="I446" i="1" s="1"/>
  <c r="G275" i="1"/>
  <c r="M275" i="1" s="1" a="1"/>
  <c r="M275" i="1" s="1"/>
  <c r="G361" i="1"/>
  <c r="I361" i="1" s="1" a="1"/>
  <c r="I361" i="1" s="1"/>
  <c r="G268" i="1"/>
  <c r="G449" i="1"/>
  <c r="G251" i="1"/>
  <c r="M251" i="1" s="1" a="1"/>
  <c r="M251" i="1" s="1"/>
  <c r="G391" i="1"/>
  <c r="I391" i="1" s="1" a="1"/>
  <c r="I391" i="1" s="1"/>
  <c r="G434" i="1"/>
  <c r="G397" i="1"/>
  <c r="K397" i="1" s="1" a="1"/>
  <c r="K397" i="1" s="1"/>
  <c r="G311" i="1"/>
  <c r="I311" i="1" s="1" a="1"/>
  <c r="I311" i="1" s="1"/>
  <c r="G284" i="1"/>
  <c r="M284" i="1" s="1" a="1"/>
  <c r="M284" i="1" s="1"/>
  <c r="G396" i="1"/>
  <c r="K396" i="1" s="1" a="1"/>
  <c r="K396" i="1" s="1"/>
  <c r="G384" i="1"/>
  <c r="G260" i="1"/>
  <c r="M260" i="1" s="1" a="1"/>
  <c r="M260" i="1" s="1"/>
  <c r="G273" i="1"/>
  <c r="M273" i="1" s="1" a="1"/>
  <c r="M273" i="1" s="1"/>
  <c r="G387" i="1"/>
  <c r="K387" i="1" s="1" a="1"/>
  <c r="K387" i="1" s="1"/>
  <c r="G274" i="1"/>
  <c r="M274" i="1" s="1" a="1"/>
  <c r="M274" i="1" s="1"/>
  <c r="G424" i="1"/>
  <c r="G321" i="1"/>
  <c r="M321" i="1" s="1" a="1"/>
  <c r="M321" i="1" s="1"/>
  <c r="G278" i="1"/>
  <c r="M278" i="1" s="1" a="1"/>
  <c r="M278" i="1" s="1"/>
  <c r="G370" i="1"/>
  <c r="I370" i="1" s="1" a="1"/>
  <c r="I370" i="1" s="1"/>
  <c r="G323" i="1"/>
  <c r="I323" i="1" s="1" a="1"/>
  <c r="I323" i="1" s="1"/>
  <c r="G413" i="1"/>
  <c r="I413" i="1" s="1" a="1"/>
  <c r="I413" i="1" s="1"/>
  <c r="G353" i="1"/>
  <c r="K353" i="1" s="1" a="1"/>
  <c r="K353" i="1" s="1"/>
  <c r="G374" i="1"/>
  <c r="G450" i="1"/>
  <c r="I450" i="1" s="1" a="1"/>
  <c r="I450" i="1" s="1"/>
  <c r="G427" i="1"/>
  <c r="I427" i="1" s="1" a="1"/>
  <c r="I427" i="1" s="1"/>
  <c r="G355" i="1"/>
  <c r="K355" i="1" s="1" a="1"/>
  <c r="K355" i="1" s="1"/>
  <c r="G409" i="1"/>
  <c r="G376" i="1"/>
  <c r="K376" i="1" s="1" a="1"/>
  <c r="K376" i="1" s="1"/>
  <c r="G445" i="1"/>
  <c r="I445" i="1" s="1" a="1"/>
  <c r="I445" i="1" s="1"/>
  <c r="G300" i="1"/>
  <c r="M300" i="1" s="1" a="1"/>
  <c r="M300" i="1" s="1"/>
  <c r="G406" i="1"/>
  <c r="M406" i="1" s="1" a="1"/>
  <c r="M406" i="1" s="1"/>
  <c r="G344" i="1"/>
  <c r="G401" i="1"/>
  <c r="M401" i="1" s="1" a="1"/>
  <c r="M401" i="1" s="1"/>
  <c r="G312" i="1"/>
  <c r="K312" i="1" s="1" a="1"/>
  <c r="K312" i="1" s="1"/>
  <c r="G398" i="1"/>
  <c r="I398" i="1" s="1" a="1"/>
  <c r="I398" i="1" s="1"/>
  <c r="G380" i="1"/>
  <c r="I380" i="1" s="1" a="1"/>
  <c r="I380" i="1" s="1"/>
  <c r="G426" i="1"/>
  <c r="I426" i="1" s="1" a="1"/>
  <c r="I426" i="1" s="1"/>
  <c r="G342" i="1"/>
  <c r="I342" i="1" s="1" a="1"/>
  <c r="I342" i="1" s="1"/>
  <c r="G299" i="1"/>
  <c r="M299" i="1" s="1" a="1"/>
  <c r="M299" i="1" s="1"/>
  <c r="G328" i="1"/>
  <c r="K328" i="1" s="1" a="1"/>
  <c r="K328" i="1" s="1"/>
  <c r="G379" i="1"/>
  <c r="G448" i="1"/>
  <c r="K448" i="1" s="1" a="1"/>
  <c r="K448" i="1" s="1"/>
  <c r="G292" i="1"/>
  <c r="M292" i="1" s="1" a="1"/>
  <c r="M292" i="1" s="1"/>
  <c r="G345" i="1"/>
  <c r="K345" i="1" s="1" a="1"/>
  <c r="K345" i="1" s="1"/>
  <c r="G425" i="1"/>
  <c r="I425" i="1" s="1" a="1"/>
  <c r="I425" i="1" s="1"/>
  <c r="G279" i="1"/>
  <c r="M279" i="1" s="1" a="1"/>
  <c r="M279" i="1" s="1"/>
  <c r="G324" i="1"/>
  <c r="G417" i="1"/>
  <c r="K417" i="1" s="1" a="1"/>
  <c r="K417" i="1" s="1"/>
  <c r="G308" i="1"/>
  <c r="I308" i="1" s="1" a="1"/>
  <c r="I308" i="1" s="1"/>
  <c r="G408" i="1"/>
  <c r="K408" i="1" s="1" a="1"/>
  <c r="K408" i="1" s="1"/>
  <c r="G320" i="1"/>
  <c r="I320" i="1" s="1" a="1"/>
  <c r="I320" i="1" s="1"/>
  <c r="G429" i="1"/>
  <c r="G418" i="1"/>
  <c r="M418" i="1" s="1" a="1"/>
  <c r="M418" i="1" s="1"/>
  <c r="G410" i="1"/>
  <c r="I410" i="1" s="1" a="1"/>
  <c r="I410" i="1" s="1"/>
  <c r="G348" i="1"/>
  <c r="I348" i="1" s="1" a="1"/>
  <c r="I348" i="1" s="1"/>
  <c r="G295" i="1"/>
  <c r="M295" i="1" s="1" a="1"/>
  <c r="M295" i="1" s="1"/>
  <c r="G386" i="1"/>
  <c r="I386" i="1" s="1" a="1"/>
  <c r="I386" i="1" s="1"/>
  <c r="G333" i="1"/>
  <c r="K333" i="1" s="1" a="1"/>
  <c r="K333" i="1" s="1"/>
  <c r="G399" i="1"/>
  <c r="G289" i="1"/>
  <c r="M289" i="1" s="1" a="1"/>
  <c r="M289" i="1" s="1"/>
  <c r="G262" i="1"/>
  <c r="M262" i="1" s="1" a="1"/>
  <c r="M262" i="1" s="1"/>
  <c r="G428" i="1"/>
  <c r="I428" i="1" s="1" a="1"/>
  <c r="I428" i="1" s="1"/>
  <c r="G310" i="1"/>
  <c r="I310" i="1" s="1" a="1"/>
  <c r="I310" i="1" s="1"/>
  <c r="G360" i="1"/>
  <c r="I360" i="1" s="1" a="1"/>
  <c r="I360" i="1" s="1"/>
  <c r="G272" i="1"/>
  <c r="M272" i="1" s="1" a="1"/>
  <c r="M272" i="1" s="1"/>
  <c r="G441" i="1"/>
  <c r="K441" i="1" s="1" a="1"/>
  <c r="K441" i="1" s="1"/>
  <c r="G436" i="1"/>
  <c r="K436" i="1" s="1" a="1"/>
  <c r="K436" i="1" s="1"/>
  <c r="G332" i="1"/>
  <c r="I332" i="1" s="1" a="1"/>
  <c r="I332" i="1" s="1"/>
  <c r="G359" i="1"/>
  <c r="G265" i="1"/>
  <c r="M265" i="1" s="1" a="1"/>
  <c r="M265" i="1" s="1"/>
  <c r="G315" i="1"/>
  <c r="I315" i="1" s="1" a="1"/>
  <c r="I315" i="1" s="1"/>
  <c r="G367" i="1"/>
  <c r="I367" i="1" s="1" a="1"/>
  <c r="I367" i="1" s="1"/>
  <c r="G283" i="1"/>
  <c r="M283" i="1" s="1" a="1"/>
  <c r="M283" i="1" s="1"/>
  <c r="G256" i="1"/>
  <c r="M256" i="1" s="1" a="1"/>
  <c r="M256" i="1" s="1"/>
  <c r="G351" i="1"/>
  <c r="I351" i="1" s="1" a="1"/>
  <c r="I351" i="1" s="1"/>
  <c r="G287" i="1"/>
  <c r="M287" i="1" s="1" a="1"/>
  <c r="M287" i="1" s="1"/>
  <c r="G316" i="1"/>
  <c r="K316" i="1" s="1" a="1"/>
  <c r="K316" i="1" s="1"/>
  <c r="G440" i="1"/>
  <c r="K440" i="1" s="1" a="1"/>
  <c r="K440" i="1" s="1"/>
  <c r="G447" i="1"/>
  <c r="K447" i="1" s="1" a="1"/>
  <c r="K447" i="1" s="1"/>
  <c r="G358" i="1"/>
  <c r="I358" i="1" s="1" a="1"/>
  <c r="I358" i="1" s="1"/>
  <c r="G442" i="1"/>
  <c r="I442" i="1" s="1" a="1"/>
  <c r="I442" i="1" s="1"/>
  <c r="G392" i="1"/>
  <c r="M392" i="1" s="1" a="1"/>
  <c r="M392" i="1" s="1"/>
  <c r="G411" i="1"/>
  <c r="M411" i="1" s="1" a="1"/>
  <c r="M411" i="1" s="1"/>
  <c r="G264" i="1"/>
  <c r="M264" i="1" s="1" a="1"/>
  <c r="M264" i="1" s="1"/>
  <c r="G255" i="1"/>
  <c r="K255" i="1" s="1" a="1"/>
  <c r="K255" i="1" s="1"/>
  <c r="G250" i="1"/>
  <c r="I250" i="1" s="1" a="1"/>
  <c r="I250" i="1" s="1"/>
  <c r="G385" i="1"/>
  <c r="I385" i="1" s="1" a="1"/>
  <c r="I385" i="1" s="1"/>
  <c r="G377" i="1"/>
  <c r="I377" i="1" s="1" a="1"/>
  <c r="I377" i="1" s="1"/>
  <c r="G389" i="1"/>
  <c r="G252" i="1"/>
  <c r="G431" i="1"/>
  <c r="K431" i="1" s="1" a="1"/>
  <c r="K431" i="1" s="1"/>
  <c r="G412" i="1"/>
  <c r="I412" i="1" s="1" a="1"/>
  <c r="I412" i="1" s="1"/>
  <c r="G356" i="1"/>
  <c r="K356" i="1" s="1" a="1"/>
  <c r="K356" i="1" s="1"/>
  <c r="G419" i="1"/>
  <c r="G263" i="1"/>
  <c r="M263" i="1" s="1" a="1"/>
  <c r="M263" i="1" s="1"/>
  <c r="G322" i="1"/>
  <c r="K322" i="1" s="1" a="1"/>
  <c r="K322" i="1" s="1"/>
  <c r="G381" i="1"/>
  <c r="M381" i="1" s="1" a="1"/>
  <c r="M381" i="1" s="1"/>
  <c r="G443" i="1"/>
  <c r="M443" i="1" s="1" a="1"/>
  <c r="M443" i="1" s="1"/>
  <c r="G259" i="1"/>
  <c r="M259" i="1" s="1" a="1"/>
  <c r="M259" i="1" s="1"/>
  <c r="G833" i="1"/>
  <c r="I833" i="1" s="1" a="1"/>
  <c r="I833" i="1" s="1"/>
  <c r="G829" i="1"/>
  <c r="I829" i="1" s="1" a="1"/>
  <c r="I829" i="1" s="1"/>
  <c r="M805" i="1" a="1"/>
  <c r="M805" i="1" s="1"/>
  <c r="K809" i="1" a="1"/>
  <c r="K809" i="1" s="1"/>
  <c r="K814" i="1" a="1"/>
  <c r="K814" i="1" s="1"/>
  <c r="M811" i="1" a="1"/>
  <c r="M811" i="1" s="1"/>
  <c r="G828" i="1"/>
  <c r="M814" i="1" a="1"/>
  <c r="M814" i="1" s="1"/>
  <c r="K798" i="1" a="1"/>
  <c r="K798" i="1" s="1"/>
  <c r="K794" i="1" a="1"/>
  <c r="K794" i="1" s="1"/>
  <c r="I798" i="1" a="1"/>
  <c r="I798" i="1" s="1"/>
  <c r="M794" i="1" a="1"/>
  <c r="M794" i="1" s="1"/>
  <c r="G832" i="1"/>
  <c r="K832" i="1" s="1" a="1"/>
  <c r="K832" i="1" s="1"/>
  <c r="G826" i="1"/>
  <c r="G827" i="1"/>
  <c r="K601" i="1" a="1"/>
  <c r="K601" i="1" s="1"/>
  <c r="M601" i="1" a="1"/>
  <c r="M601" i="1" s="1"/>
  <c r="I122" i="1" a="1"/>
  <c r="I122" i="1" s="1"/>
  <c r="K122" i="1" a="1"/>
  <c r="K122" i="1" s="1"/>
  <c r="G59" i="1"/>
  <c r="K484" i="1" a="1"/>
  <c r="K484" i="1" s="1"/>
  <c r="G498" i="1"/>
  <c r="I484" i="1" a="1"/>
  <c r="I484" i="1" s="1"/>
  <c r="M484" i="1" a="1"/>
  <c r="M484" i="1" s="1"/>
  <c r="I482" i="1" a="1"/>
  <c r="I482" i="1" s="1"/>
  <c r="K482" i="1" a="1"/>
  <c r="K482" i="1" s="1"/>
  <c r="M482" i="1" a="1"/>
  <c r="M482" i="1" s="1"/>
  <c r="I483" i="1" a="1"/>
  <c r="I483" i="1" s="1"/>
  <c r="M483" i="1" a="1"/>
  <c r="M483" i="1" s="1"/>
  <c r="K483" i="1" a="1"/>
  <c r="K483" i="1" s="1"/>
  <c r="G496" i="1"/>
  <c r="G839" i="1" s="1"/>
  <c r="G494" i="1"/>
  <c r="G495" i="1"/>
  <c r="G643" i="1"/>
  <c r="G642" i="1"/>
  <c r="G640" i="1"/>
  <c r="G645" i="1"/>
  <c r="M687" i="1" a="1"/>
  <c r="M687" i="1" s="1"/>
  <c r="K687" i="1" a="1"/>
  <c r="K687" i="1" s="1"/>
  <c r="I606" i="1" a="1"/>
  <c r="I606" i="1" s="1"/>
  <c r="I610" i="1" a="1"/>
  <c r="I610" i="1" s="1"/>
  <c r="M610" i="1" a="1"/>
  <c r="M610" i="1" s="1"/>
  <c r="I609" i="1" a="1"/>
  <c r="I609" i="1" s="1"/>
  <c r="K608" i="1" a="1"/>
  <c r="K608" i="1" s="1"/>
  <c r="M606" i="1" a="1"/>
  <c r="M606" i="1" s="1"/>
  <c r="M609" i="1" a="1"/>
  <c r="M609" i="1" s="1"/>
  <c r="K603" i="1" a="1"/>
  <c r="K603" i="1" s="1"/>
  <c r="I603" i="1" a="1"/>
  <c r="I603" i="1" s="1"/>
  <c r="M605" i="1" a="1"/>
  <c r="M605" i="1" s="1"/>
  <c r="K604" i="1" a="1"/>
  <c r="K604" i="1" s="1"/>
  <c r="K602" i="1" a="1"/>
  <c r="K602" i="1" s="1"/>
  <c r="I608" i="1" a="1"/>
  <c r="I608" i="1" s="1"/>
  <c r="I604" i="1" a="1"/>
  <c r="I604" i="1" s="1"/>
  <c r="K607" i="1" a="1"/>
  <c r="K607" i="1" s="1"/>
  <c r="I607" i="1" a="1"/>
  <c r="I607" i="1" s="1"/>
  <c r="I605" i="1" a="1"/>
  <c r="I605" i="1" s="1"/>
  <c r="I602" i="1" a="1"/>
  <c r="I602" i="1" s="1"/>
  <c r="K10" i="1" a="1"/>
  <c r="K10" i="1" s="1"/>
  <c r="K4" i="1" a="1"/>
  <c r="K4" i="1" s="1"/>
  <c r="M617" i="1" l="1" a="1"/>
  <c r="M617" i="1" s="1"/>
  <c r="I617" i="1" a="1"/>
  <c r="I617" i="1" s="1"/>
  <c r="K617" i="1" a="1"/>
  <c r="K617" i="1" s="1"/>
  <c r="I616" i="1" a="1"/>
  <c r="I616" i="1" s="1"/>
  <c r="M616" i="1" a="1"/>
  <c r="M616" i="1" s="1"/>
  <c r="K616" i="1" a="1"/>
  <c r="K616" i="1" s="1"/>
  <c r="M268" i="1" a="1"/>
  <c r="M268" i="1" s="1"/>
  <c r="I268" i="1" a="1"/>
  <c r="I268" i="1" s="1"/>
  <c r="M70" i="1" a="1"/>
  <c r="M70" i="1" s="1"/>
  <c r="K70" i="1" a="1"/>
  <c r="K70" i="1" s="1"/>
  <c r="K134" i="1" a="1"/>
  <c r="K134" i="1" s="1"/>
  <c r="M134" i="1" a="1"/>
  <c r="M134" i="1" s="1"/>
  <c r="I59" i="1" a="1"/>
  <c r="I59" i="1" s="1"/>
  <c r="K59" i="1" a="1"/>
  <c r="K59" i="1" s="1"/>
  <c r="M59" i="1" a="1"/>
  <c r="M59" i="1" s="1"/>
  <c r="M60" i="1" a="1"/>
  <c r="M60" i="1" s="1"/>
  <c r="I60" i="1" a="1"/>
  <c r="I60" i="1" s="1"/>
  <c r="K60" i="1" a="1"/>
  <c r="K60" i="1" s="1"/>
  <c r="I134" i="1" a="1"/>
  <c r="I134" i="1" s="1"/>
  <c r="I806" i="1" a="1"/>
  <c r="I806" i="1" s="1"/>
  <c r="I688" i="1" a="1"/>
  <c r="I688" i="1" s="1"/>
  <c r="I812" i="1" a="1"/>
  <c r="I812" i="1" s="1"/>
  <c r="M706" i="1" a="1"/>
  <c r="M706" i="1" s="1"/>
  <c r="K688" i="1" a="1"/>
  <c r="K688" i="1" s="1"/>
  <c r="K806" i="1" a="1"/>
  <c r="K806" i="1" s="1"/>
  <c r="K691" i="1" a="1"/>
  <c r="K691" i="1" s="1"/>
  <c r="I705" i="1" a="1"/>
  <c r="I705" i="1" s="1"/>
  <c r="M699" i="1" a="1"/>
  <c r="M699" i="1" s="1"/>
  <c r="M690" i="1" a="1"/>
  <c r="M690" i="1" s="1"/>
  <c r="K713" i="1" a="1"/>
  <c r="K713" i="1" s="1"/>
  <c r="M709" i="1" a="1"/>
  <c r="M709" i="1" s="1"/>
  <c r="I699" i="1" a="1"/>
  <c r="I699" i="1" s="1"/>
  <c r="K714" i="1" a="1"/>
  <c r="K714" i="1" s="1"/>
  <c r="K709" i="1" a="1"/>
  <c r="K709" i="1" s="1"/>
  <c r="M705" i="1" a="1"/>
  <c r="M705" i="1" s="1"/>
  <c r="M802" i="1" a="1"/>
  <c r="M802" i="1" s="1"/>
  <c r="K816" i="1" a="1"/>
  <c r="K816" i="1" s="1"/>
  <c r="K704" i="1" a="1"/>
  <c r="K704" i="1" s="1"/>
  <c r="I703" i="1" a="1"/>
  <c r="I703" i="1" s="1"/>
  <c r="M708" i="1" a="1"/>
  <c r="M708" i="1" s="1"/>
  <c r="K706" i="1" a="1"/>
  <c r="K706" i="1" s="1"/>
  <c r="K708" i="1" a="1"/>
  <c r="K708" i="1" s="1"/>
  <c r="M807" i="1" a="1"/>
  <c r="M807" i="1" s="1"/>
  <c r="M704" i="1" a="1"/>
  <c r="M704" i="1" s="1"/>
  <c r="K707" i="1" a="1"/>
  <c r="K707" i="1" s="1"/>
  <c r="M812" i="1" a="1"/>
  <c r="M812" i="1" s="1"/>
  <c r="I690" i="1" a="1"/>
  <c r="I690" i="1" s="1"/>
  <c r="K802" i="1" a="1"/>
  <c r="K802" i="1" s="1"/>
  <c r="I707" i="1" a="1"/>
  <c r="I707" i="1" s="1"/>
  <c r="M818" i="1" a="1"/>
  <c r="M818" i="1" s="1"/>
  <c r="M713" i="1" a="1"/>
  <c r="M713" i="1" s="1"/>
  <c r="M714" i="1" a="1"/>
  <c r="M714" i="1" s="1"/>
  <c r="M691" i="1" a="1"/>
  <c r="M691" i="1" s="1"/>
  <c r="I816" i="1" a="1"/>
  <c r="I816" i="1" s="1"/>
  <c r="K791" i="1" a="1"/>
  <c r="K791" i="1" s="1"/>
  <c r="K689" i="1" a="1"/>
  <c r="K689" i="1" s="1"/>
  <c r="I791" i="1" a="1"/>
  <c r="I791" i="1" s="1"/>
  <c r="I818" i="1" a="1"/>
  <c r="I818" i="1" s="1"/>
  <c r="M792" i="1" a="1"/>
  <c r="M792" i="1" s="1"/>
  <c r="I702" i="1" a="1"/>
  <c r="I702" i="1" s="1"/>
  <c r="K792" i="1" a="1"/>
  <c r="K792" i="1" s="1"/>
  <c r="G69" i="1"/>
  <c r="K74" i="1" a="1"/>
  <c r="K74" i="1" s="1"/>
  <c r="I74" i="1" a="1"/>
  <c r="I74" i="1" s="1"/>
  <c r="M74" i="1" a="1"/>
  <c r="M74" i="1" s="1"/>
  <c r="I787" i="1" a="1"/>
  <c r="I787" i="1" s="1"/>
  <c r="M787" i="1" a="1"/>
  <c r="M787" i="1" s="1"/>
  <c r="K787" i="1" a="1"/>
  <c r="K787" i="1" s="1"/>
  <c r="K789" i="1" a="1"/>
  <c r="K789" i="1" s="1"/>
  <c r="M789" i="1" a="1"/>
  <c r="M789" i="1" s="1"/>
  <c r="I789" i="1" a="1"/>
  <c r="I789" i="1" s="1"/>
  <c r="K701" i="1" a="1"/>
  <c r="K701" i="1" s="1"/>
  <c r="I716" i="1" a="1"/>
  <c r="I716" i="1" s="1"/>
  <c r="G644" i="1"/>
  <c r="K644" i="1" s="1" a="1"/>
  <c r="K644" i="1" s="1"/>
  <c r="I711" i="1" a="1"/>
  <c r="I711" i="1" s="1"/>
  <c r="K817" i="1" a="1"/>
  <c r="K817" i="1" s="1"/>
  <c r="K715" i="1" a="1"/>
  <c r="K715" i="1" s="1"/>
  <c r="G139" i="1"/>
  <c r="M703" i="1" a="1"/>
  <c r="M703" i="1" s="1"/>
  <c r="K710" i="1" a="1"/>
  <c r="K710" i="1" s="1"/>
  <c r="G837" i="1"/>
  <c r="K837" i="1" s="1" a="1"/>
  <c r="K837" i="1" s="1"/>
  <c r="I784" i="1" a="1"/>
  <c r="I784" i="1" s="1"/>
  <c r="M784" i="1" a="1"/>
  <c r="M784" i="1" s="1"/>
  <c r="K784" i="1" a="1"/>
  <c r="K784" i="1" s="1"/>
  <c r="I701" i="1" a="1"/>
  <c r="I701" i="1" s="1"/>
  <c r="K716" i="1" a="1"/>
  <c r="K716" i="1" s="1"/>
  <c r="I817" i="1" a="1"/>
  <c r="I817" i="1" s="1"/>
  <c r="M781" i="1" a="1"/>
  <c r="M781" i="1" s="1"/>
  <c r="I781" i="1" a="1"/>
  <c r="I781" i="1" s="1"/>
  <c r="K781" i="1" a="1"/>
  <c r="K781" i="1" s="1"/>
  <c r="M689" i="1" a="1"/>
  <c r="M689" i="1" s="1"/>
  <c r="M702" i="1" a="1"/>
  <c r="M702" i="1" s="1"/>
  <c r="G633" i="1"/>
  <c r="I633" i="1" s="1" a="1"/>
  <c r="I633" i="1" s="1"/>
  <c r="G740" i="1"/>
  <c r="G729" i="1"/>
  <c r="G728" i="1"/>
  <c r="G737" i="1"/>
  <c r="G727" i="1"/>
  <c r="G745" i="1"/>
  <c r="G742" i="1"/>
  <c r="G725" i="1"/>
  <c r="G721" i="1"/>
  <c r="G722" i="1"/>
  <c r="G732" i="1"/>
  <c r="G744" i="1"/>
  <c r="G731" i="1"/>
  <c r="G730" i="1"/>
  <c r="G743" i="1"/>
  <c r="G720" i="1"/>
  <c r="G746" i="1"/>
  <c r="G726" i="1"/>
  <c r="G724" i="1"/>
  <c r="G734" i="1"/>
  <c r="G719" i="1"/>
  <c r="G738" i="1"/>
  <c r="G741" i="1"/>
  <c r="G723" i="1"/>
  <c r="G735" i="1"/>
  <c r="G718" i="1"/>
  <c r="G733" i="1"/>
  <c r="G739" i="1"/>
  <c r="M641" i="1" a="1"/>
  <c r="M641" i="1" s="1"/>
  <c r="K799" i="1" a="1"/>
  <c r="K799" i="1" s="1"/>
  <c r="K815" i="1" a="1"/>
  <c r="K815" i="1" s="1"/>
  <c r="M715" i="1" a="1"/>
  <c r="M715" i="1" s="1"/>
  <c r="I598" i="1" a="1"/>
  <c r="I598" i="1" s="1"/>
  <c r="K598" i="1" a="1"/>
  <c r="K598" i="1" s="1"/>
  <c r="M598" i="1" a="1"/>
  <c r="M598" i="1" s="1"/>
  <c r="M782" i="1" a="1"/>
  <c r="M782" i="1" s="1"/>
  <c r="I782" i="1" a="1"/>
  <c r="I782" i="1" s="1"/>
  <c r="K782" i="1" a="1"/>
  <c r="K782" i="1" s="1"/>
  <c r="K641" i="1" a="1"/>
  <c r="K641" i="1" s="1"/>
  <c r="I815" i="1" a="1"/>
  <c r="I815" i="1" s="1"/>
  <c r="I710" i="1" a="1"/>
  <c r="I710" i="1" s="1"/>
  <c r="K797" i="1" a="1"/>
  <c r="K797" i="1" s="1"/>
  <c r="K596" i="1" a="1"/>
  <c r="K596" i="1" s="1"/>
  <c r="I596" i="1" a="1"/>
  <c r="I596" i="1" s="1"/>
  <c r="M596" i="1" a="1"/>
  <c r="M596" i="1" s="1"/>
  <c r="I686" i="1" a="1"/>
  <c r="I686" i="1" s="1"/>
  <c r="M686" i="1" a="1"/>
  <c r="M686" i="1" s="1"/>
  <c r="K686" i="1" a="1"/>
  <c r="K686" i="1" s="1"/>
  <c r="M783" i="1" a="1"/>
  <c r="M783" i="1" s="1"/>
  <c r="K783" i="1" a="1"/>
  <c r="K783" i="1" s="1"/>
  <c r="I783" i="1" a="1"/>
  <c r="I783" i="1" s="1"/>
  <c r="G635" i="1"/>
  <c r="K635" i="1" s="1" a="1"/>
  <c r="K635" i="1" s="1"/>
  <c r="I341" i="1" a="1"/>
  <c r="I341" i="1" s="1"/>
  <c r="G630" i="1"/>
  <c r="G627" i="1"/>
  <c r="G631" i="1"/>
  <c r="G626" i="1"/>
  <c r="G629" i="1"/>
  <c r="G628" i="1"/>
  <c r="K807" i="1" a="1"/>
  <c r="K807" i="1" s="1"/>
  <c r="I597" i="1" a="1"/>
  <c r="I597" i="1" s="1"/>
  <c r="K597" i="1" a="1"/>
  <c r="K597" i="1" s="1"/>
  <c r="M597" i="1" a="1"/>
  <c r="M597" i="1" s="1"/>
  <c r="I788" i="1" a="1"/>
  <c r="I788" i="1" s="1"/>
  <c r="K788" i="1" a="1"/>
  <c r="K788" i="1" s="1"/>
  <c r="M788" i="1" a="1"/>
  <c r="M788" i="1" s="1"/>
  <c r="I800" i="1" a="1"/>
  <c r="I800" i="1" s="1"/>
  <c r="K800" i="1" a="1"/>
  <c r="K800" i="1" s="1"/>
  <c r="M800" i="1" a="1"/>
  <c r="M800" i="1" s="1"/>
  <c r="I799" i="1" a="1"/>
  <c r="I799" i="1" s="1"/>
  <c r="G634" i="1"/>
  <c r="K634" i="1" s="1" a="1"/>
  <c r="K634" i="1" s="1"/>
  <c r="G637" i="1"/>
  <c r="K637" i="1" s="1" a="1"/>
  <c r="K637" i="1" s="1"/>
  <c r="G636" i="1"/>
  <c r="I636" i="1" s="1" a="1"/>
  <c r="I636" i="1" s="1"/>
  <c r="M797" i="1" a="1"/>
  <c r="M797" i="1" s="1"/>
  <c r="G140" i="1"/>
  <c r="K140" i="1" s="1" a="1"/>
  <c r="K140" i="1" s="1"/>
  <c r="K711" i="1" a="1"/>
  <c r="K711" i="1" s="1"/>
  <c r="I698" i="1" a="1"/>
  <c r="I698" i="1" s="1"/>
  <c r="M698" i="1" a="1"/>
  <c r="M698" i="1" s="1"/>
  <c r="K698" i="1" a="1"/>
  <c r="K698" i="1" s="1"/>
  <c r="M786" i="1" a="1"/>
  <c r="M786" i="1" s="1"/>
  <c r="I786" i="1" a="1"/>
  <c r="I786" i="1" s="1"/>
  <c r="K786" i="1" a="1"/>
  <c r="K786" i="1" s="1"/>
  <c r="G638" i="1"/>
  <c r="K839" i="1" a="1"/>
  <c r="K839" i="1" s="1"/>
  <c r="M839" i="1" a="1"/>
  <c r="M839" i="1" s="1"/>
  <c r="I839" i="1" a="1"/>
  <c r="I839" i="1" s="1"/>
  <c r="K835" i="1" a="1"/>
  <c r="K835" i="1" s="1"/>
  <c r="M835" i="1" a="1"/>
  <c r="M835" i="1" s="1"/>
  <c r="I835" i="1" a="1"/>
  <c r="I835" i="1" s="1"/>
  <c r="I830" i="1" a="1"/>
  <c r="I830" i="1" s="1"/>
  <c r="M693" i="1" a="1"/>
  <c r="M693" i="1" s="1"/>
  <c r="K693" i="1" a="1"/>
  <c r="K693" i="1" s="1"/>
  <c r="M830" i="1" a="1"/>
  <c r="M830" i="1" s="1"/>
  <c r="M452" i="1" a="1"/>
  <c r="M452" i="1" s="1"/>
  <c r="K420" i="1" a="1"/>
  <c r="K420" i="1" s="1"/>
  <c r="K263" i="1" a="1"/>
  <c r="K263" i="1" s="1"/>
  <c r="K398" i="1" a="1"/>
  <c r="K398" i="1" s="1"/>
  <c r="M380" i="1" a="1"/>
  <c r="M380" i="1" s="1"/>
  <c r="K296" i="1" a="1"/>
  <c r="K296" i="1" s="1"/>
  <c r="I288" i="1" a="1"/>
  <c r="I288" i="1" s="1"/>
  <c r="K287" i="1" a="1"/>
  <c r="K287" i="1" s="1"/>
  <c r="M403" i="1" a="1"/>
  <c r="M403" i="1" s="1"/>
  <c r="M337" i="1" a="1"/>
  <c r="M337" i="1" s="1"/>
  <c r="K270" i="1" a="1"/>
  <c r="K270" i="1" s="1"/>
  <c r="I333" i="1" a="1"/>
  <c r="I333" i="1" s="1"/>
  <c r="K443" i="1" a="1"/>
  <c r="K443" i="1" s="1"/>
  <c r="M362" i="1" a="1"/>
  <c r="M362" i="1" s="1"/>
  <c r="K275" i="1" a="1"/>
  <c r="K275" i="1" s="1"/>
  <c r="K391" i="1" a="1"/>
  <c r="K391" i="1" s="1"/>
  <c r="M430" i="1" a="1"/>
  <c r="M430" i="1" s="1"/>
  <c r="M405" i="1" a="1"/>
  <c r="M405" i="1" s="1"/>
  <c r="I405" i="1" a="1"/>
  <c r="I405" i="1" s="1"/>
  <c r="M440" i="1" a="1"/>
  <c r="M440" i="1" s="1"/>
  <c r="M695" i="1" a="1"/>
  <c r="M695" i="1" s="1"/>
  <c r="K303" i="1" a="1"/>
  <c r="K303" i="1" s="1"/>
  <c r="K446" i="1" a="1"/>
  <c r="K446" i="1" s="1"/>
  <c r="K278" i="1" a="1"/>
  <c r="K278" i="1" s="1"/>
  <c r="M412" i="1" a="1"/>
  <c r="M412" i="1" s="1"/>
  <c r="M426" i="1" a="1"/>
  <c r="M426" i="1" s="1"/>
  <c r="I696" i="1" a="1"/>
  <c r="I696" i="1" s="1"/>
  <c r="M696" i="1" a="1"/>
  <c r="M696" i="1" s="1"/>
  <c r="M427" i="1" a="1"/>
  <c r="M427" i="1" s="1"/>
  <c r="I363" i="1" a="1"/>
  <c r="I363" i="1" s="1"/>
  <c r="K410" i="1" a="1"/>
  <c r="K410" i="1" s="1"/>
  <c r="M368" i="1" a="1"/>
  <c r="M368" i="1" s="1"/>
  <c r="M327" i="1" a="1"/>
  <c r="M327" i="1" s="1"/>
  <c r="I417" i="1" a="1"/>
  <c r="I417" i="1" s="1"/>
  <c r="K250" i="1" a="1"/>
  <c r="K250" i="1" s="1"/>
  <c r="K383" i="1" a="1"/>
  <c r="K383" i="1" s="1"/>
  <c r="M350" i="1" a="1"/>
  <c r="M350" i="1" s="1"/>
  <c r="K368" i="1" a="1"/>
  <c r="K368" i="1" s="1"/>
  <c r="M371" i="1" a="1"/>
  <c r="M371" i="1" s="1"/>
  <c r="M421" i="1" a="1"/>
  <c r="M421" i="1" s="1"/>
  <c r="I435" i="1" a="1"/>
  <c r="I435" i="1" s="1"/>
  <c r="K695" i="1" a="1"/>
  <c r="K695" i="1" s="1"/>
  <c r="K450" i="1" a="1"/>
  <c r="K450" i="1" s="1"/>
  <c r="K416" i="1" a="1"/>
  <c r="K416" i="1" s="1"/>
  <c r="K330" i="1" a="1"/>
  <c r="K330" i="1" s="1"/>
  <c r="K272" i="1" a="1"/>
  <c r="K272" i="1" s="1"/>
  <c r="M323" i="1" a="1"/>
  <c r="M323" i="1" s="1"/>
  <c r="M367" i="1" a="1"/>
  <c r="M367" i="1" s="1"/>
  <c r="M386" i="1" a="1"/>
  <c r="M386" i="1" s="1"/>
  <c r="M450" i="1" a="1"/>
  <c r="M450" i="1" s="1"/>
  <c r="K257" i="1" a="1"/>
  <c r="K257" i="1" s="1"/>
  <c r="I436" i="1" a="1"/>
  <c r="I436" i="1" s="1"/>
  <c r="K694" i="1" a="1"/>
  <c r="K694" i="1" s="1"/>
  <c r="M445" i="1" a="1"/>
  <c r="M445" i="1" s="1"/>
  <c r="M408" i="1" a="1"/>
  <c r="M408" i="1" s="1"/>
  <c r="K308" i="1" a="1"/>
  <c r="K308" i="1" s="1"/>
  <c r="M326" i="1" a="1"/>
  <c r="M326" i="1" s="1"/>
  <c r="M383" i="1" a="1"/>
  <c r="M383" i="1" s="1"/>
  <c r="K295" i="1" a="1"/>
  <c r="K295" i="1" s="1"/>
  <c r="M343" i="1" a="1"/>
  <c r="M343" i="1" s="1"/>
  <c r="I276" i="1" a="1"/>
  <c r="I276" i="1" s="1"/>
  <c r="I272" i="1" a="1"/>
  <c r="I272" i="1" s="1"/>
  <c r="M402" i="1" a="1"/>
  <c r="M402" i="1" s="1"/>
  <c r="K381" i="1" a="1"/>
  <c r="K381" i="1" s="1"/>
  <c r="K336" i="1" a="1"/>
  <c r="K336" i="1" s="1"/>
  <c r="K425" i="1" a="1"/>
  <c r="K425" i="1" s="1"/>
  <c r="I397" i="1" a="1"/>
  <c r="I397" i="1" s="1"/>
  <c r="M360" i="1" a="1"/>
  <c r="M360" i="1" s="1"/>
  <c r="I355" i="1" a="1"/>
  <c r="I355" i="1" s="1"/>
  <c r="I416" i="1" a="1"/>
  <c r="I416" i="1" s="1"/>
  <c r="I408" i="1" a="1"/>
  <c r="I408" i="1" s="1"/>
  <c r="K445" i="1" a="1"/>
  <c r="K445" i="1" s="1"/>
  <c r="M694" i="1" a="1"/>
  <c r="M694" i="1" s="1"/>
  <c r="M397" i="1" a="1"/>
  <c r="M397" i="1" s="1"/>
  <c r="M250" i="1" a="1"/>
  <c r="M250" i="1" s="1"/>
  <c r="K327" i="1" a="1"/>
  <c r="K327" i="1" s="1"/>
  <c r="K385" i="1" a="1"/>
  <c r="K385" i="1" s="1"/>
  <c r="M425" i="1" a="1"/>
  <c r="M425" i="1" s="1"/>
  <c r="M255" i="1" a="1"/>
  <c r="M255" i="1" s="1"/>
  <c r="K427" i="1" a="1"/>
  <c r="K427" i="1" s="1"/>
  <c r="I255" i="1" a="1"/>
  <c r="I255" i="1" s="1"/>
  <c r="I263" i="1" a="1"/>
  <c r="I263" i="1" s="1"/>
  <c r="K350" i="1" a="1"/>
  <c r="K350" i="1" s="1"/>
  <c r="I403" i="1" a="1"/>
  <c r="I403" i="1" s="1"/>
  <c r="I270" i="1" a="1"/>
  <c r="I270" i="1" s="1"/>
  <c r="I322" i="1" a="1"/>
  <c r="I322" i="1" s="1"/>
  <c r="K430" i="1" a="1"/>
  <c r="K430" i="1" s="1"/>
  <c r="K285" i="1" a="1"/>
  <c r="K285" i="1" s="1"/>
  <c r="K267" i="1" a="1"/>
  <c r="K267" i="1" s="1"/>
  <c r="K400" i="1" a="1"/>
  <c r="K400" i="1" s="1"/>
  <c r="K321" i="1" a="1"/>
  <c r="K321" i="1" s="1"/>
  <c r="K346" i="1" a="1"/>
  <c r="K346" i="1" s="1"/>
  <c r="I290" i="1" a="1"/>
  <c r="I290" i="1" s="1"/>
  <c r="K421" i="1" a="1"/>
  <c r="K421" i="1" s="1"/>
  <c r="I303" i="1" a="1"/>
  <c r="I303" i="1" s="1"/>
  <c r="M307" i="1" a="1"/>
  <c r="M307" i="1" s="1"/>
  <c r="I453" i="1" a="1"/>
  <c r="I453" i="1" s="1"/>
  <c r="M361" i="1" a="1"/>
  <c r="M361" i="1" s="1"/>
  <c r="I382" i="1" a="1"/>
  <c r="I382" i="1" s="1"/>
  <c r="K351" i="1" a="1"/>
  <c r="K351" i="1" s="1"/>
  <c r="I447" i="1" a="1"/>
  <c r="I447" i="1" s="1"/>
  <c r="I295" i="1" a="1"/>
  <c r="I295" i="1" s="1"/>
  <c r="K380" i="1" a="1"/>
  <c r="K380" i="1" s="1"/>
  <c r="K411" i="1" a="1"/>
  <c r="K411" i="1" s="1"/>
  <c r="K348" i="1" a="1"/>
  <c r="K348" i="1" s="1"/>
  <c r="M342" i="1" a="1"/>
  <c r="M342" i="1" s="1"/>
  <c r="K363" i="1" a="1"/>
  <c r="K363" i="1" s="1"/>
  <c r="I287" i="1" a="1"/>
  <c r="I287" i="1" s="1"/>
  <c r="M407" i="1" a="1"/>
  <c r="M407" i="1" s="1"/>
  <c r="I328" i="1" a="1"/>
  <c r="I328" i="1" s="1"/>
  <c r="I321" i="1" a="1"/>
  <c r="I321" i="1" s="1"/>
  <c r="M310" i="1" a="1"/>
  <c r="M310" i="1" s="1"/>
  <c r="I285" i="1" a="1"/>
  <c r="I285" i="1" s="1"/>
  <c r="M316" i="1" a="1"/>
  <c r="M316" i="1" s="1"/>
  <c r="K360" i="1" a="1"/>
  <c r="K360" i="1" s="1"/>
  <c r="K453" i="1" a="1"/>
  <c r="K453" i="1" s="1"/>
  <c r="M341" i="1" a="1"/>
  <c r="M341" i="1" s="1"/>
  <c r="M438" i="1" a="1"/>
  <c r="M438" i="1" s="1"/>
  <c r="I251" i="1" a="1"/>
  <c r="I251" i="1" s="1"/>
  <c r="M382" i="1" a="1"/>
  <c r="M382" i="1" s="1"/>
  <c r="K413" i="1" a="1"/>
  <c r="K413" i="1" s="1"/>
  <c r="I297" i="1" a="1"/>
  <c r="I297" i="1" s="1"/>
  <c r="M340" i="1" a="1"/>
  <c r="M340" i="1" s="1"/>
  <c r="M333" i="1" a="1"/>
  <c r="M333" i="1" s="1"/>
  <c r="I267" i="1" a="1"/>
  <c r="I267" i="1" s="1"/>
  <c r="I316" i="1" a="1"/>
  <c r="I316" i="1" s="1"/>
  <c r="I440" i="1" a="1"/>
  <c r="I440" i="1" s="1"/>
  <c r="I381" i="1" a="1"/>
  <c r="I381" i="1" s="1"/>
  <c r="K392" i="1" a="1"/>
  <c r="K392" i="1" s="1"/>
  <c r="M388" i="1" a="1"/>
  <c r="M388" i="1" s="1"/>
  <c r="K288" i="1" a="1"/>
  <c r="K288" i="1" s="1"/>
  <c r="M365" i="1" a="1"/>
  <c r="M365" i="1" s="1"/>
  <c r="K271" i="1" a="1"/>
  <c r="K271" i="1" s="1"/>
  <c r="M398" i="1" a="1"/>
  <c r="M398" i="1" s="1"/>
  <c r="M351" i="1" a="1"/>
  <c r="M351" i="1" s="1"/>
  <c r="I278" i="1" a="1"/>
  <c r="I278" i="1" s="1"/>
  <c r="K365" i="1" a="1"/>
  <c r="K365" i="1" s="1"/>
  <c r="M347" i="1" a="1"/>
  <c r="M347" i="1" s="1"/>
  <c r="M328" i="1" a="1"/>
  <c r="M328" i="1" s="1"/>
  <c r="I307" i="1" a="1"/>
  <c r="I307" i="1" s="1"/>
  <c r="M345" i="1" a="1"/>
  <c r="M345" i="1" s="1"/>
  <c r="K268" i="1" a="1"/>
  <c r="K268" i="1" s="1"/>
  <c r="M373" i="1" a="1"/>
  <c r="M373" i="1" s="1"/>
  <c r="I301" i="1" a="1"/>
  <c r="I301" i="1" s="1"/>
  <c r="I262" i="1" a="1"/>
  <c r="I262" i="1" s="1"/>
  <c r="I296" i="1" a="1"/>
  <c r="I296" i="1" s="1"/>
  <c r="M336" i="1" a="1"/>
  <c r="M336" i="1" s="1"/>
  <c r="M322" i="1" a="1"/>
  <c r="M322" i="1" s="1"/>
  <c r="K388" i="1" a="1"/>
  <c r="K388" i="1" s="1"/>
  <c r="K358" i="1" a="1"/>
  <c r="K358" i="1" s="1"/>
  <c r="K386" i="1" a="1"/>
  <c r="K386" i="1" s="1"/>
  <c r="K426" i="1" a="1"/>
  <c r="K426" i="1" s="1"/>
  <c r="M348" i="1" a="1"/>
  <c r="M348" i="1" s="1"/>
  <c r="I401" i="1" a="1"/>
  <c r="I401" i="1" s="1"/>
  <c r="I345" i="1" a="1"/>
  <c r="I345" i="1" s="1"/>
  <c r="M432" i="1" a="1"/>
  <c r="M432" i="1" s="1"/>
  <c r="K442" i="1" a="1"/>
  <c r="K442" i="1" s="1"/>
  <c r="M413" i="1" a="1"/>
  <c r="M413" i="1" s="1"/>
  <c r="K298" i="1" a="1"/>
  <c r="K298" i="1" s="1"/>
  <c r="K428" i="1" a="1"/>
  <c r="K428" i="1" s="1"/>
  <c r="M442" i="1" a="1"/>
  <c r="M442" i="1" s="1"/>
  <c r="K337" i="1" a="1"/>
  <c r="K337" i="1" s="1"/>
  <c r="I291" i="1" a="1"/>
  <c r="I291" i="1" s="1"/>
  <c r="M446" i="1" a="1"/>
  <c r="M446" i="1" s="1"/>
  <c r="K251" i="1" a="1"/>
  <c r="K251" i="1" s="1"/>
  <c r="I362" i="1" a="1"/>
  <c r="I362" i="1" s="1"/>
  <c r="M372" i="1" a="1"/>
  <c r="M372" i="1" s="1"/>
  <c r="K407" i="1" a="1"/>
  <c r="K407" i="1" s="1"/>
  <c r="K300" i="1" a="1"/>
  <c r="K300" i="1" s="1"/>
  <c r="K341" i="1" a="1"/>
  <c r="K341" i="1" s="1"/>
  <c r="I372" i="1" a="1"/>
  <c r="I372" i="1" s="1"/>
  <c r="K342" i="1" a="1"/>
  <c r="K342" i="1" s="1"/>
  <c r="I371" i="1" a="1"/>
  <c r="I371" i="1" s="1"/>
  <c r="M437" i="1" a="1"/>
  <c r="M437" i="1" s="1"/>
  <c r="I281" i="1" a="1"/>
  <c r="I281" i="1" s="1"/>
  <c r="I448" i="1" a="1"/>
  <c r="I448" i="1" s="1"/>
  <c r="M435" i="1" a="1"/>
  <c r="M435" i="1" s="1"/>
  <c r="M420" i="1" a="1"/>
  <c r="M420" i="1" s="1"/>
  <c r="M346" i="1" a="1"/>
  <c r="M346" i="1" s="1"/>
  <c r="K305" i="1" a="1"/>
  <c r="K305" i="1" s="1"/>
  <c r="K291" i="1" a="1"/>
  <c r="K291" i="1" s="1"/>
  <c r="K306" i="1" a="1"/>
  <c r="K306" i="1" s="1"/>
  <c r="M305" i="1" a="1"/>
  <c r="M305" i="1" s="1"/>
  <c r="I443" i="1" a="1"/>
  <c r="I443" i="1" s="1"/>
  <c r="I271" i="1" a="1"/>
  <c r="I271" i="1" s="1"/>
  <c r="K373" i="1" a="1"/>
  <c r="K373" i="1" s="1"/>
  <c r="I340" i="1" a="1"/>
  <c r="I340" i="1" s="1"/>
  <c r="I432" i="1" a="1"/>
  <c r="I432" i="1" s="1"/>
  <c r="M252" i="1" a="1"/>
  <c r="M252" i="1" s="1"/>
  <c r="K252" i="1" a="1"/>
  <c r="K252" i="1" s="1"/>
  <c r="I252" i="1" a="1"/>
  <c r="I252" i="1" s="1"/>
  <c r="M320" i="1" a="1"/>
  <c r="M320" i="1" s="1"/>
  <c r="I366" i="1" a="1"/>
  <c r="I366" i="1" s="1"/>
  <c r="I423" i="1" a="1"/>
  <c r="I423" i="1" s="1"/>
  <c r="I282" i="1" a="1"/>
  <c r="I282" i="1" s="1"/>
  <c r="K313" i="1" a="1"/>
  <c r="K313" i="1" s="1"/>
  <c r="I393" i="1" a="1"/>
  <c r="I393" i="1" s="1"/>
  <c r="I325" i="1" a="1"/>
  <c r="I325" i="1" s="1"/>
  <c r="M366" i="1" a="1"/>
  <c r="M366" i="1" s="1"/>
  <c r="M390" i="1" a="1"/>
  <c r="M390" i="1" s="1"/>
  <c r="M332" i="1" a="1"/>
  <c r="M332" i="1" s="1"/>
  <c r="K438" i="1" a="1"/>
  <c r="K438" i="1" s="1"/>
  <c r="K325" i="1" a="1"/>
  <c r="K325" i="1" s="1"/>
  <c r="K395" i="1" a="1"/>
  <c r="K395" i="1" s="1"/>
  <c r="I353" i="1" a="1"/>
  <c r="I353" i="1" s="1"/>
  <c r="K829" i="1" a="1"/>
  <c r="K829" i="1" s="1"/>
  <c r="I827" i="1" a="1"/>
  <c r="I827" i="1" s="1"/>
  <c r="M827" i="1" a="1"/>
  <c r="M827" i="1" s="1"/>
  <c r="K827" i="1" a="1"/>
  <c r="K827" i="1" s="1"/>
  <c r="M313" i="1" a="1"/>
  <c r="M313" i="1" s="1"/>
  <c r="M410" i="1" a="1"/>
  <c r="M410" i="1" s="1"/>
  <c r="I293" i="1" a="1"/>
  <c r="I293" i="1" s="1"/>
  <c r="K315" i="1" a="1"/>
  <c r="K315" i="1" s="1"/>
  <c r="I292" i="1" a="1"/>
  <c r="I292" i="1" s="1"/>
  <c r="M317" i="1" a="1"/>
  <c r="M317" i="1" s="1"/>
  <c r="I378" i="1" a="1"/>
  <c r="I378" i="1" s="1"/>
  <c r="M338" i="1" a="1"/>
  <c r="M338" i="1" s="1"/>
  <c r="K393" i="1" a="1"/>
  <c r="K393" i="1" s="1"/>
  <c r="K323" i="1" a="1"/>
  <c r="K323" i="1" s="1"/>
  <c r="K415" i="1" a="1"/>
  <c r="K415" i="1" s="1"/>
  <c r="M353" i="1" a="1"/>
  <c r="M353" i="1" s="1"/>
  <c r="M391" i="1" a="1"/>
  <c r="M391" i="1" s="1"/>
  <c r="K833" i="1" a="1"/>
  <c r="K833" i="1" s="1"/>
  <c r="M833" i="1" a="1"/>
  <c r="M833" i="1" s="1"/>
  <c r="I253" i="1" a="1"/>
  <c r="I253" i="1" s="1"/>
  <c r="K253" i="1" a="1"/>
  <c r="K253" i="1" s="1"/>
  <c r="M253" i="1" a="1"/>
  <c r="M253" i="1" s="1"/>
  <c r="K277" i="1" a="1"/>
  <c r="K277" i="1" s="1"/>
  <c r="M318" i="1" a="1"/>
  <c r="M318" i="1" s="1"/>
  <c r="K352" i="1" a="1"/>
  <c r="K352" i="1" s="1"/>
  <c r="K418" i="1" a="1"/>
  <c r="K418" i="1" s="1"/>
  <c r="K423" i="1" a="1"/>
  <c r="K423" i="1" s="1"/>
  <c r="M377" i="1" a="1"/>
  <c r="M377" i="1" s="1"/>
  <c r="I406" i="1" a="1"/>
  <c r="I406" i="1" s="1"/>
  <c r="I418" i="1" a="1"/>
  <c r="I418" i="1" s="1"/>
  <c r="M436" i="1" a="1"/>
  <c r="M436" i="1" s="1"/>
  <c r="I431" i="1" a="1"/>
  <c r="I431" i="1" s="1"/>
  <c r="K310" i="1" a="1"/>
  <c r="K310" i="1" s="1"/>
  <c r="K326" i="1" a="1"/>
  <c r="K326" i="1" s="1"/>
  <c r="I277" i="1" a="1"/>
  <c r="I277" i="1" s="1"/>
  <c r="M315" i="1" a="1"/>
  <c r="M315" i="1" s="1"/>
  <c r="K332" i="1" a="1"/>
  <c r="K332" i="1" s="1"/>
  <c r="M448" i="1" a="1"/>
  <c r="M448" i="1" s="1"/>
  <c r="I302" i="1" a="1"/>
  <c r="I302" i="1" s="1"/>
  <c r="I283" i="1" a="1"/>
  <c r="I283" i="1" s="1"/>
  <c r="K280" i="1" a="1"/>
  <c r="K280" i="1" s="1"/>
  <c r="K292" i="1" a="1"/>
  <c r="K292" i="1" s="1"/>
  <c r="I357" i="1" a="1"/>
  <c r="I357" i="1" s="1"/>
  <c r="I266" i="1" a="1"/>
  <c r="I266" i="1" s="1"/>
  <c r="K290" i="1" a="1"/>
  <c r="K290" i="1" s="1"/>
  <c r="K320" i="1" a="1"/>
  <c r="K320" i="1" s="1"/>
  <c r="K262" i="1" a="1"/>
  <c r="K262" i="1" s="1"/>
  <c r="K273" i="1" a="1"/>
  <c r="K273" i="1" s="1"/>
  <c r="I257" i="1" a="1"/>
  <c r="I257" i="1" s="1"/>
  <c r="I375" i="1" a="1"/>
  <c r="I375" i="1" s="1"/>
  <c r="K406" i="1" a="1"/>
  <c r="K406" i="1" s="1"/>
  <c r="K377" i="1" a="1"/>
  <c r="K377" i="1" s="1"/>
  <c r="M358" i="1" a="1"/>
  <c r="M358" i="1" s="1"/>
  <c r="K370" i="1" a="1"/>
  <c r="K370" i="1" s="1"/>
  <c r="K302" i="1" a="1"/>
  <c r="K302" i="1" s="1"/>
  <c r="I433" i="1" a="1"/>
  <c r="I433" i="1" s="1"/>
  <c r="M312" i="1" a="1"/>
  <c r="M312" i="1" s="1"/>
  <c r="K338" i="1" a="1"/>
  <c r="K338" i="1" s="1"/>
  <c r="I352" i="1" a="1"/>
  <c r="I352" i="1" s="1"/>
  <c r="K412" i="1" a="1"/>
  <c r="K412" i="1" s="1"/>
  <c r="G831" i="1"/>
  <c r="M261" i="1" a="1"/>
  <c r="M261" i="1" s="1"/>
  <c r="K390" i="1" a="1"/>
  <c r="K390" i="1" s="1"/>
  <c r="M395" i="1" a="1"/>
  <c r="M395" i="1" s="1"/>
  <c r="K256" i="1" a="1"/>
  <c r="K256" i="1" s="1"/>
  <c r="M417" i="1" a="1"/>
  <c r="M417" i="1" s="1"/>
  <c r="I261" i="1" a="1"/>
  <c r="I261" i="1" s="1"/>
  <c r="I265" i="1" a="1"/>
  <c r="I265" i="1" s="1"/>
  <c r="I300" i="1" a="1"/>
  <c r="I300" i="1" s="1"/>
  <c r="K281" i="1" a="1"/>
  <c r="K281" i="1" s="1"/>
  <c r="M376" i="1" a="1"/>
  <c r="M376" i="1" s="1"/>
  <c r="M415" i="1" a="1"/>
  <c r="M415" i="1" s="1"/>
  <c r="M387" i="1" a="1"/>
  <c r="M387" i="1" s="1"/>
  <c r="I828" i="1" a="1"/>
  <c r="I828" i="1" s="1"/>
  <c r="K828" i="1" a="1"/>
  <c r="K828" i="1" s="1"/>
  <c r="M828" i="1" a="1"/>
  <c r="M828" i="1" s="1"/>
  <c r="M428" i="1" a="1"/>
  <c r="M428" i="1" s="1"/>
  <c r="K375" i="1" a="1"/>
  <c r="K375" i="1" s="1"/>
  <c r="I273" i="1" a="1"/>
  <c r="I273" i="1" s="1"/>
  <c r="I331" i="1" a="1"/>
  <c r="I331" i="1" s="1"/>
  <c r="K367" i="1" a="1"/>
  <c r="K367" i="1" s="1"/>
  <c r="I441" i="1" a="1"/>
  <c r="I441" i="1" s="1"/>
  <c r="I402" i="1" a="1"/>
  <c r="I402" i="1" s="1"/>
  <c r="M308" i="1" a="1"/>
  <c r="M308" i="1" s="1"/>
  <c r="I256" i="1" a="1"/>
  <c r="I256" i="1" s="1"/>
  <c r="M311" i="1" a="1"/>
  <c r="M311" i="1" s="1"/>
  <c r="I306" i="1" a="1"/>
  <c r="I306" i="1" s="1"/>
  <c r="K286" i="1" a="1"/>
  <c r="K286" i="1" s="1"/>
  <c r="I422" i="1" a="1"/>
  <c r="I422" i="1" s="1"/>
  <c r="K282" i="1" a="1"/>
  <c r="K282" i="1" s="1"/>
  <c r="I312" i="1" a="1"/>
  <c r="I312" i="1" s="1"/>
  <c r="I286" i="1" a="1"/>
  <c r="I286" i="1" s="1"/>
  <c r="M378" i="1" a="1"/>
  <c r="M378" i="1" s="1"/>
  <c r="I356" i="1" a="1"/>
  <c r="I356" i="1" s="1"/>
  <c r="I298" i="1" a="1"/>
  <c r="I298" i="1" s="1"/>
  <c r="M357" i="1" a="1"/>
  <c r="M357" i="1" s="1"/>
  <c r="M431" i="1" a="1"/>
  <c r="M431" i="1" s="1"/>
  <c r="I832" i="1" a="1"/>
  <c r="I832" i="1" s="1"/>
  <c r="I260" i="1" a="1"/>
  <c r="I260" i="1" s="1"/>
  <c r="K401" i="1" a="1"/>
  <c r="K401" i="1" s="1"/>
  <c r="K318" i="1" a="1"/>
  <c r="K318" i="1" s="1"/>
  <c r="M447" i="1" a="1"/>
  <c r="M447" i="1" s="1"/>
  <c r="K451" i="1" a="1"/>
  <c r="K451" i="1" s="1"/>
  <c r="M433" i="1" a="1"/>
  <c r="M433" i="1" s="1"/>
  <c r="I411" i="1" a="1"/>
  <c r="I411" i="1" s="1"/>
  <c r="M356" i="1" a="1"/>
  <c r="M356" i="1" s="1"/>
  <c r="G736" i="1"/>
  <c r="M258" i="1" a="1"/>
  <c r="M258" i="1" s="1"/>
  <c r="K266" i="1" a="1"/>
  <c r="K266" i="1" s="1"/>
  <c r="I335" i="1" a="1"/>
  <c r="I335" i="1" s="1"/>
  <c r="K452" i="1" a="1"/>
  <c r="K452" i="1" s="1"/>
  <c r="K265" i="1" a="1"/>
  <c r="K265" i="1" s="1"/>
  <c r="M385" i="1" a="1"/>
  <c r="M385" i="1" s="1"/>
  <c r="I387" i="1" a="1"/>
  <c r="I387" i="1" s="1"/>
  <c r="K311" i="1" a="1"/>
  <c r="K311" i="1" s="1"/>
  <c r="K297" i="1" a="1"/>
  <c r="K297" i="1" s="1"/>
  <c r="K317" i="1" a="1"/>
  <c r="K317" i="1" s="1"/>
  <c r="I396" i="1" a="1"/>
  <c r="I396" i="1" s="1"/>
  <c r="I376" i="1" a="1"/>
  <c r="I376" i="1" s="1"/>
  <c r="M829" i="1" a="1"/>
  <c r="M829" i="1" s="1"/>
  <c r="M330" i="1" a="1"/>
  <c r="M330" i="1" s="1"/>
  <c r="K283" i="1" a="1"/>
  <c r="K283" i="1" s="1"/>
  <c r="K301" i="1" a="1"/>
  <c r="K301" i="1" s="1"/>
  <c r="M400" i="1" a="1"/>
  <c r="M400" i="1" s="1"/>
  <c r="I392" i="1" a="1"/>
  <c r="I392" i="1" s="1"/>
  <c r="I258" i="1" a="1"/>
  <c r="I258" i="1" s="1"/>
  <c r="K260" i="1" a="1"/>
  <c r="K260" i="1" s="1"/>
  <c r="M451" i="1" a="1"/>
  <c r="M451" i="1" s="1"/>
  <c r="K343" i="1" a="1"/>
  <c r="K343" i="1" s="1"/>
  <c r="K331" i="1" a="1"/>
  <c r="K331" i="1" s="1"/>
  <c r="M370" i="1" a="1"/>
  <c r="M370" i="1" s="1"/>
  <c r="M355" i="1" a="1"/>
  <c r="M355" i="1" s="1"/>
  <c r="I275" i="1" a="1"/>
  <c r="I275" i="1" s="1"/>
  <c r="M832" i="1" a="1"/>
  <c r="M832" i="1" s="1"/>
  <c r="M422" i="1" a="1"/>
  <c r="M422" i="1" s="1"/>
  <c r="I347" i="1" a="1"/>
  <c r="I347" i="1" s="1"/>
  <c r="M335" i="1" a="1"/>
  <c r="M335" i="1" s="1"/>
  <c r="K293" i="1" a="1"/>
  <c r="K293" i="1" s="1"/>
  <c r="M396" i="1" a="1"/>
  <c r="M396" i="1" s="1"/>
  <c r="K276" i="1" a="1"/>
  <c r="K276" i="1" s="1"/>
  <c r="M441" i="1" a="1"/>
  <c r="M441" i="1" s="1"/>
  <c r="I437" i="1" a="1"/>
  <c r="I437" i="1" s="1"/>
  <c r="K361" i="1" a="1"/>
  <c r="K361" i="1" s="1"/>
  <c r="I280" i="1" a="1"/>
  <c r="I280" i="1" s="1"/>
  <c r="K826" i="1" a="1"/>
  <c r="K826" i="1" s="1"/>
  <c r="I826" i="1" a="1"/>
  <c r="I826" i="1" s="1"/>
  <c r="M826" i="1" a="1"/>
  <c r="M826" i="1" s="1"/>
  <c r="M640" i="1" a="1"/>
  <c r="M640" i="1" s="1"/>
  <c r="K640" i="1" a="1"/>
  <c r="K640" i="1" s="1"/>
  <c r="I640" i="1" a="1"/>
  <c r="I640" i="1" s="1"/>
  <c r="K498" i="1" a="1"/>
  <c r="K498" i="1" s="1"/>
  <c r="M498" i="1" a="1"/>
  <c r="M498" i="1" s="1"/>
  <c r="I498" i="1" a="1"/>
  <c r="I498" i="1" s="1"/>
  <c r="M642" i="1" a="1"/>
  <c r="M642" i="1" s="1"/>
  <c r="I642" i="1" a="1"/>
  <c r="I642" i="1" s="1"/>
  <c r="K642" i="1" a="1"/>
  <c r="K642" i="1" s="1"/>
  <c r="M645" i="1" a="1"/>
  <c r="M645" i="1" s="1"/>
  <c r="I645" i="1" a="1"/>
  <c r="I645" i="1" s="1"/>
  <c r="K645" i="1" a="1"/>
  <c r="K645" i="1" s="1"/>
  <c r="I643" i="1" a="1"/>
  <c r="I643" i="1" s="1"/>
  <c r="K643" i="1" a="1"/>
  <c r="K643" i="1" s="1"/>
  <c r="M643" i="1" a="1"/>
  <c r="M643" i="1" s="1"/>
  <c r="G456" i="1"/>
  <c r="G457" i="1"/>
  <c r="G458" i="1"/>
  <c r="M2" i="1" a="1"/>
  <c r="M2" i="1" s="1"/>
  <c r="I2" i="1" a="1"/>
  <c r="I2" i="1" s="1"/>
  <c r="I136" i="1" a="1"/>
  <c r="I136" i="1" s="1"/>
  <c r="M475" i="1" a="1"/>
  <c r="M475" i="1" s="1"/>
  <c r="I496" i="1" a="1"/>
  <c r="I496" i="1" s="1"/>
  <c r="I490" i="1" a="1"/>
  <c r="I490" i="1" s="1"/>
  <c r="I463" i="1" a="1"/>
  <c r="I463" i="1" s="1"/>
  <c r="M463" i="1" a="1"/>
  <c r="M463" i="1" s="1"/>
  <c r="K463" i="1" a="1"/>
  <c r="K463" i="1" s="1"/>
  <c r="I460" i="1" a="1"/>
  <c r="I460" i="1" s="1"/>
  <c r="M460" i="1" a="1"/>
  <c r="M460" i="1" s="1"/>
  <c r="K460" i="1" a="1"/>
  <c r="K460" i="1" s="1"/>
  <c r="M95" i="1" a="1"/>
  <c r="M95" i="1" s="1"/>
  <c r="I98" i="1" a="1"/>
  <c r="I98" i="1" s="1"/>
  <c r="K90" i="1" a="1"/>
  <c r="K90" i="1" s="1"/>
  <c r="I92" i="1" a="1"/>
  <c r="I92" i="1" s="1"/>
  <c r="I99" i="1" a="1"/>
  <c r="I99" i="1" s="1"/>
  <c r="I102" i="1" a="1"/>
  <c r="I102" i="1" s="1"/>
  <c r="I104" i="1" a="1"/>
  <c r="I104" i="1" s="1"/>
  <c r="I105" i="1" a="1"/>
  <c r="I105" i="1" s="1"/>
  <c r="I106" i="1" a="1"/>
  <c r="I106" i="1" s="1"/>
  <c r="I108" i="1" a="1"/>
  <c r="I108" i="1" s="1"/>
  <c r="I120" i="1" a="1"/>
  <c r="I120" i="1" s="1"/>
  <c r="K133" i="1" a="1"/>
  <c r="K133" i="1" s="1"/>
  <c r="M85" i="1" a="1"/>
  <c r="M85" i="1" s="1"/>
  <c r="K125" i="1" a="1"/>
  <c r="K125" i="1" s="1"/>
  <c r="I13" i="1" a="1"/>
  <c r="I13" i="1" s="1"/>
  <c r="I29" i="1" a="1"/>
  <c r="I29" i="1" s="1"/>
  <c r="K18" i="1" a="1"/>
  <c r="K18" i="1" s="1"/>
  <c r="M478" i="1" a="1"/>
  <c r="M478" i="1" s="1"/>
  <c r="I16" i="1" a="1"/>
  <c r="I16" i="1" s="1"/>
  <c r="I17" i="1" a="1"/>
  <c r="I17" i="1" s="1"/>
  <c r="K19" i="1" a="1"/>
  <c r="K19" i="1" s="1"/>
  <c r="I12" i="1" a="1"/>
  <c r="I12" i="1" s="1"/>
  <c r="K11" i="1" a="1"/>
  <c r="K11" i="1" s="1"/>
  <c r="I132" i="1" a="1"/>
  <c r="I132" i="1" s="1"/>
  <c r="M6" i="1" a="1"/>
  <c r="M6" i="1" s="1"/>
  <c r="M9" i="1" a="1"/>
  <c r="M9" i="1" s="1"/>
  <c r="M88" i="1" a="1"/>
  <c r="M88" i="1" s="1"/>
  <c r="K86" i="1" a="1"/>
  <c r="K86" i="1" s="1"/>
  <c r="I82" i="1" a="1"/>
  <c r="I82" i="1" s="1"/>
  <c r="M18" i="1" a="1"/>
  <c r="M18" i="1" s="1"/>
  <c r="I18" i="1" a="1"/>
  <c r="I18" i="1" s="1"/>
  <c r="I19" i="1" a="1"/>
  <c r="I19" i="1" s="1"/>
  <c r="M29" i="1" a="1"/>
  <c r="M29" i="1" s="1"/>
  <c r="K29" i="1" a="1"/>
  <c r="K29" i="1" s="1"/>
  <c r="M19" i="1" a="1"/>
  <c r="M19" i="1" s="1"/>
  <c r="M17" i="1" a="1"/>
  <c r="M17" i="1" s="1"/>
  <c r="K17" i="1" a="1"/>
  <c r="K17" i="1" s="1"/>
  <c r="M13" i="1" a="1"/>
  <c r="M13" i="1" s="1"/>
  <c r="M16" i="1" a="1"/>
  <c r="M16" i="1" s="1"/>
  <c r="I11" i="1" a="1"/>
  <c r="I11" i="1" s="1"/>
  <c r="I10" i="1" a="1"/>
  <c r="I10" i="1" s="1"/>
  <c r="M12" i="1" a="1"/>
  <c r="M12" i="1" s="1"/>
  <c r="K16" i="1" a="1"/>
  <c r="K16" i="1" s="1"/>
  <c r="M11" i="1" a="1"/>
  <c r="M11" i="1" s="1"/>
  <c r="K13" i="1" a="1"/>
  <c r="K13" i="1" s="1"/>
  <c r="M10" i="1" a="1"/>
  <c r="M10" i="1" s="1"/>
  <c r="K12" i="1" a="1"/>
  <c r="K12" i="1" s="1"/>
  <c r="I9" i="1" a="1"/>
  <c r="I9" i="1" s="1"/>
  <c r="K6" i="1" a="1"/>
  <c r="K6" i="1" s="1"/>
  <c r="I4" i="1" a="1"/>
  <c r="I4" i="1" s="1"/>
  <c r="I6" i="1" a="1"/>
  <c r="I6" i="1" s="1"/>
  <c r="K2" i="1" a="1"/>
  <c r="K2" i="1" s="1"/>
  <c r="K9" i="1" a="1"/>
  <c r="K9" i="1" s="1"/>
  <c r="M4" i="1" a="1"/>
  <c r="M4" i="1" s="1"/>
  <c r="M69" i="1" l="1" a="1"/>
  <c r="M69" i="1" s="1"/>
  <c r="K69" i="1" a="1"/>
  <c r="K69" i="1" s="1"/>
  <c r="I69" i="1" a="1"/>
  <c r="I69" i="1" s="1"/>
  <c r="K636" i="1" a="1"/>
  <c r="K636" i="1" s="1"/>
  <c r="I637" i="1" a="1"/>
  <c r="I637" i="1" s="1"/>
  <c r="M637" i="1" a="1"/>
  <c r="M637" i="1" s="1"/>
  <c r="I635" i="1" a="1"/>
  <c r="I635" i="1" s="1"/>
  <c r="M636" i="1" a="1"/>
  <c r="M636" i="1" s="1"/>
  <c r="M633" i="1" a="1"/>
  <c r="M633" i="1" s="1"/>
  <c r="K633" i="1" a="1"/>
  <c r="K633" i="1" s="1"/>
  <c r="M635" i="1" a="1"/>
  <c r="M635" i="1" s="1"/>
  <c r="M634" i="1" a="1"/>
  <c r="M634" i="1" s="1"/>
  <c r="I634" i="1" a="1"/>
  <c r="I634" i="1" s="1"/>
  <c r="K725" i="1" a="1"/>
  <c r="K725" i="1" s="1"/>
  <c r="M725" i="1" a="1"/>
  <c r="M725" i="1" s="1"/>
  <c r="I725" i="1" a="1"/>
  <c r="I725" i="1" s="1"/>
  <c r="I140" i="1" a="1"/>
  <c r="I140" i="1" s="1"/>
  <c r="K742" i="1" a="1"/>
  <c r="K742" i="1" s="1"/>
  <c r="I742" i="1" a="1"/>
  <c r="I742" i="1" s="1"/>
  <c r="M742" i="1" a="1"/>
  <c r="M742" i="1" s="1"/>
  <c r="M735" i="1" a="1"/>
  <c r="M735" i="1" s="1"/>
  <c r="K735" i="1" a="1"/>
  <c r="K735" i="1" s="1"/>
  <c r="I735" i="1" a="1"/>
  <c r="I735" i="1" s="1"/>
  <c r="M737" i="1" a="1"/>
  <c r="M737" i="1" s="1"/>
  <c r="I737" i="1" a="1"/>
  <c r="I737" i="1" s="1"/>
  <c r="K737" i="1" a="1"/>
  <c r="K737" i="1" s="1"/>
  <c r="K738" i="1" a="1"/>
  <c r="K738" i="1" s="1"/>
  <c r="M738" i="1" a="1"/>
  <c r="M738" i="1" s="1"/>
  <c r="I738" i="1" a="1"/>
  <c r="I738" i="1" s="1"/>
  <c r="I726" i="1" a="1"/>
  <c r="I726" i="1" s="1"/>
  <c r="M726" i="1" a="1"/>
  <c r="M726" i="1" s="1"/>
  <c r="K726" i="1" a="1"/>
  <c r="K726" i="1" s="1"/>
  <c r="K631" i="1" a="1"/>
  <c r="K631" i="1" s="1"/>
  <c r="M631" i="1" a="1"/>
  <c r="M631" i="1" s="1"/>
  <c r="I631" i="1" a="1"/>
  <c r="I631" i="1" s="1"/>
  <c r="M720" i="1" a="1"/>
  <c r="M720" i="1" s="1"/>
  <c r="K720" i="1" a="1"/>
  <c r="K720" i="1" s="1"/>
  <c r="I720" i="1" a="1"/>
  <c r="I720" i="1" s="1"/>
  <c r="M627" i="1" a="1"/>
  <c r="M627" i="1" s="1"/>
  <c r="I627" i="1" a="1"/>
  <c r="I627" i="1" s="1"/>
  <c r="K627" i="1" a="1"/>
  <c r="K627" i="1" s="1"/>
  <c r="M743" i="1" a="1"/>
  <c r="M743" i="1" s="1"/>
  <c r="I743" i="1" a="1"/>
  <c r="I743" i="1" s="1"/>
  <c r="K743" i="1" a="1"/>
  <c r="K743" i="1" s="1"/>
  <c r="I638" i="1" a="1"/>
  <c r="I638" i="1" s="1"/>
  <c r="M638" i="1" a="1"/>
  <c r="M638" i="1" s="1"/>
  <c r="K638" i="1" a="1"/>
  <c r="K638" i="1" s="1"/>
  <c r="K628" i="1" a="1"/>
  <c r="K628" i="1" s="1"/>
  <c r="M628" i="1" a="1"/>
  <c r="M628" i="1" s="1"/>
  <c r="I628" i="1" a="1"/>
  <c r="I628" i="1" s="1"/>
  <c r="M630" i="1" a="1"/>
  <c r="M630" i="1" s="1"/>
  <c r="I630" i="1" a="1"/>
  <c r="I630" i="1" s="1"/>
  <c r="K630" i="1" a="1"/>
  <c r="K630" i="1" s="1"/>
  <c r="M730" i="1" a="1"/>
  <c r="M730" i="1" s="1"/>
  <c r="K730" i="1" a="1"/>
  <c r="K730" i="1" s="1"/>
  <c r="I730" i="1" a="1"/>
  <c r="I730" i="1" s="1"/>
  <c r="I740" i="1" a="1"/>
  <c r="I740" i="1" s="1"/>
  <c r="K740" i="1" a="1"/>
  <c r="K740" i="1" s="1"/>
  <c r="M740" i="1" a="1"/>
  <c r="M740" i="1" s="1"/>
  <c r="M629" i="1" a="1"/>
  <c r="M629" i="1" s="1"/>
  <c r="K629" i="1" a="1"/>
  <c r="K629" i="1" s="1"/>
  <c r="I629" i="1" a="1"/>
  <c r="I629" i="1" s="1"/>
  <c r="I731" i="1" a="1"/>
  <c r="I731" i="1" s="1"/>
  <c r="K731" i="1" a="1"/>
  <c r="K731" i="1" s="1"/>
  <c r="M731" i="1" a="1"/>
  <c r="M731" i="1" s="1"/>
  <c r="M139" i="1" a="1"/>
  <c r="M139" i="1" s="1"/>
  <c r="K139" i="1" a="1"/>
  <c r="K139" i="1" s="1"/>
  <c r="I139" i="1" a="1"/>
  <c r="I139" i="1" s="1"/>
  <c r="K728" i="1" a="1"/>
  <c r="K728" i="1" s="1"/>
  <c r="I728" i="1" a="1"/>
  <c r="I728" i="1" s="1"/>
  <c r="M728" i="1" a="1"/>
  <c r="M728" i="1" s="1"/>
  <c r="M626" i="1" a="1"/>
  <c r="M626" i="1" s="1"/>
  <c r="I626" i="1" a="1"/>
  <c r="I626" i="1" s="1"/>
  <c r="K626" i="1" a="1"/>
  <c r="K626" i="1" s="1"/>
  <c r="M644" i="1" a="1"/>
  <c r="M644" i="1" s="1"/>
  <c r="M744" i="1" a="1"/>
  <c r="M744" i="1" s="1"/>
  <c r="K744" i="1" a="1"/>
  <c r="K744" i="1" s="1"/>
  <c r="I744" i="1" a="1"/>
  <c r="I744" i="1" s="1"/>
  <c r="I739" i="1" a="1"/>
  <c r="I739" i="1" s="1"/>
  <c r="M739" i="1" a="1"/>
  <c r="M739" i="1" s="1"/>
  <c r="K739" i="1" a="1"/>
  <c r="K739" i="1" s="1"/>
  <c r="M745" i="1" a="1"/>
  <c r="M745" i="1" s="1"/>
  <c r="K745" i="1" a="1"/>
  <c r="K745" i="1" s="1"/>
  <c r="I745" i="1" a="1"/>
  <c r="I745" i="1" s="1"/>
  <c r="K727" i="1" a="1"/>
  <c r="K727" i="1" s="1"/>
  <c r="I727" i="1" a="1"/>
  <c r="I727" i="1" s="1"/>
  <c r="M727" i="1" a="1"/>
  <c r="M727" i="1" s="1"/>
  <c r="K741" i="1" a="1"/>
  <c r="K741" i="1" s="1"/>
  <c r="I741" i="1" a="1"/>
  <c r="I741" i="1" s="1"/>
  <c r="M741" i="1" a="1"/>
  <c r="M741" i="1" s="1"/>
  <c r="I719" i="1" a="1"/>
  <c r="I719" i="1" s="1"/>
  <c r="M719" i="1" a="1"/>
  <c r="M719" i="1" s="1"/>
  <c r="K719" i="1" a="1"/>
  <c r="K719" i="1" s="1"/>
  <c r="M724" i="1" a="1"/>
  <c r="M724" i="1" s="1"/>
  <c r="K724" i="1" a="1"/>
  <c r="K724" i="1" s="1"/>
  <c r="I724" i="1" a="1"/>
  <c r="I724" i="1" s="1"/>
  <c r="I746" i="1" a="1"/>
  <c r="I746" i="1" s="1"/>
  <c r="M746" i="1" a="1"/>
  <c r="M746" i="1" s="1"/>
  <c r="K746" i="1" a="1"/>
  <c r="K746" i="1" s="1"/>
  <c r="I644" i="1" a="1"/>
  <c r="I644" i="1" s="1"/>
  <c r="I732" i="1" a="1"/>
  <c r="I732" i="1" s="1"/>
  <c r="M732" i="1" a="1"/>
  <c r="M732" i="1" s="1"/>
  <c r="K732" i="1" a="1"/>
  <c r="K732" i="1" s="1"/>
  <c r="M140" i="1" a="1"/>
  <c r="M140" i="1" s="1"/>
  <c r="I718" i="1" a="1"/>
  <c r="I718" i="1" s="1"/>
  <c r="M718" i="1" a="1"/>
  <c r="M718" i="1" s="1"/>
  <c r="K718" i="1" a="1"/>
  <c r="K718" i="1" s="1"/>
  <c r="M723" i="1" a="1"/>
  <c r="M723" i="1" s="1"/>
  <c r="I723" i="1" a="1"/>
  <c r="I723" i="1" s="1"/>
  <c r="K723" i="1" a="1"/>
  <c r="K723" i="1" s="1"/>
  <c r="K729" i="1" a="1"/>
  <c r="K729" i="1" s="1"/>
  <c r="I729" i="1" a="1"/>
  <c r="I729" i="1" s="1"/>
  <c r="M729" i="1" a="1"/>
  <c r="M729" i="1" s="1"/>
  <c r="K734" i="1" a="1"/>
  <c r="K734" i="1" s="1"/>
  <c r="I734" i="1" a="1"/>
  <c r="I734" i="1" s="1"/>
  <c r="M734" i="1" a="1"/>
  <c r="M734" i="1" s="1"/>
  <c r="I722" i="1" a="1"/>
  <c r="I722" i="1" s="1"/>
  <c r="M722" i="1" a="1"/>
  <c r="M722" i="1" s="1"/>
  <c r="K722" i="1" a="1"/>
  <c r="K722" i="1" s="1"/>
  <c r="M733" i="1" a="1"/>
  <c r="M733" i="1" s="1"/>
  <c r="K733" i="1" a="1"/>
  <c r="K733" i="1" s="1"/>
  <c r="I733" i="1" a="1"/>
  <c r="I733" i="1" s="1"/>
  <c r="I837" i="1" a="1"/>
  <c r="I837" i="1" s="1"/>
  <c r="M837" i="1" a="1"/>
  <c r="M837" i="1" s="1"/>
  <c r="M721" i="1" a="1"/>
  <c r="M721" i="1" s="1"/>
  <c r="K721" i="1" a="1"/>
  <c r="K721" i="1" s="1"/>
  <c r="I721" i="1" a="1"/>
  <c r="I721" i="1" s="1"/>
  <c r="K736" i="1" a="1"/>
  <c r="K736" i="1" s="1"/>
  <c r="I736" i="1" a="1"/>
  <c r="I736" i="1" s="1"/>
  <c r="M736" i="1" a="1"/>
  <c r="M736" i="1" s="1"/>
  <c r="K831" i="1" a="1"/>
  <c r="K831" i="1" s="1"/>
  <c r="I831" i="1" a="1"/>
  <c r="I831" i="1" s="1"/>
  <c r="M831" i="1" a="1"/>
  <c r="M831" i="1" s="1"/>
  <c r="K457" i="1" a="1"/>
  <c r="K457" i="1" s="1"/>
  <c r="M457" i="1" a="1"/>
  <c r="M457" i="1" s="1"/>
  <c r="I457" i="1" a="1"/>
  <c r="I457" i="1" s="1"/>
  <c r="I456" i="1" a="1"/>
  <c r="I456" i="1" s="1"/>
  <c r="M456" i="1" a="1"/>
  <c r="M456" i="1" s="1"/>
  <c r="K456" i="1" a="1"/>
  <c r="K456" i="1" s="1"/>
  <c r="I458" i="1" a="1"/>
  <c r="I458" i="1" s="1"/>
  <c r="K458" i="1" a="1"/>
  <c r="K458" i="1" s="1"/>
  <c r="M458" i="1" a="1"/>
  <c r="M458" i="1" s="1"/>
  <c r="G619" i="1"/>
  <c r="G620" i="1"/>
  <c r="G621" i="1"/>
  <c r="G624" i="1"/>
  <c r="G622" i="1"/>
  <c r="G623" i="1"/>
  <c r="M136" i="1" a="1"/>
  <c r="M136" i="1" s="1"/>
  <c r="K136" i="1" a="1"/>
  <c r="K136" i="1" s="1"/>
  <c r="I137" i="1" a="1"/>
  <c r="I137" i="1" s="1"/>
  <c r="K137" i="1" a="1"/>
  <c r="K137" i="1" s="1"/>
  <c r="M137" i="1" a="1"/>
  <c r="M137" i="1" s="1"/>
  <c r="I101" i="1" a="1"/>
  <c r="I101" i="1" s="1"/>
  <c r="M101" i="1" a="1"/>
  <c r="M101" i="1" s="1"/>
  <c r="K101" i="1" a="1"/>
  <c r="K101" i="1" s="1"/>
  <c r="K475" i="1" a="1"/>
  <c r="K475" i="1" s="1"/>
  <c r="I475" i="1" a="1"/>
  <c r="I475" i="1" s="1"/>
  <c r="I474" i="1" a="1"/>
  <c r="I474" i="1" s="1"/>
  <c r="M474" i="1" a="1"/>
  <c r="M474" i="1" s="1"/>
  <c r="K474" i="1" a="1"/>
  <c r="K474" i="1" s="1"/>
  <c r="K349" i="1" a="1"/>
  <c r="K349" i="1" s="1"/>
  <c r="M496" i="1" a="1"/>
  <c r="M496" i="1" s="1"/>
  <c r="K496" i="1" a="1"/>
  <c r="K496" i="1" s="1"/>
  <c r="M494" i="1" a="1"/>
  <c r="M494" i="1" s="1"/>
  <c r="I494" i="1" a="1"/>
  <c r="I494" i="1" s="1"/>
  <c r="K494" i="1" a="1"/>
  <c r="K494" i="1" s="1"/>
  <c r="M490" i="1" a="1"/>
  <c r="M490" i="1" s="1"/>
  <c r="K490" i="1" a="1"/>
  <c r="K490" i="1" s="1"/>
  <c r="K488" i="1" a="1"/>
  <c r="K488" i="1" s="1"/>
  <c r="I488" i="1" a="1"/>
  <c r="I488" i="1" s="1"/>
  <c r="M488" i="1" a="1"/>
  <c r="M488" i="1" s="1"/>
  <c r="I491" i="1" a="1"/>
  <c r="I491" i="1" s="1"/>
  <c r="K491" i="1" a="1"/>
  <c r="K491" i="1" s="1"/>
  <c r="M491" i="1" a="1"/>
  <c r="M491" i="1" s="1"/>
  <c r="M476" i="1" a="1"/>
  <c r="M476" i="1" s="1"/>
  <c r="I476" i="1" a="1"/>
  <c r="I476" i="1" s="1"/>
  <c r="K476" i="1" a="1"/>
  <c r="K476" i="1" s="1"/>
  <c r="I479" i="1" a="1"/>
  <c r="I479" i="1" s="1"/>
  <c r="M479" i="1" a="1"/>
  <c r="M479" i="1" s="1"/>
  <c r="K479" i="1" a="1"/>
  <c r="K479" i="1" s="1"/>
  <c r="K113" i="1" a="1"/>
  <c r="K113" i="1" s="1"/>
  <c r="M113" i="1" a="1"/>
  <c r="M113" i="1" s="1"/>
  <c r="I113" i="1" a="1"/>
  <c r="I113" i="1" s="1"/>
  <c r="I112" i="1" a="1"/>
  <c r="I112" i="1" s="1"/>
  <c r="K112" i="1" a="1"/>
  <c r="K112" i="1" s="1"/>
  <c r="M112" i="1" a="1"/>
  <c r="M112" i="1" s="1"/>
  <c r="M116" i="1" a="1"/>
  <c r="M116" i="1" s="1"/>
  <c r="K116" i="1" a="1"/>
  <c r="K116" i="1" s="1"/>
  <c r="I116" i="1" a="1"/>
  <c r="I116" i="1" s="1"/>
  <c r="I114" i="1" a="1"/>
  <c r="I114" i="1" s="1"/>
  <c r="K114" i="1" a="1"/>
  <c r="K114" i="1" s="1"/>
  <c r="M114" i="1" a="1"/>
  <c r="M114" i="1" s="1"/>
  <c r="M110" i="1" a="1"/>
  <c r="M110" i="1" s="1"/>
  <c r="K110" i="1" a="1"/>
  <c r="K110" i="1" s="1"/>
  <c r="I110" i="1" a="1"/>
  <c r="I110" i="1" s="1"/>
  <c r="M111" i="1" a="1"/>
  <c r="M111" i="1" s="1"/>
  <c r="K111" i="1" a="1"/>
  <c r="K111" i="1" s="1"/>
  <c r="I111" i="1" a="1"/>
  <c r="I111" i="1" s="1"/>
  <c r="M117" i="1" a="1"/>
  <c r="M117" i="1" s="1"/>
  <c r="K117" i="1" a="1"/>
  <c r="K117" i="1" s="1"/>
  <c r="I117" i="1" a="1"/>
  <c r="I117" i="1" s="1"/>
  <c r="I115" i="1" a="1"/>
  <c r="I115" i="1" s="1"/>
  <c r="M115" i="1" a="1"/>
  <c r="M115" i="1" s="1"/>
  <c r="K115" i="1" a="1"/>
  <c r="K115" i="1" s="1"/>
  <c r="I109" i="1" a="1"/>
  <c r="I109" i="1" s="1"/>
  <c r="K109" i="1" a="1"/>
  <c r="K109" i="1" s="1"/>
  <c r="M109" i="1" a="1"/>
  <c r="M109" i="1" s="1"/>
  <c r="K95" i="1" a="1"/>
  <c r="K95" i="1" s="1"/>
  <c r="I95" i="1" a="1"/>
  <c r="I95" i="1" s="1"/>
  <c r="M98" i="1" a="1"/>
  <c r="M98" i="1" s="1"/>
  <c r="K98" i="1" a="1"/>
  <c r="K98" i="1" s="1"/>
  <c r="M96" i="1" a="1"/>
  <c r="M96" i="1" s="1"/>
  <c r="I96" i="1" a="1"/>
  <c r="I96" i="1" s="1"/>
  <c r="K96" i="1" a="1"/>
  <c r="K96" i="1" s="1"/>
  <c r="M90" i="1" a="1"/>
  <c r="M90" i="1" s="1"/>
  <c r="I90" i="1" a="1"/>
  <c r="I90" i="1" s="1"/>
  <c r="I89" i="1" a="1"/>
  <c r="I89" i="1" s="1"/>
  <c r="K89" i="1" a="1"/>
  <c r="K89" i="1" s="1"/>
  <c r="M89" i="1" a="1"/>
  <c r="M89" i="1" s="1"/>
  <c r="K92" i="1" a="1"/>
  <c r="K92" i="1" s="1"/>
  <c r="M92" i="1" a="1"/>
  <c r="M92" i="1" s="1"/>
  <c r="K91" i="1" a="1"/>
  <c r="K91" i="1" s="1"/>
  <c r="M91" i="1" a="1"/>
  <c r="M91" i="1" s="1"/>
  <c r="I91" i="1" a="1"/>
  <c r="I91" i="1" s="1"/>
  <c r="I93" i="1" a="1"/>
  <c r="I93" i="1" s="1"/>
  <c r="K93" i="1" a="1"/>
  <c r="K93" i="1" s="1"/>
  <c r="M93" i="1" a="1"/>
  <c r="M93" i="1" s="1"/>
  <c r="K99" i="1" a="1"/>
  <c r="K99" i="1" s="1"/>
  <c r="M99" i="1" a="1"/>
  <c r="M99" i="1" s="1"/>
  <c r="M102" i="1" a="1"/>
  <c r="M102" i="1" s="1"/>
  <c r="K102" i="1" a="1"/>
  <c r="K102" i="1" s="1"/>
  <c r="I97" i="1" a="1"/>
  <c r="I97" i="1" s="1"/>
  <c r="K97" i="1" a="1"/>
  <c r="K97" i="1" s="1"/>
  <c r="M97" i="1" a="1"/>
  <c r="M97" i="1" s="1"/>
  <c r="M104" i="1" a="1"/>
  <c r="M104" i="1" s="1"/>
  <c r="K104" i="1" a="1"/>
  <c r="K104" i="1" s="1"/>
  <c r="I100" i="1" a="1"/>
  <c r="I100" i="1" s="1"/>
  <c r="K100" i="1" a="1"/>
  <c r="K100" i="1" s="1"/>
  <c r="M100" i="1" a="1"/>
  <c r="M100" i="1" s="1"/>
  <c r="M105" i="1" a="1"/>
  <c r="M105" i="1" s="1"/>
  <c r="K105" i="1" a="1"/>
  <c r="K105" i="1" s="1"/>
  <c r="I103" i="1" a="1"/>
  <c r="I103" i="1" s="1"/>
  <c r="K103" i="1" a="1"/>
  <c r="K103" i="1" s="1"/>
  <c r="M103" i="1" a="1"/>
  <c r="M103" i="1" s="1"/>
  <c r="K106" i="1" a="1"/>
  <c r="K106" i="1" s="1"/>
  <c r="M106" i="1" a="1"/>
  <c r="M106" i="1" s="1"/>
  <c r="M108" i="1" a="1"/>
  <c r="M108" i="1" s="1"/>
  <c r="K108" i="1" a="1"/>
  <c r="K108" i="1" s="1"/>
  <c r="K120" i="1" a="1"/>
  <c r="K120" i="1" s="1"/>
  <c r="K107" i="1" a="1"/>
  <c r="K107" i="1" s="1"/>
  <c r="M107" i="1" a="1"/>
  <c r="M107" i="1" s="1"/>
  <c r="I107" i="1" a="1"/>
  <c r="I107" i="1" s="1"/>
  <c r="I119" i="1" a="1"/>
  <c r="I119" i="1" s="1"/>
  <c r="K119" i="1" a="1"/>
  <c r="K119" i="1" s="1"/>
  <c r="I121" i="1" a="1"/>
  <c r="I121" i="1" s="1"/>
  <c r="K121" i="1" a="1"/>
  <c r="K121" i="1" s="1"/>
  <c r="I133" i="1" a="1"/>
  <c r="I133" i="1" s="1"/>
  <c r="I85" i="1" a="1"/>
  <c r="I85" i="1" s="1"/>
  <c r="K85" i="1" a="1"/>
  <c r="K85" i="1" s="1"/>
  <c r="I84" i="1" a="1"/>
  <c r="I84" i="1" s="1"/>
  <c r="K84" i="1" a="1"/>
  <c r="K84" i="1" s="1"/>
  <c r="M84" i="1" a="1"/>
  <c r="M84" i="1" s="1"/>
  <c r="I83" i="1" a="1"/>
  <c r="I83" i="1" s="1"/>
  <c r="K83" i="1" a="1"/>
  <c r="K83" i="1" s="1"/>
  <c r="M83" i="1" a="1"/>
  <c r="M83" i="1" s="1"/>
  <c r="I125" i="1" a="1"/>
  <c r="I125" i="1" s="1"/>
  <c r="I495" i="1" a="1"/>
  <c r="I495" i="1" s="1"/>
  <c r="K495" i="1" a="1"/>
  <c r="K495" i="1" s="1"/>
  <c r="M495" i="1" a="1"/>
  <c r="M495" i="1" s="1"/>
  <c r="K489" i="1" a="1"/>
  <c r="K489" i="1" s="1"/>
  <c r="M489" i="1" a="1"/>
  <c r="M489" i="1" s="1"/>
  <c r="I489" i="1" a="1"/>
  <c r="I489" i="1" s="1"/>
  <c r="I478" i="1" a="1"/>
  <c r="I478" i="1" s="1"/>
  <c r="K478" i="1" a="1"/>
  <c r="K478" i="1" s="1"/>
  <c r="M480" i="1" a="1"/>
  <c r="M480" i="1" s="1"/>
  <c r="I480" i="1" a="1"/>
  <c r="I480" i="1" s="1"/>
  <c r="K480" i="1" a="1"/>
  <c r="K480" i="1" s="1"/>
  <c r="I477" i="1" a="1"/>
  <c r="I477" i="1" s="1"/>
  <c r="K477" i="1" a="1"/>
  <c r="K477" i="1" s="1"/>
  <c r="M477" i="1" a="1"/>
  <c r="M477" i="1" s="1"/>
  <c r="I464" i="1" a="1"/>
  <c r="I464" i="1" s="1"/>
  <c r="M464" i="1" a="1"/>
  <c r="M464" i="1" s="1"/>
  <c r="M314" i="1" a="1"/>
  <c r="M314" i="1" s="1"/>
  <c r="I462" i="1" a="1"/>
  <c r="I462" i="1" s="1"/>
  <c r="M462" i="1" a="1"/>
  <c r="M462" i="1" s="1"/>
  <c r="K462" i="1" a="1"/>
  <c r="K462" i="1" s="1"/>
  <c r="I461" i="1" a="1"/>
  <c r="I461" i="1" s="1"/>
  <c r="K461" i="1" a="1"/>
  <c r="K461" i="1" s="1"/>
  <c r="M461" i="1" a="1"/>
  <c r="M461" i="1" s="1"/>
  <c r="K132" i="1" a="1"/>
  <c r="K132" i="1" s="1"/>
  <c r="I414" i="1" a="1"/>
  <c r="I414" i="1" s="1"/>
  <c r="M364" i="1" a="1"/>
  <c r="M364" i="1" s="1"/>
  <c r="M439" i="1" a="1"/>
  <c r="M439" i="1" s="1"/>
  <c r="I123" i="1" a="1"/>
  <c r="I123" i="1" s="1"/>
  <c r="K434" i="1" a="1"/>
  <c r="K434" i="1" s="1"/>
  <c r="M369" i="1" a="1"/>
  <c r="M369" i="1" s="1"/>
  <c r="I329" i="1" a="1"/>
  <c r="I329" i="1" s="1"/>
  <c r="K304" i="1" a="1"/>
  <c r="K304" i="1" s="1"/>
  <c r="M404" i="1" a="1"/>
  <c r="M404" i="1" s="1"/>
  <c r="K379" i="1" a="1"/>
  <c r="K379" i="1" s="1"/>
  <c r="K309" i="1" a="1"/>
  <c r="K309" i="1" s="1"/>
  <c r="K294" i="1" a="1"/>
  <c r="K294" i="1" s="1"/>
  <c r="I444" i="1" a="1"/>
  <c r="I444" i="1" s="1"/>
  <c r="K374" i="1" a="1"/>
  <c r="K374" i="1" s="1"/>
  <c r="I384" i="1" a="1"/>
  <c r="I384" i="1" s="1"/>
  <c r="M319" i="1" a="1"/>
  <c r="M319" i="1" s="1"/>
  <c r="I354" i="1" a="1"/>
  <c r="I354" i="1" s="1"/>
  <c r="M424" i="1" a="1"/>
  <c r="M424" i="1" s="1"/>
  <c r="K419" i="1" a="1"/>
  <c r="K419" i="1" s="1"/>
  <c r="I334" i="1" a="1"/>
  <c r="I334" i="1" s="1"/>
  <c r="M399" i="1" a="1"/>
  <c r="M399" i="1" s="1"/>
  <c r="M344" i="1" a="1"/>
  <c r="M344" i="1" s="1"/>
  <c r="I324" i="1" a="1"/>
  <c r="I324" i="1" s="1"/>
  <c r="I284" i="1" a="1"/>
  <c r="I284" i="1" s="1"/>
  <c r="I299" i="1" a="1"/>
  <c r="I299" i="1" s="1"/>
  <c r="K264" i="1" a="1"/>
  <c r="K264" i="1" s="1"/>
  <c r="M409" i="1" a="1"/>
  <c r="M409" i="1" s="1"/>
  <c r="I279" i="1" a="1"/>
  <c r="I279" i="1" s="1"/>
  <c r="M429" i="1" a="1"/>
  <c r="M429" i="1" s="1"/>
  <c r="K389" i="1" a="1"/>
  <c r="K389" i="1" s="1"/>
  <c r="I394" i="1" a="1"/>
  <c r="I394" i="1" s="1"/>
  <c r="K129" i="1" a="1"/>
  <c r="K129" i="1" s="1"/>
  <c r="K359" i="1" a="1"/>
  <c r="K359" i="1" s="1"/>
  <c r="I129" i="1" a="1"/>
  <c r="I129" i="1" s="1"/>
  <c r="I131" i="1" a="1"/>
  <c r="I131" i="1" s="1"/>
  <c r="K131" i="1" a="1"/>
  <c r="K131" i="1" s="1"/>
  <c r="I339" i="1" a="1"/>
  <c r="I339" i="1" s="1"/>
  <c r="K130" i="1" a="1"/>
  <c r="K130" i="1" s="1"/>
  <c r="I130" i="1" a="1"/>
  <c r="I130" i="1" s="1"/>
  <c r="K128" i="1" a="1"/>
  <c r="K128" i="1" s="1"/>
  <c r="I128" i="1" a="1"/>
  <c r="I128" i="1" s="1"/>
  <c r="K126" i="1" a="1"/>
  <c r="K126" i="1" s="1"/>
  <c r="I126" i="1" a="1"/>
  <c r="I126" i="1" s="1"/>
  <c r="I127" i="1" a="1"/>
  <c r="I127" i="1" s="1"/>
  <c r="K127" i="1" a="1"/>
  <c r="K127" i="1" s="1"/>
  <c r="K123" i="1" a="1"/>
  <c r="K123" i="1" s="1"/>
  <c r="I124" i="1" a="1"/>
  <c r="I124" i="1" s="1"/>
  <c r="K124" i="1" a="1"/>
  <c r="K124" i="1" s="1"/>
  <c r="K87" i="1" a="1"/>
  <c r="K87" i="1" s="1"/>
  <c r="M87" i="1" a="1"/>
  <c r="M87" i="1" s="1"/>
  <c r="I87" i="1" a="1"/>
  <c r="I87" i="1" s="1"/>
  <c r="I88" i="1" a="1"/>
  <c r="I88" i="1" s="1"/>
  <c r="K88" i="1" a="1"/>
  <c r="K88" i="1" s="1"/>
  <c r="M86" i="1" a="1"/>
  <c r="M86" i="1" s="1"/>
  <c r="M82" i="1" a="1"/>
  <c r="M82" i="1" s="1"/>
  <c r="I86" i="1" a="1"/>
  <c r="I86" i="1" s="1"/>
  <c r="K82" i="1" a="1"/>
  <c r="K82" i="1" s="1"/>
  <c r="K624" i="1" l="1" a="1"/>
  <c r="K624" i="1" s="1"/>
  <c r="M624" i="1" a="1"/>
  <c r="M624" i="1" s="1"/>
  <c r="I624" i="1" a="1"/>
  <c r="I624" i="1" s="1"/>
  <c r="K621" i="1" a="1"/>
  <c r="K621" i="1" s="1"/>
  <c r="M621" i="1" a="1"/>
  <c r="M621" i="1" s="1"/>
  <c r="I621" i="1" a="1"/>
  <c r="I621" i="1" s="1"/>
  <c r="I619" i="1" a="1"/>
  <c r="I619" i="1" s="1"/>
  <c r="K619" i="1" a="1"/>
  <c r="K619" i="1" s="1"/>
  <c r="M619" i="1" a="1"/>
  <c r="M619" i="1" s="1"/>
  <c r="I620" i="1" a="1"/>
  <c r="I620" i="1" s="1"/>
  <c r="M620" i="1" a="1"/>
  <c r="M620" i="1" s="1"/>
  <c r="K620" i="1" a="1"/>
  <c r="K620" i="1" s="1"/>
  <c r="M623" i="1" a="1"/>
  <c r="M623" i="1" s="1"/>
  <c r="I623" i="1" a="1"/>
  <c r="I623" i="1" s="1"/>
  <c r="K623" i="1" a="1"/>
  <c r="K623" i="1" s="1"/>
  <c r="K622" i="1" a="1"/>
  <c r="K622" i="1" s="1"/>
  <c r="M622" i="1" a="1"/>
  <c r="M622" i="1" s="1"/>
  <c r="I622" i="1" a="1"/>
  <c r="I622" i="1" s="1"/>
  <c r="M349" i="1" a="1"/>
  <c r="M349" i="1" s="1"/>
  <c r="I349" i="1" a="1"/>
  <c r="I349" i="1" s="1"/>
  <c r="K314" i="1" a="1"/>
  <c r="K314" i="1" s="1"/>
  <c r="I314" i="1" a="1"/>
  <c r="I314" i="1" s="1"/>
  <c r="K364" i="1" a="1"/>
  <c r="K364" i="1" s="1"/>
  <c r="K414" i="1" a="1"/>
  <c r="K414" i="1" s="1"/>
  <c r="M414" i="1" a="1"/>
  <c r="M414" i="1" s="1"/>
  <c r="I364" i="1" a="1"/>
  <c r="I364" i="1" s="1"/>
  <c r="K439" i="1" a="1"/>
  <c r="K439" i="1" s="1"/>
  <c r="I439" i="1" a="1"/>
  <c r="I439" i="1" s="1"/>
  <c r="I449" i="1" a="1"/>
  <c r="I449" i="1" s="1"/>
  <c r="M449" i="1" a="1"/>
  <c r="M449" i="1" s="1"/>
  <c r="K449" i="1" a="1"/>
  <c r="K449" i="1" s="1"/>
  <c r="M434" i="1" a="1"/>
  <c r="M434" i="1" s="1"/>
  <c r="I434" i="1" a="1"/>
  <c r="I434" i="1" s="1"/>
  <c r="I379" i="1" a="1"/>
  <c r="I379" i="1" s="1"/>
  <c r="M329" i="1" a="1"/>
  <c r="M329" i="1" s="1"/>
  <c r="M354" i="1" a="1"/>
  <c r="M354" i="1" s="1"/>
  <c r="K369" i="1" a="1"/>
  <c r="K369" i="1" s="1"/>
  <c r="I304" i="1" a="1"/>
  <c r="I304" i="1" s="1"/>
  <c r="I369" i="1" a="1"/>
  <c r="I369" i="1" s="1"/>
  <c r="M304" i="1" a="1"/>
  <c r="M304" i="1" s="1"/>
  <c r="K329" i="1" a="1"/>
  <c r="K329" i="1" s="1"/>
  <c r="K404" i="1" a="1"/>
  <c r="K404" i="1" s="1"/>
  <c r="I404" i="1" a="1"/>
  <c r="I404" i="1" s="1"/>
  <c r="M379" i="1" a="1"/>
  <c r="M379" i="1" s="1"/>
  <c r="I424" i="1" a="1"/>
  <c r="I424" i="1" s="1"/>
  <c r="K354" i="1" a="1"/>
  <c r="K354" i="1" s="1"/>
  <c r="K334" i="1" a="1"/>
  <c r="K334" i="1" s="1"/>
  <c r="K399" i="1" a="1"/>
  <c r="K399" i="1" s="1"/>
  <c r="M384" i="1" a="1"/>
  <c r="M384" i="1" s="1"/>
  <c r="M419" i="1" a="1"/>
  <c r="M419" i="1" s="1"/>
  <c r="I419" i="1" a="1"/>
  <c r="I419" i="1" s="1"/>
  <c r="I389" i="1" a="1"/>
  <c r="I389" i="1" s="1"/>
  <c r="M334" i="1" a="1"/>
  <c r="M334" i="1" s="1"/>
  <c r="K424" i="1" a="1"/>
  <c r="K424" i="1" s="1"/>
  <c r="M309" i="1" a="1"/>
  <c r="M309" i="1" s="1"/>
  <c r="M389" i="1" a="1"/>
  <c r="M389" i="1" s="1"/>
  <c r="I309" i="1" a="1"/>
  <c r="I309" i="1" s="1"/>
  <c r="I344" i="1" a="1"/>
  <c r="I344" i="1" s="1"/>
  <c r="K344" i="1" a="1"/>
  <c r="K344" i="1" s="1"/>
  <c r="I319" i="1" a="1"/>
  <c r="I319" i="1" s="1"/>
  <c r="K339" i="1" a="1"/>
  <c r="K339" i="1" s="1"/>
  <c r="K319" i="1" a="1"/>
  <c r="K319" i="1" s="1"/>
  <c r="K384" i="1" a="1"/>
  <c r="K384" i="1" s="1"/>
  <c r="M374" i="1" a="1"/>
  <c r="M374" i="1" s="1"/>
  <c r="M444" i="1" a="1"/>
  <c r="M444" i="1" s="1"/>
  <c r="K444" i="1" a="1"/>
  <c r="K444" i="1" s="1"/>
  <c r="I294" i="1" a="1"/>
  <c r="I294" i="1" s="1"/>
  <c r="M339" i="1" a="1"/>
  <c r="M339" i="1" s="1"/>
  <c r="I374" i="1" a="1"/>
  <c r="I374" i="1" s="1"/>
  <c r="I264" i="1" a="1"/>
  <c r="I264" i="1" s="1"/>
  <c r="M394" i="1" a="1"/>
  <c r="M394" i="1" s="1"/>
  <c r="K274" i="1" a="1"/>
  <c r="K274" i="1" s="1"/>
  <c r="I274" i="1" a="1"/>
  <c r="I274" i="1" s="1"/>
  <c r="I399" i="1" a="1"/>
  <c r="I399" i="1" s="1"/>
  <c r="K429" i="1" a="1"/>
  <c r="K429" i="1" s="1"/>
  <c r="I409" i="1" a="1"/>
  <c r="I409" i="1" s="1"/>
  <c r="K284" i="1" a="1"/>
  <c r="K284" i="1" s="1"/>
  <c r="K279" i="1" a="1"/>
  <c r="K279" i="1" s="1"/>
  <c r="I429" i="1" a="1"/>
  <c r="I429" i="1" s="1"/>
  <c r="K409" i="1" a="1"/>
  <c r="K409" i="1" s="1"/>
  <c r="K324" i="1" a="1"/>
  <c r="K324" i="1" s="1"/>
  <c r="M324" i="1" a="1"/>
  <c r="M324" i="1" s="1"/>
  <c r="K299" i="1" a="1"/>
  <c r="K299" i="1" s="1"/>
  <c r="K394" i="1" a="1"/>
  <c r="K394" i="1" s="1"/>
  <c r="M359" i="1" a="1"/>
  <c r="M359" i="1" s="1"/>
  <c r="K289" i="1" a="1"/>
  <c r="K289" i="1" s="1"/>
  <c r="I359" i="1" a="1"/>
  <c r="I359" i="1" s="1"/>
  <c r="I289" i="1" a="1"/>
  <c r="I289" i="1" s="1"/>
  <c r="I269" i="1" a="1"/>
  <c r="I269" i="1" s="1"/>
  <c r="K269" i="1" a="1"/>
  <c r="K269" i="1" s="1"/>
  <c r="K259" i="1" a="1"/>
  <c r="K259" i="1" s="1"/>
  <c r="I259" i="1" a="1"/>
  <c r="I259" i="1" s="1"/>
  <c r="G508" i="1"/>
  <c r="M508" i="1" s="1" a="1"/>
  <c r="M508" i="1" s="1"/>
  <c r="K508" i="1" l="1" a="1"/>
  <c r="K508" i="1" s="1"/>
  <c r="G511" i="1"/>
  <c r="M511" i="1" s="1" a="1"/>
  <c r="M511" i="1" s="1"/>
  <c r="G515" i="1"/>
  <c r="M515" i="1" s="1" a="1"/>
  <c r="M515" i="1" s="1"/>
  <c r="G509" i="1"/>
  <c r="M509" i="1" s="1" a="1"/>
  <c r="M509" i="1" s="1"/>
  <c r="G512" i="1"/>
  <c r="M512" i="1" s="1" a="1"/>
  <c r="M512" i="1" s="1"/>
  <c r="G513" i="1"/>
  <c r="M513" i="1" s="1" a="1"/>
  <c r="M513" i="1" s="1"/>
  <c r="G514" i="1"/>
  <c r="M514" i="1" s="1" a="1"/>
  <c r="M514" i="1" s="1"/>
  <c r="G510" i="1"/>
  <c r="M510" i="1" s="1" a="1"/>
  <c r="M510" i="1" s="1"/>
  <c r="I508" i="1" a="1"/>
  <c r="I508" i="1" s="1"/>
  <c r="G547" i="1" l="1"/>
  <c r="G587" i="1"/>
  <c r="G586" i="1"/>
  <c r="G585" i="1"/>
  <c r="G584" i="1"/>
  <c r="M584" i="1" s="1" a="1"/>
  <c r="M584" i="1" s="1"/>
  <c r="G583" i="1"/>
  <c r="M583" i="1" s="1" a="1"/>
  <c r="M583" i="1" s="1"/>
  <c r="G582" i="1"/>
  <c r="M582" i="1" s="1" a="1"/>
  <c r="M582" i="1" s="1"/>
  <c r="G581" i="1"/>
  <c r="M581" i="1" s="1" a="1"/>
  <c r="M581" i="1" s="1"/>
  <c r="G580" i="1"/>
  <c r="M580" i="1" s="1" a="1"/>
  <c r="M580" i="1" s="1"/>
  <c r="G579" i="1"/>
  <c r="M579" i="1" s="1" a="1"/>
  <c r="M579" i="1" s="1"/>
  <c r="G578" i="1"/>
  <c r="M578" i="1" s="1" a="1"/>
  <c r="M578" i="1" s="1"/>
  <c r="G577" i="1"/>
  <c r="M577" i="1" s="1" a="1"/>
  <c r="M577" i="1" s="1"/>
  <c r="G576" i="1"/>
  <c r="M576" i="1" s="1" a="1"/>
  <c r="M576" i="1" s="1"/>
  <c r="G575" i="1"/>
  <c r="M575" i="1" s="1" a="1"/>
  <c r="M575" i="1" s="1"/>
  <c r="G574" i="1"/>
  <c r="M574" i="1" s="1" a="1"/>
  <c r="M574" i="1" s="1"/>
  <c r="G572" i="1"/>
  <c r="G571" i="1"/>
  <c r="G570" i="1"/>
  <c r="G569" i="1"/>
  <c r="G568" i="1"/>
  <c r="G567" i="1"/>
  <c r="G566" i="1"/>
  <c r="G565" i="1"/>
  <c r="G564" i="1"/>
  <c r="M564" i="1" s="1" a="1"/>
  <c r="M564" i="1" s="1"/>
  <c r="G563" i="1"/>
  <c r="M563" i="1" s="1" a="1"/>
  <c r="M563" i="1" s="1"/>
  <c r="G562" i="1"/>
  <c r="M562" i="1" s="1" a="1"/>
  <c r="M562" i="1" s="1"/>
  <c r="G561" i="1"/>
  <c r="M561" i="1" s="1" a="1"/>
  <c r="M561" i="1" s="1"/>
  <c r="G560" i="1"/>
  <c r="M560" i="1" s="1" a="1"/>
  <c r="M560" i="1" s="1"/>
  <c r="G559" i="1"/>
  <c r="M559" i="1" s="1" a="1"/>
  <c r="M559" i="1" s="1"/>
  <c r="G558" i="1"/>
  <c r="M558" i="1" s="1" a="1"/>
  <c r="M558" i="1" s="1"/>
  <c r="G557" i="1"/>
  <c r="M557" i="1" s="1" a="1"/>
  <c r="M557" i="1" s="1"/>
  <c r="G556" i="1"/>
  <c r="M556" i="1" s="1" a="1"/>
  <c r="M556" i="1" s="1"/>
  <c r="G555" i="1"/>
  <c r="M555" i="1" s="1" a="1"/>
  <c r="M555" i="1" s="1"/>
  <c r="G554" i="1"/>
  <c r="M554" i="1" s="1" a="1"/>
  <c r="M554" i="1" s="1"/>
  <c r="G553" i="1"/>
  <c r="M553" i="1" s="1" a="1"/>
  <c r="M553" i="1" s="1"/>
  <c r="G552" i="1"/>
  <c r="M552" i="1" s="1" a="1"/>
  <c r="M552" i="1" s="1"/>
  <c r="G551" i="1"/>
  <c r="G550" i="1"/>
  <c r="G549" i="1"/>
  <c r="I547" i="1" a="1"/>
  <c r="I547" i="1" s="1"/>
  <c r="K547" i="1" a="1"/>
  <c r="K547" i="1" s="1"/>
  <c r="M547" i="1" a="1"/>
  <c r="M547" i="1" s="1"/>
  <c r="G545" i="1"/>
  <c r="G544" i="1"/>
  <c r="G543" i="1"/>
  <c r="G542" i="1"/>
  <c r="G541" i="1"/>
  <c r="G540" i="1"/>
  <c r="G539" i="1"/>
  <c r="G538" i="1"/>
  <c r="G537" i="1"/>
  <c r="G536" i="1"/>
  <c r="G535" i="1"/>
  <c r="G517" i="1"/>
  <c r="M517" i="1" s="1" a="1"/>
  <c r="M517" i="1" s="1"/>
  <c r="G518" i="1"/>
  <c r="K518" i="1" s="1" a="1"/>
  <c r="K518" i="1" s="1"/>
  <c r="I509" i="1" a="1"/>
  <c r="I509" i="1" s="1"/>
  <c r="K509" i="1" a="1"/>
  <c r="K509" i="1" s="1"/>
  <c r="K510" i="1" a="1"/>
  <c r="K510" i="1" s="1"/>
  <c r="I510" i="1" a="1"/>
  <c r="I510" i="1" s="1"/>
  <c r="K515" i="1" a="1"/>
  <c r="K515" i="1" s="1"/>
  <c r="I515" i="1" a="1"/>
  <c r="I515" i="1" s="1"/>
  <c r="K514" i="1" a="1"/>
  <c r="K514" i="1" s="1"/>
  <c r="I514" i="1" a="1"/>
  <c r="I514" i="1" s="1"/>
  <c r="I513" i="1" a="1"/>
  <c r="I513" i="1" s="1"/>
  <c r="K513" i="1" a="1"/>
  <c r="K513" i="1" s="1"/>
  <c r="K512" i="1" a="1"/>
  <c r="K512" i="1" s="1"/>
  <c r="I512" i="1" a="1"/>
  <c r="I512" i="1" s="1"/>
  <c r="K511" i="1" a="1"/>
  <c r="K511" i="1" s="1"/>
  <c r="I511" i="1" a="1"/>
  <c r="I511" i="1" s="1"/>
  <c r="G612" i="1"/>
  <c r="G520" i="1"/>
  <c r="M520" i="1" s="1" a="1"/>
  <c r="M520" i="1" s="1"/>
  <c r="G144" i="1"/>
  <c r="G757" i="1"/>
  <c r="I757" i="1" s="1" a="1"/>
  <c r="I757" i="1" s="1"/>
  <c r="G202" i="1"/>
  <c r="M202" i="1" s="1" a="1"/>
  <c r="M202" i="1" s="1"/>
  <c r="G186" i="1"/>
  <c r="K186" i="1" s="1" a="1"/>
  <c r="K186" i="1" s="1"/>
  <c r="G525" i="1"/>
  <c r="G201" i="1"/>
  <c r="K201" i="1" s="1" a="1"/>
  <c r="K201" i="1" s="1"/>
  <c r="G754" i="1"/>
  <c r="M754" i="1" s="1" a="1"/>
  <c r="M754" i="1" s="1"/>
  <c r="G165" i="1"/>
  <c r="G181" i="1"/>
  <c r="I181" i="1" s="1" a="1"/>
  <c r="I181" i="1" s="1"/>
  <c r="G172" i="1"/>
  <c r="M172" i="1" s="1" a="1"/>
  <c r="M172" i="1" s="1"/>
  <c r="G652" i="1"/>
  <c r="K652" i="1" s="1" a="1"/>
  <c r="K652" i="1" s="1"/>
  <c r="G188" i="1"/>
  <c r="M188" i="1" s="1" a="1"/>
  <c r="M188" i="1" s="1"/>
  <c r="G532" i="1"/>
  <c r="K532" i="1" s="1" a="1"/>
  <c r="K532" i="1" s="1"/>
  <c r="G820" i="1"/>
  <c r="K820" i="1" s="1" a="1"/>
  <c r="K820" i="1" s="1"/>
  <c r="G528" i="1"/>
  <c r="M528" i="1" s="1" a="1"/>
  <c r="M528" i="1" s="1"/>
  <c r="G198" i="1"/>
  <c r="I198" i="1" s="1" a="1"/>
  <c r="I198" i="1" s="1"/>
  <c r="G241" i="1"/>
  <c r="G242" i="1"/>
  <c r="M242" i="1" s="1" a="1"/>
  <c r="M242" i="1" s="1"/>
  <c r="G764" i="1"/>
  <c r="K764" i="1" s="1" a="1"/>
  <c r="K764" i="1" s="1"/>
  <c r="G185" i="1"/>
  <c r="M185" i="1" s="1" a="1"/>
  <c r="M185" i="1" s="1"/>
  <c r="G222" i="1"/>
  <c r="M222" i="1" s="1" a="1"/>
  <c r="M222" i="1" s="1"/>
  <c r="G212" i="1"/>
  <c r="K212" i="1" s="1" a="1"/>
  <c r="K212" i="1" s="1"/>
  <c r="G760" i="1"/>
  <c r="I760" i="1" s="1" a="1"/>
  <c r="I760" i="1" s="1"/>
  <c r="G522" i="1"/>
  <c r="I522" i="1" s="1" a="1"/>
  <c r="I522" i="1" s="1"/>
  <c r="G243" i="1"/>
  <c r="G232" i="1"/>
  <c r="K232" i="1" s="1" a="1"/>
  <c r="K232" i="1" s="1"/>
  <c r="G199" i="1"/>
  <c r="G205" i="1"/>
  <c r="M205" i="1" s="1" a="1"/>
  <c r="M205" i="1" s="1"/>
  <c r="G615" i="1"/>
  <c r="I615" i="1" s="1" a="1"/>
  <c r="I615" i="1" s="1"/>
  <c r="G529" i="1"/>
  <c r="K529" i="1" s="1" a="1"/>
  <c r="K529" i="1" s="1"/>
  <c r="G171" i="1"/>
  <c r="I171" i="1" s="1" a="1"/>
  <c r="I171" i="1" s="1"/>
  <c r="G530" i="1"/>
  <c r="G221" i="1"/>
  <c r="M221" i="1" s="1" a="1"/>
  <c r="M221" i="1" s="1"/>
  <c r="G178" i="1"/>
  <c r="I178" i="1" s="1" a="1"/>
  <c r="I178" i="1" s="1"/>
  <c r="G765" i="1"/>
  <c r="M765" i="1" s="1" a="1"/>
  <c r="M765" i="1" s="1"/>
  <c r="G748" i="1"/>
  <c r="M748" i="1" s="1" a="1"/>
  <c r="M748" i="1" s="1"/>
  <c r="G521" i="1"/>
  <c r="I521" i="1" s="1" a="1"/>
  <c r="I521" i="1" s="1"/>
  <c r="G238" i="1"/>
  <c r="M238" i="1" s="1" a="1"/>
  <c r="M238" i="1" s="1"/>
  <c r="G177" i="1"/>
  <c r="K177" i="1" s="1" a="1"/>
  <c r="K177" i="1" s="1"/>
  <c r="G168" i="1"/>
  <c r="M168" i="1" s="1" a="1"/>
  <c r="M168" i="1" s="1"/>
  <c r="G157" i="1"/>
  <c r="I157" i="1" s="1" a="1"/>
  <c r="I157" i="1" s="1"/>
  <c r="G213" i="1"/>
  <c r="M213" i="1" s="1" a="1"/>
  <c r="M213" i="1" s="1"/>
  <c r="G233" i="1"/>
  <c r="I233" i="1" s="1" a="1"/>
  <c r="I233" i="1" s="1"/>
  <c r="G143" i="1"/>
  <c r="K143" i="1" s="1" a="1"/>
  <c r="K143" i="1" s="1"/>
  <c r="G772" i="1"/>
  <c r="M772" i="1" s="1" a="1"/>
  <c r="M772" i="1" s="1"/>
  <c r="G821" i="1"/>
  <c r="I821" i="1" s="1" a="1"/>
  <c r="I821" i="1" s="1"/>
  <c r="G750" i="1"/>
  <c r="G779" i="1"/>
  <c r="K779" i="1" s="1" a="1"/>
  <c r="K779" i="1" s="1"/>
  <c r="G207" i="1"/>
  <c r="K207" i="1" s="1" a="1"/>
  <c r="K207" i="1" s="1"/>
  <c r="G183" i="1"/>
  <c r="I183" i="1" s="1" a="1"/>
  <c r="I183" i="1" s="1"/>
  <c r="G218" i="1"/>
  <c r="I218" i="1" s="1" a="1"/>
  <c r="I218" i="1" s="1"/>
  <c r="G613" i="1"/>
  <c r="K613" i="1" s="1" a="1"/>
  <c r="K613" i="1" s="1"/>
  <c r="G159" i="1"/>
  <c r="G229" i="1"/>
  <c r="K229" i="1" s="1" a="1"/>
  <c r="K229" i="1" s="1"/>
  <c r="G759" i="1"/>
  <c r="I759" i="1" s="1" a="1"/>
  <c r="I759" i="1" s="1"/>
  <c r="G220" i="1"/>
  <c r="G775" i="1"/>
  <c r="G150" i="1"/>
  <c r="M150" i="1" s="1" a="1"/>
  <c r="M150" i="1" s="1"/>
  <c r="G145" i="1"/>
  <c r="G762" i="1"/>
  <c r="I762" i="1" s="1" a="1"/>
  <c r="I762" i="1" s="1"/>
  <c r="G769" i="1"/>
  <c r="M769" i="1" s="1" a="1"/>
  <c r="M769" i="1" s="1"/>
  <c r="G763" i="1"/>
  <c r="I763" i="1" s="1" a="1"/>
  <c r="I763" i="1" s="1"/>
  <c r="G208" i="1"/>
  <c r="K208" i="1" s="1" a="1"/>
  <c r="K208" i="1" s="1"/>
  <c r="G227" i="1"/>
  <c r="G156" i="1"/>
  <c r="K156" i="1" s="1" a="1"/>
  <c r="K156" i="1" s="1"/>
  <c r="G523" i="1"/>
  <c r="K523" i="1" s="1" a="1"/>
  <c r="K523" i="1" s="1"/>
  <c r="G239" i="1"/>
  <c r="I239" i="1" s="1" a="1"/>
  <c r="I239" i="1" s="1"/>
  <c r="G758" i="1"/>
  <c r="M758" i="1" s="1" a="1"/>
  <c r="M758" i="1" s="1"/>
  <c r="G767" i="1"/>
  <c r="I767" i="1" s="1" a="1"/>
  <c r="I767" i="1" s="1"/>
  <c r="G766" i="1"/>
  <c r="I766" i="1" s="1" a="1"/>
  <c r="I766" i="1" s="1"/>
  <c r="G654" i="1"/>
  <c r="K654" i="1" s="1" a="1"/>
  <c r="K654" i="1" s="1"/>
  <c r="G773" i="1"/>
  <c r="K773" i="1" s="1" a="1"/>
  <c r="K773" i="1" s="1"/>
  <c r="G756" i="1"/>
  <c r="I756" i="1" s="1" a="1"/>
  <c r="I756" i="1" s="1"/>
  <c r="G648" i="1"/>
  <c r="M648" i="1" s="1" a="1"/>
  <c r="M648" i="1" s="1"/>
  <c r="G73" i="1"/>
  <c r="I73" i="1" s="1" a="1"/>
  <c r="I73" i="1" s="1"/>
  <c r="G590" i="1"/>
  <c r="I590" i="1" s="1" a="1"/>
  <c r="I590" i="1" s="1"/>
  <c r="G466" i="1"/>
  <c r="M466" i="1" s="1" a="1"/>
  <c r="M466" i="1" s="1"/>
  <c r="G761" i="1"/>
  <c r="I761" i="1" s="1" a="1"/>
  <c r="I761" i="1" s="1"/>
  <c r="G209" i="1"/>
  <c r="I209" i="1" s="1" a="1"/>
  <c r="I209" i="1" s="1"/>
  <c r="G752" i="1"/>
  <c r="K752" i="1" s="1" a="1"/>
  <c r="K752" i="1" s="1"/>
  <c r="G778" i="1"/>
  <c r="M778" i="1" s="1" a="1"/>
  <c r="M778" i="1" s="1"/>
  <c r="G649" i="1"/>
  <c r="K649" i="1" s="1" a="1"/>
  <c r="K649" i="1" s="1"/>
  <c r="G776" i="1"/>
  <c r="M776" i="1" s="1" a="1"/>
  <c r="M776" i="1" s="1"/>
  <c r="G770" i="1"/>
  <c r="K770" i="1" s="1" a="1"/>
  <c r="K770" i="1" s="1"/>
  <c r="G160" i="1"/>
  <c r="K160" i="1" s="1" a="1"/>
  <c r="K160" i="1" s="1"/>
  <c r="G749" i="1"/>
  <c r="M749" i="1" s="1" a="1"/>
  <c r="M749" i="1" s="1"/>
  <c r="G647" i="1"/>
  <c r="M647" i="1" s="1" a="1"/>
  <c r="M647" i="1" s="1"/>
  <c r="G753" i="1"/>
  <c r="K753" i="1" s="1" a="1"/>
  <c r="K753" i="1" s="1"/>
  <c r="G653" i="1"/>
  <c r="M653" i="1" s="1" a="1"/>
  <c r="M653" i="1" s="1"/>
  <c r="G219" i="1"/>
  <c r="I219" i="1" s="1" a="1"/>
  <c r="I219" i="1" s="1"/>
  <c r="G774" i="1"/>
  <c r="M774" i="1" s="1" a="1"/>
  <c r="M774" i="1" s="1"/>
  <c r="G524" i="1"/>
  <c r="K524" i="1" s="1" a="1"/>
  <c r="K524" i="1" s="1"/>
  <c r="G230" i="1"/>
  <c r="M230" i="1" s="1" a="1"/>
  <c r="M230" i="1" s="1"/>
  <c r="G651" i="1"/>
  <c r="I651" i="1" s="1" a="1"/>
  <c r="I651" i="1" s="1"/>
  <c r="G751" i="1"/>
  <c r="M751" i="1" s="1" a="1"/>
  <c r="M751" i="1" s="1"/>
  <c r="G650" i="1"/>
  <c r="I650" i="1" s="1" a="1"/>
  <c r="I650" i="1" s="1"/>
  <c r="G164" i="1"/>
  <c r="M164" i="1" s="1" a="1"/>
  <c r="M164" i="1" s="1"/>
  <c r="G777" i="1"/>
  <c r="G768" i="1"/>
  <c r="I768" i="1" s="1" a="1"/>
  <c r="I768" i="1" s="1"/>
  <c r="G771" i="1"/>
  <c r="M771" i="1" s="1" a="1"/>
  <c r="M771" i="1" s="1"/>
  <c r="G533" i="1"/>
  <c r="M533" i="1" s="1" a="1"/>
  <c r="M533" i="1" s="1"/>
  <c r="G240" i="1"/>
  <c r="I240" i="1" s="1" a="1"/>
  <c r="I240" i="1" s="1"/>
  <c r="G593" i="1"/>
  <c r="I593" i="1" s="1" a="1"/>
  <c r="I593" i="1" s="1"/>
  <c r="G822" i="1"/>
  <c r="M822" i="1" s="1" a="1"/>
  <c r="M822" i="1" s="1"/>
  <c r="G531" i="1"/>
  <c r="K531" i="1" s="1" a="1"/>
  <c r="K531" i="1" s="1"/>
  <c r="G755" i="1"/>
  <c r="G594" i="1"/>
  <c r="M594" i="1" s="1" a="1"/>
  <c r="M594" i="1" s="1"/>
  <c r="G614" i="1"/>
  <c r="M614" i="1" s="1" a="1"/>
  <c r="M614" i="1" s="1"/>
  <c r="G526" i="1"/>
  <c r="G71" i="1"/>
  <c r="K71" i="1" s="1" a="1"/>
  <c r="K71" i="1" s="1"/>
  <c r="G72" i="1"/>
  <c r="I72" i="1" s="1" a="1"/>
  <c r="I72" i="1" s="1"/>
  <c r="G467" i="1"/>
  <c r="G225" i="1" s="1"/>
  <c r="K225" i="1" s="1" a="1"/>
  <c r="K225" i="1" s="1"/>
  <c r="G591" i="1"/>
  <c r="K591" i="1" s="1" a="1"/>
  <c r="K591" i="1" s="1"/>
  <c r="G592" i="1"/>
  <c r="M592" i="1" s="1" a="1"/>
  <c r="M592" i="1" s="1"/>
  <c r="G589" i="1"/>
  <c r="K589" i="1" s="1" a="1"/>
  <c r="K589" i="1" s="1"/>
  <c r="K574" i="1" l="1" a="1"/>
  <c r="K574" i="1" s="1"/>
  <c r="I574" i="1" a="1"/>
  <c r="I574" i="1" s="1"/>
  <c r="K575" i="1" a="1"/>
  <c r="K575" i="1" s="1"/>
  <c r="I575" i="1" a="1"/>
  <c r="I575" i="1" s="1"/>
  <c r="K576" i="1" a="1"/>
  <c r="K576" i="1" s="1"/>
  <c r="I576" i="1" a="1"/>
  <c r="I576" i="1" s="1"/>
  <c r="K577" i="1" a="1"/>
  <c r="K577" i="1" s="1"/>
  <c r="I577" i="1" a="1"/>
  <c r="I577" i="1" s="1"/>
  <c r="K578" i="1" a="1"/>
  <c r="K578" i="1" s="1"/>
  <c r="I578" i="1" a="1"/>
  <c r="I578" i="1" s="1"/>
  <c r="K579" i="1" a="1"/>
  <c r="K579" i="1" s="1"/>
  <c r="I579" i="1" a="1"/>
  <c r="I579" i="1" s="1"/>
  <c r="K580" i="1" a="1"/>
  <c r="K580" i="1" s="1"/>
  <c r="I580" i="1" a="1"/>
  <c r="I580" i="1" s="1"/>
  <c r="K581" i="1" a="1"/>
  <c r="K581" i="1" s="1"/>
  <c r="I581" i="1" a="1"/>
  <c r="I581" i="1" s="1"/>
  <c r="K582" i="1" a="1"/>
  <c r="K582" i="1" s="1"/>
  <c r="I582" i="1" a="1"/>
  <c r="I582" i="1" s="1"/>
  <c r="K583" i="1" a="1"/>
  <c r="K583" i="1" s="1"/>
  <c r="I583" i="1" a="1"/>
  <c r="I583" i="1" s="1"/>
  <c r="K584" i="1" a="1"/>
  <c r="K584" i="1" s="1"/>
  <c r="I584" i="1" a="1"/>
  <c r="I584" i="1" s="1"/>
  <c r="K552" i="1" a="1"/>
  <c r="K552" i="1" s="1"/>
  <c r="I552" i="1" a="1"/>
  <c r="I552" i="1" s="1"/>
  <c r="K553" i="1" a="1"/>
  <c r="K553" i="1" s="1"/>
  <c r="I553" i="1" a="1"/>
  <c r="I553" i="1" s="1"/>
  <c r="K554" i="1" a="1"/>
  <c r="K554" i="1" s="1"/>
  <c r="I554" i="1" a="1"/>
  <c r="I554" i="1" s="1"/>
  <c r="K555" i="1" a="1"/>
  <c r="K555" i="1" s="1"/>
  <c r="I555" i="1" a="1"/>
  <c r="I555" i="1" s="1"/>
  <c r="K556" i="1" a="1"/>
  <c r="K556" i="1" s="1"/>
  <c r="I556" i="1" a="1"/>
  <c r="I556" i="1" s="1"/>
  <c r="K557" i="1" a="1"/>
  <c r="K557" i="1" s="1"/>
  <c r="I557" i="1" a="1"/>
  <c r="I557" i="1" s="1"/>
  <c r="K558" i="1" a="1"/>
  <c r="K558" i="1" s="1"/>
  <c r="I558" i="1" a="1"/>
  <c r="I558" i="1" s="1"/>
  <c r="K559" i="1" a="1"/>
  <c r="K559" i="1" s="1"/>
  <c r="I559" i="1" a="1"/>
  <c r="I559" i="1" s="1"/>
  <c r="K560" i="1" a="1"/>
  <c r="K560" i="1" s="1"/>
  <c r="I560" i="1" a="1"/>
  <c r="I560" i="1" s="1"/>
  <c r="K561" i="1" a="1"/>
  <c r="K561" i="1" s="1"/>
  <c r="I561" i="1" a="1"/>
  <c r="I561" i="1" s="1"/>
  <c r="K562" i="1" a="1"/>
  <c r="K562" i="1" s="1"/>
  <c r="I562" i="1" a="1"/>
  <c r="I562" i="1" s="1"/>
  <c r="K563" i="1" a="1"/>
  <c r="K563" i="1" s="1"/>
  <c r="I563" i="1" a="1"/>
  <c r="I563" i="1" s="1"/>
  <c r="K564" i="1" a="1"/>
  <c r="K564" i="1" s="1"/>
  <c r="I564" i="1" a="1"/>
  <c r="I564" i="1" s="1"/>
  <c r="I585" i="1" a="1"/>
  <c r="I585" i="1" s="1"/>
  <c r="K585" i="1" a="1"/>
  <c r="K585" i="1" s="1"/>
  <c r="M585" i="1" a="1"/>
  <c r="M585" i="1" s="1"/>
  <c r="I586" i="1" a="1"/>
  <c r="I586" i="1" s="1"/>
  <c r="K586" i="1" a="1"/>
  <c r="K586" i="1" s="1"/>
  <c r="M586" i="1" a="1"/>
  <c r="M586" i="1" s="1"/>
  <c r="I587" i="1" a="1"/>
  <c r="I587" i="1" s="1"/>
  <c r="K587" i="1" a="1"/>
  <c r="K587" i="1" s="1"/>
  <c r="M587" i="1" a="1"/>
  <c r="M587" i="1" s="1"/>
  <c r="I549" i="1" a="1"/>
  <c r="I549" i="1" s="1"/>
  <c r="K549" i="1" a="1"/>
  <c r="K549" i="1" s="1"/>
  <c r="M549" i="1" a="1"/>
  <c r="M549" i="1" s="1"/>
  <c r="I550" i="1" a="1"/>
  <c r="I550" i="1" s="1"/>
  <c r="K550" i="1" a="1"/>
  <c r="K550" i="1" s="1"/>
  <c r="M550" i="1" a="1"/>
  <c r="M550" i="1" s="1"/>
  <c r="I551" i="1" a="1"/>
  <c r="I551" i="1" s="1"/>
  <c r="K551" i="1" a="1"/>
  <c r="K551" i="1" s="1"/>
  <c r="M551" i="1" a="1"/>
  <c r="M551" i="1" s="1"/>
  <c r="I565" i="1" a="1"/>
  <c r="I565" i="1" s="1"/>
  <c r="K565" i="1" a="1"/>
  <c r="K565" i="1" s="1"/>
  <c r="M565" i="1" a="1"/>
  <c r="M565" i="1" s="1"/>
  <c r="I566" i="1" a="1"/>
  <c r="I566" i="1" s="1"/>
  <c r="K566" i="1" a="1"/>
  <c r="K566" i="1" s="1"/>
  <c r="M566" i="1" a="1"/>
  <c r="M566" i="1" s="1"/>
  <c r="I567" i="1" a="1"/>
  <c r="I567" i="1" s="1"/>
  <c r="K567" i="1" a="1"/>
  <c r="K567" i="1" s="1"/>
  <c r="M567" i="1" a="1"/>
  <c r="M567" i="1" s="1"/>
  <c r="I568" i="1" a="1"/>
  <c r="I568" i="1" s="1"/>
  <c r="K568" i="1" a="1"/>
  <c r="K568" i="1" s="1"/>
  <c r="M568" i="1" a="1"/>
  <c r="M568" i="1" s="1"/>
  <c r="I569" i="1" a="1"/>
  <c r="I569" i="1" s="1"/>
  <c r="K569" i="1" a="1"/>
  <c r="K569" i="1" s="1"/>
  <c r="M569" i="1" a="1"/>
  <c r="M569" i="1" s="1"/>
  <c r="I570" i="1" a="1"/>
  <c r="I570" i="1" s="1"/>
  <c r="K570" i="1" a="1"/>
  <c r="K570" i="1" s="1"/>
  <c r="M570" i="1" a="1"/>
  <c r="M570" i="1" s="1"/>
  <c r="I571" i="1" a="1"/>
  <c r="I571" i="1" s="1"/>
  <c r="K571" i="1" a="1"/>
  <c r="K571" i="1" s="1"/>
  <c r="M571" i="1" a="1"/>
  <c r="M571" i="1" s="1"/>
  <c r="I572" i="1" a="1"/>
  <c r="I572" i="1" s="1"/>
  <c r="K572" i="1" a="1"/>
  <c r="K572" i="1" s="1"/>
  <c r="M572" i="1" a="1"/>
  <c r="M572" i="1" s="1"/>
  <c r="I535" i="1" a="1"/>
  <c r="I535" i="1" s="1"/>
  <c r="K535" i="1" a="1"/>
  <c r="K535" i="1" s="1"/>
  <c r="M535" i="1" a="1"/>
  <c r="M535" i="1" s="1"/>
  <c r="I536" i="1" a="1"/>
  <c r="I536" i="1" s="1"/>
  <c r="K536" i="1" a="1"/>
  <c r="K536" i="1" s="1"/>
  <c r="M536" i="1" a="1"/>
  <c r="M536" i="1" s="1"/>
  <c r="I537" i="1" a="1"/>
  <c r="I537" i="1" s="1"/>
  <c r="K537" i="1" a="1"/>
  <c r="K537" i="1" s="1"/>
  <c r="M537" i="1" a="1"/>
  <c r="M537" i="1" s="1"/>
  <c r="I538" i="1" a="1"/>
  <c r="I538" i="1" s="1"/>
  <c r="K538" i="1" a="1"/>
  <c r="K538" i="1" s="1"/>
  <c r="M538" i="1" a="1"/>
  <c r="M538" i="1" s="1"/>
  <c r="I539" i="1" a="1"/>
  <c r="I539" i="1" s="1"/>
  <c r="K539" i="1" a="1"/>
  <c r="K539" i="1" s="1"/>
  <c r="M539" i="1" a="1"/>
  <c r="M539" i="1" s="1"/>
  <c r="I540" i="1" a="1"/>
  <c r="I540" i="1" s="1"/>
  <c r="K540" i="1" a="1"/>
  <c r="K540" i="1" s="1"/>
  <c r="M540" i="1" a="1"/>
  <c r="M540" i="1" s="1"/>
  <c r="I541" i="1" a="1"/>
  <c r="I541" i="1" s="1"/>
  <c r="K541" i="1" a="1"/>
  <c r="K541" i="1" s="1"/>
  <c r="M541" i="1" a="1"/>
  <c r="M541" i="1" s="1"/>
  <c r="I542" i="1" a="1"/>
  <c r="I542" i="1" s="1"/>
  <c r="K542" i="1" a="1"/>
  <c r="K542" i="1" s="1"/>
  <c r="M542" i="1" a="1"/>
  <c r="M542" i="1" s="1"/>
  <c r="I543" i="1" a="1"/>
  <c r="I543" i="1" s="1"/>
  <c r="K543" i="1" a="1"/>
  <c r="K543" i="1" s="1"/>
  <c r="M543" i="1" a="1"/>
  <c r="M543" i="1" s="1"/>
  <c r="I544" i="1" a="1"/>
  <c r="I544" i="1" s="1"/>
  <c r="K544" i="1" a="1"/>
  <c r="K544" i="1" s="1"/>
  <c r="M544" i="1" a="1"/>
  <c r="M544" i="1" s="1"/>
  <c r="I545" i="1" a="1"/>
  <c r="I545" i="1" s="1"/>
  <c r="K545" i="1" a="1"/>
  <c r="K545" i="1" s="1"/>
  <c r="M545" i="1" a="1"/>
  <c r="M545" i="1" s="1"/>
  <c r="K144" i="1" a="1"/>
  <c r="K144" i="1" s="1"/>
  <c r="M145" i="1" a="1"/>
  <c r="M145" i="1" s="1"/>
  <c r="I518" i="1" a="1"/>
  <c r="I518" i="1" s="1"/>
  <c r="M518" i="1" a="1"/>
  <c r="M518" i="1" s="1"/>
  <c r="G195" i="1"/>
  <c r="K195" i="1" s="1" a="1"/>
  <c r="K195" i="1" s="1"/>
  <c r="G231" i="1"/>
  <c r="K231" i="1" s="1" a="1"/>
  <c r="K231" i="1" s="1"/>
  <c r="G189" i="1"/>
  <c r="M189" i="1" s="1" a="1"/>
  <c r="M189" i="1" s="1"/>
  <c r="K165" i="1" a="1"/>
  <c r="K165" i="1" s="1"/>
  <c r="G247" i="1"/>
  <c r="G244" i="1"/>
  <c r="K244" i="1" s="1" a="1"/>
  <c r="K244" i="1" s="1"/>
  <c r="G211" i="1"/>
  <c r="M211" i="1" s="1" a="1"/>
  <c r="M211" i="1" s="1"/>
  <c r="G228" i="1"/>
  <c r="I228" i="1" s="1" a="1"/>
  <c r="I228" i="1" s="1"/>
  <c r="G162" i="1"/>
  <c r="K162" i="1" s="1" a="1"/>
  <c r="K162" i="1" s="1"/>
  <c r="G184" i="1"/>
  <c r="I184" i="1" s="1" a="1"/>
  <c r="I184" i="1" s="1"/>
  <c r="G176" i="1"/>
  <c r="I176" i="1" s="1" a="1"/>
  <c r="I176" i="1" s="1"/>
  <c r="G147" i="1"/>
  <c r="I147" i="1" s="1" a="1"/>
  <c r="I147" i="1" s="1"/>
  <c r="G190" i="1"/>
  <c r="I190" i="1" s="1" a="1"/>
  <c r="I190" i="1" s="1"/>
  <c r="G192" i="1"/>
  <c r="K192" i="1" s="1" a="1"/>
  <c r="K192" i="1" s="1"/>
  <c r="G175" i="1"/>
  <c r="K175" i="1" s="1" a="1"/>
  <c r="K175" i="1" s="1"/>
  <c r="G193" i="1"/>
  <c r="M193" i="1" s="1" a="1"/>
  <c r="M193" i="1" s="1"/>
  <c r="G158" i="1"/>
  <c r="K158" i="1" s="1" a="1"/>
  <c r="K158" i="1" s="1"/>
  <c r="G182" i="1"/>
  <c r="I182" i="1" s="1" a="1"/>
  <c r="I182" i="1" s="1"/>
  <c r="G154" i="1"/>
  <c r="M154" i="1" s="1" a="1"/>
  <c r="M154" i="1" s="1"/>
  <c r="G180" i="1"/>
  <c r="M180" i="1" s="1" a="1"/>
  <c r="M180" i="1" s="1"/>
  <c r="G226" i="1"/>
  <c r="K226" i="1" s="1" a="1"/>
  <c r="K226" i="1" s="1"/>
  <c r="G153" i="1"/>
  <c r="I153" i="1" s="1" a="1"/>
  <c r="I153" i="1" s="1"/>
  <c r="G200" i="1"/>
  <c r="I200" i="1" s="1" a="1"/>
  <c r="I200" i="1" s="1"/>
  <c r="G237" i="1"/>
  <c r="M237" i="1" s="1" a="1"/>
  <c r="M237" i="1" s="1"/>
  <c r="G163" i="1"/>
  <c r="I163" i="1" s="1" a="1"/>
  <c r="I163" i="1" s="1"/>
  <c r="G236" i="1"/>
  <c r="M236" i="1" s="1" a="1"/>
  <c r="M236" i="1" s="1"/>
  <c r="G204" i="1"/>
  <c r="K204" i="1" s="1" a="1"/>
  <c r="K204" i="1" s="1"/>
  <c r="G194" i="1"/>
  <c r="I194" i="1" s="1" a="1"/>
  <c r="I194" i="1" s="1"/>
  <c r="G148" i="1"/>
  <c r="I148" i="1" s="1" a="1"/>
  <c r="I148" i="1" s="1"/>
  <c r="G170" i="1"/>
  <c r="K170" i="1" s="1" a="1"/>
  <c r="K170" i="1" s="1"/>
  <c r="G142" i="1"/>
  <c r="M142" i="1" s="1" a="1"/>
  <c r="M142" i="1" s="1"/>
  <c r="G167" i="1"/>
  <c r="K167" i="1" s="1" a="1"/>
  <c r="K167" i="1" s="1"/>
  <c r="G187" i="1"/>
  <c r="I187" i="1" s="1" a="1"/>
  <c r="I187" i="1" s="1"/>
  <c r="G179" i="1"/>
  <c r="I179" i="1" s="1" a="1"/>
  <c r="I179" i="1" s="1"/>
  <c r="G149" i="1"/>
  <c r="I149" i="1" s="1" a="1"/>
  <c r="I149" i="1" s="1"/>
  <c r="G152" i="1"/>
  <c r="M152" i="1" s="1" a="1"/>
  <c r="M152" i="1" s="1"/>
  <c r="G203" i="1"/>
  <c r="I203" i="1" s="1" a="1"/>
  <c r="I203" i="1" s="1"/>
  <c r="G210" i="1"/>
  <c r="K210" i="1" s="1" a="1"/>
  <c r="K210" i="1" s="1"/>
  <c r="G197" i="1"/>
  <c r="K197" i="1" s="1" a="1"/>
  <c r="K197" i="1" s="1"/>
  <c r="G235" i="1"/>
  <c r="I235" i="1" s="1" a="1"/>
  <c r="I235" i="1" s="1"/>
  <c r="G217" i="1"/>
  <c r="K217" i="1" s="1" a="1"/>
  <c r="K217" i="1" s="1"/>
  <c r="G223" i="1"/>
  <c r="M223" i="1" s="1" a="1"/>
  <c r="M223" i="1" s="1"/>
  <c r="G215" i="1"/>
  <c r="I215" i="1" s="1" a="1"/>
  <c r="I215" i="1" s="1"/>
  <c r="G245" i="1"/>
  <c r="I245" i="1" s="1" a="1"/>
  <c r="I245" i="1" s="1"/>
  <c r="G214" i="1"/>
  <c r="M214" i="1" s="1" a="1"/>
  <c r="M214" i="1" s="1"/>
  <c r="G234" i="1"/>
  <c r="I234" i="1" s="1" a="1"/>
  <c r="I234" i="1" s="1"/>
  <c r="G224" i="1"/>
  <c r="I224" i="1" s="1" a="1"/>
  <c r="I224" i="1" s="1"/>
  <c r="G191" i="1"/>
  <c r="I191" i="1" s="1" a="1"/>
  <c r="I191" i="1" s="1"/>
  <c r="G196" i="1"/>
  <c r="I196" i="1" s="1" a="1"/>
  <c r="I196" i="1" s="1"/>
  <c r="G206" i="1"/>
  <c r="I206" i="1" s="1" a="1"/>
  <c r="I206" i="1" s="1"/>
  <c r="G151" i="1"/>
  <c r="K151" i="1" s="1" a="1"/>
  <c r="K151" i="1" s="1"/>
  <c r="G216" i="1"/>
  <c r="M216" i="1" s="1" a="1"/>
  <c r="M216" i="1" s="1"/>
  <c r="G169" i="1"/>
  <c r="I169" i="1" s="1" a="1"/>
  <c r="I169" i="1" s="1"/>
  <c r="G166" i="1"/>
  <c r="I166" i="1" s="1" a="1"/>
  <c r="I166" i="1" s="1"/>
  <c r="G155" i="1"/>
  <c r="I155" i="1" s="1" a="1"/>
  <c r="I155" i="1" s="1"/>
  <c r="G174" i="1"/>
  <c r="I174" i="1" s="1" a="1"/>
  <c r="I174" i="1" s="1"/>
  <c r="G173" i="1"/>
  <c r="K173" i="1" s="1" a="1"/>
  <c r="K173" i="1" s="1"/>
  <c r="G161" i="1"/>
  <c r="K161" i="1" s="1" a="1"/>
  <c r="K161" i="1" s="1"/>
  <c r="I592" i="1" a="1"/>
  <c r="I592" i="1" s="1"/>
  <c r="K150" i="1" a="1"/>
  <c r="K150" i="1" s="1"/>
  <c r="I143" i="1" a="1"/>
  <c r="I143" i="1" s="1"/>
  <c r="M208" i="1" a="1"/>
  <c r="M208" i="1" s="1"/>
  <c r="K822" i="1" a="1"/>
  <c r="K822" i="1" s="1"/>
  <c r="I466" i="1" a="1"/>
  <c r="I466" i="1" s="1"/>
  <c r="M762" i="1" a="1"/>
  <c r="M762" i="1" s="1"/>
  <c r="K181" i="1" a="1"/>
  <c r="K181" i="1" s="1"/>
  <c r="K533" i="1" a="1"/>
  <c r="K533" i="1" s="1"/>
  <c r="K205" i="1" a="1"/>
  <c r="K205" i="1" s="1"/>
  <c r="I772" i="1" a="1"/>
  <c r="I772" i="1" s="1"/>
  <c r="K647" i="1" a="1"/>
  <c r="K647" i="1" s="1"/>
  <c r="M654" i="1" a="1"/>
  <c r="M654" i="1" s="1"/>
  <c r="I201" i="1" a="1"/>
  <c r="I201" i="1" s="1"/>
  <c r="I774" i="1" a="1"/>
  <c r="I774" i="1" s="1"/>
  <c r="M759" i="1" a="1"/>
  <c r="M759" i="1" s="1"/>
  <c r="K164" i="1" a="1"/>
  <c r="K164" i="1" s="1"/>
  <c r="M219" i="1" a="1"/>
  <c r="M219" i="1" s="1"/>
  <c r="I614" i="1" a="1"/>
  <c r="I614" i="1" s="1"/>
  <c r="M177" i="1" a="1"/>
  <c r="M177" i="1" s="1"/>
  <c r="I238" i="1" a="1"/>
  <c r="I238" i="1" s="1"/>
  <c r="I752" i="1" a="1"/>
  <c r="I752" i="1" s="1"/>
  <c r="M766" i="1" a="1"/>
  <c r="M766" i="1" s="1"/>
  <c r="M229" i="1" a="1"/>
  <c r="M229" i="1" s="1"/>
  <c r="I213" i="1" a="1"/>
  <c r="I213" i="1" s="1"/>
  <c r="K774" i="1" a="1"/>
  <c r="K774" i="1" s="1"/>
  <c r="I749" i="1" a="1"/>
  <c r="I749" i="1" s="1"/>
  <c r="K648" i="1" a="1"/>
  <c r="K648" i="1" s="1"/>
  <c r="I820" i="1" a="1"/>
  <c r="I820" i="1" s="1"/>
  <c r="I769" i="1" a="1"/>
  <c r="I769" i="1" s="1"/>
  <c r="K233" i="1" a="1"/>
  <c r="K233" i="1" s="1"/>
  <c r="K778" i="1" a="1"/>
  <c r="K778" i="1" s="1"/>
  <c r="K614" i="1" a="1"/>
  <c r="K614" i="1" s="1"/>
  <c r="M820" i="1" a="1"/>
  <c r="M820" i="1" s="1"/>
  <c r="M233" i="1" a="1"/>
  <c r="M233" i="1" s="1"/>
  <c r="K821" i="1" a="1"/>
  <c r="K821" i="1" s="1"/>
  <c r="K238" i="1" a="1"/>
  <c r="K238" i="1" s="1"/>
  <c r="I822" i="1" a="1"/>
  <c r="I822" i="1" s="1"/>
  <c r="I778" i="1" a="1"/>
  <c r="I778" i="1" s="1"/>
  <c r="I212" i="1" a="1"/>
  <c r="I212" i="1" s="1"/>
  <c r="K168" i="1" a="1"/>
  <c r="K168" i="1" s="1"/>
  <c r="K171" i="1" a="1"/>
  <c r="K171" i="1" s="1"/>
  <c r="K761" i="1" a="1"/>
  <c r="K761" i="1" s="1"/>
  <c r="M615" i="1" a="1"/>
  <c r="M615" i="1" s="1"/>
  <c r="M198" i="1" a="1"/>
  <c r="M198" i="1" s="1"/>
  <c r="I533" i="1" a="1"/>
  <c r="I533" i="1" s="1"/>
  <c r="I594" i="1" a="1"/>
  <c r="I594" i="1" s="1"/>
  <c r="K218" i="1" a="1"/>
  <c r="K218" i="1" s="1"/>
  <c r="I168" i="1" a="1"/>
  <c r="I168" i="1" s="1"/>
  <c r="K769" i="1" a="1"/>
  <c r="K769" i="1" s="1"/>
  <c r="K172" i="1" a="1"/>
  <c r="K172" i="1" s="1"/>
  <c r="K219" i="1" a="1"/>
  <c r="K219" i="1" s="1"/>
  <c r="M752" i="1" a="1"/>
  <c r="M752" i="1" s="1"/>
  <c r="K145" i="1" a="1"/>
  <c r="K145" i="1" s="1"/>
  <c r="I205" i="1" a="1"/>
  <c r="I205" i="1" s="1"/>
  <c r="M144" i="1" a="1"/>
  <c r="M144" i="1" s="1"/>
  <c r="I589" i="1" a="1"/>
  <c r="I589" i="1" s="1"/>
  <c r="K760" i="1" a="1"/>
  <c r="K760" i="1" s="1"/>
  <c r="K242" i="1" a="1"/>
  <c r="K242" i="1" s="1"/>
  <c r="I225" i="1" a="1"/>
  <c r="I225" i="1" s="1"/>
  <c r="M225" i="1" a="1"/>
  <c r="M225" i="1" s="1"/>
  <c r="M531" i="1" a="1"/>
  <c r="M531" i="1" s="1"/>
  <c r="I753" i="1" a="1"/>
  <c r="I753" i="1" s="1"/>
  <c r="K73" i="1" a="1"/>
  <c r="K73" i="1" s="1"/>
  <c r="K213" i="1" a="1"/>
  <c r="K213" i="1" s="1"/>
  <c r="K72" i="1" a="1"/>
  <c r="K72" i="1" s="1"/>
  <c r="M73" i="1" a="1"/>
  <c r="M73" i="1" s="1"/>
  <c r="M768" i="1" a="1"/>
  <c r="M768" i="1" s="1"/>
  <c r="M239" i="1" a="1"/>
  <c r="M239" i="1" s="1"/>
  <c r="I208" i="1" a="1"/>
  <c r="I208" i="1" s="1"/>
  <c r="M593" i="1" a="1"/>
  <c r="M593" i="1" s="1"/>
  <c r="I613" i="1" a="1"/>
  <c r="I613" i="1" s="1"/>
  <c r="I185" i="1" a="1"/>
  <c r="I185" i="1" s="1"/>
  <c r="I242" i="1" a="1"/>
  <c r="I242" i="1" s="1"/>
  <c r="I164" i="1" a="1"/>
  <c r="I164" i="1" s="1"/>
  <c r="I165" i="1" a="1"/>
  <c r="I165" i="1" s="1"/>
  <c r="K239" i="1" a="1"/>
  <c r="K239" i="1" s="1"/>
  <c r="K772" i="1" a="1"/>
  <c r="K772" i="1" s="1"/>
  <c r="M201" i="1" a="1"/>
  <c r="M201" i="1" s="1"/>
  <c r="K768" i="1" a="1"/>
  <c r="K768" i="1" s="1"/>
  <c r="M613" i="1" a="1"/>
  <c r="M613" i="1" s="1"/>
  <c r="K198" i="1" a="1"/>
  <c r="K198" i="1" s="1"/>
  <c r="K757" i="1" a="1"/>
  <c r="K757" i="1" s="1"/>
  <c r="I771" i="1" a="1"/>
  <c r="I771" i="1" s="1"/>
  <c r="K749" i="1" a="1"/>
  <c r="K749" i="1" s="1"/>
  <c r="I649" i="1" a="1"/>
  <c r="I649" i="1" s="1"/>
  <c r="K209" i="1" a="1"/>
  <c r="K209" i="1" s="1"/>
  <c r="M218" i="1" a="1"/>
  <c r="M218" i="1" s="1"/>
  <c r="M212" i="1" a="1"/>
  <c r="M212" i="1" s="1"/>
  <c r="M186" i="1" a="1"/>
  <c r="M186" i="1" s="1"/>
  <c r="M757" i="1" a="1"/>
  <c r="M757" i="1" s="1"/>
  <c r="I232" i="1" a="1"/>
  <c r="I232" i="1" s="1"/>
  <c r="K202" i="1" a="1"/>
  <c r="K202" i="1" s="1"/>
  <c r="M591" i="1" a="1"/>
  <c r="M591" i="1" s="1"/>
  <c r="M756" i="1" a="1"/>
  <c r="M756" i="1" s="1"/>
  <c r="K183" i="1" a="1"/>
  <c r="K183" i="1" s="1"/>
  <c r="I172" i="1" a="1"/>
  <c r="I172" i="1" s="1"/>
  <c r="I754" i="1" a="1"/>
  <c r="I754" i="1" s="1"/>
  <c r="M649" i="1" a="1"/>
  <c r="M649" i="1" s="1"/>
  <c r="I186" i="1" a="1"/>
  <c r="I186" i="1" s="1"/>
  <c r="K771" i="1" a="1"/>
  <c r="K771" i="1" s="1"/>
  <c r="K185" i="1" a="1"/>
  <c r="K185" i="1" s="1"/>
  <c r="M753" i="1" a="1"/>
  <c r="M753" i="1" s="1"/>
  <c r="M143" i="1" a="1"/>
  <c r="M143" i="1" s="1"/>
  <c r="I758" i="1" a="1"/>
  <c r="I758" i="1" s="1"/>
  <c r="I202" i="1" a="1"/>
  <c r="I202" i="1" s="1"/>
  <c r="M209" i="1" a="1"/>
  <c r="M209" i="1" s="1"/>
  <c r="I591" i="1" a="1"/>
  <c r="I591" i="1" s="1"/>
  <c r="K756" i="1" a="1"/>
  <c r="K756" i="1" s="1"/>
  <c r="M521" i="1" a="1"/>
  <c r="M521" i="1" s="1"/>
  <c r="K594" i="1" a="1"/>
  <c r="K594" i="1" s="1"/>
  <c r="M178" i="1" a="1"/>
  <c r="M178" i="1" s="1"/>
  <c r="M232" i="1" a="1"/>
  <c r="M232" i="1" s="1"/>
  <c r="K758" i="1" a="1"/>
  <c r="K758" i="1" s="1"/>
  <c r="K593" i="1" a="1"/>
  <c r="K593" i="1" s="1"/>
  <c r="M650" i="1" a="1"/>
  <c r="M650" i="1" s="1"/>
  <c r="K650" i="1" a="1"/>
  <c r="K650" i="1" s="1"/>
  <c r="I145" i="1" a="1"/>
  <c r="I145" i="1" s="1"/>
  <c r="K521" i="1" a="1"/>
  <c r="K521" i="1" s="1"/>
  <c r="K178" i="1" a="1"/>
  <c r="K178" i="1" s="1"/>
  <c r="I529" i="1" a="1"/>
  <c r="I529" i="1" s="1"/>
  <c r="M652" i="1" a="1"/>
  <c r="M652" i="1" s="1"/>
  <c r="M775" i="1" a="1"/>
  <c r="M775" i="1" s="1"/>
  <c r="I775" i="1" a="1"/>
  <c r="I775" i="1" s="1"/>
  <c r="M764" i="1" a="1"/>
  <c r="M764" i="1" s="1"/>
  <c r="I764" i="1" a="1"/>
  <c r="I764" i="1" s="1"/>
  <c r="I612" i="1" a="1"/>
  <c r="I612" i="1" s="1"/>
  <c r="K612" i="1" a="1"/>
  <c r="K612" i="1" s="1"/>
  <c r="M160" i="1" a="1"/>
  <c r="M160" i="1" s="1"/>
  <c r="I160" i="1" a="1"/>
  <c r="I160" i="1" s="1"/>
  <c r="I773" i="1" a="1"/>
  <c r="I773" i="1" s="1"/>
  <c r="M612" i="1" a="1"/>
  <c r="M612" i="1" s="1"/>
  <c r="M773" i="1" a="1"/>
  <c r="M773" i="1" s="1"/>
  <c r="K775" i="1" a="1"/>
  <c r="K775" i="1" s="1"/>
  <c r="M159" i="1" a="1"/>
  <c r="M159" i="1" s="1"/>
  <c r="K159" i="1" a="1"/>
  <c r="K159" i="1" s="1"/>
  <c r="I159" i="1" a="1"/>
  <c r="I159" i="1" s="1"/>
  <c r="M750" i="1" a="1"/>
  <c r="M750" i="1" s="1"/>
  <c r="K750" i="1" a="1"/>
  <c r="K750" i="1" s="1"/>
  <c r="I750" i="1" a="1"/>
  <c r="I750" i="1" s="1"/>
  <c r="M532" i="1" a="1"/>
  <c r="M532" i="1" s="1"/>
  <c r="I532" i="1" a="1"/>
  <c r="I532" i="1" s="1"/>
  <c r="M207" i="1" a="1"/>
  <c r="M207" i="1" s="1"/>
  <c r="I207" i="1" a="1"/>
  <c r="I207" i="1" s="1"/>
  <c r="I230" i="1" a="1"/>
  <c r="I230" i="1" s="1"/>
  <c r="K230" i="1" a="1"/>
  <c r="K230" i="1" s="1"/>
  <c r="I177" i="1" a="1"/>
  <c r="I177" i="1" s="1"/>
  <c r="M220" i="1" a="1"/>
  <c r="M220" i="1" s="1"/>
  <c r="K220" i="1" a="1"/>
  <c r="K220" i="1" s="1"/>
  <c r="I220" i="1" a="1"/>
  <c r="I220" i="1" s="1"/>
  <c r="K777" i="1" a="1"/>
  <c r="K777" i="1" s="1"/>
  <c r="I777" i="1" a="1"/>
  <c r="I777" i="1" s="1"/>
  <c r="M777" i="1" a="1"/>
  <c r="M777" i="1" s="1"/>
  <c r="I243" i="1" a="1"/>
  <c r="I243" i="1" s="1"/>
  <c r="K243" i="1" a="1"/>
  <c r="K243" i="1" s="1"/>
  <c r="M243" i="1" a="1"/>
  <c r="M243" i="1" s="1"/>
  <c r="K755" i="1" a="1"/>
  <c r="K755" i="1" s="1"/>
  <c r="M755" i="1" a="1"/>
  <c r="M755" i="1" s="1"/>
  <c r="K748" i="1" a="1"/>
  <c r="K748" i="1" s="1"/>
  <c r="I748" i="1" a="1"/>
  <c r="I748" i="1" s="1"/>
  <c r="I648" i="1" a="1"/>
  <c r="I648" i="1" s="1"/>
  <c r="K759" i="1" a="1"/>
  <c r="K759" i="1" s="1"/>
  <c r="I647" i="1" a="1"/>
  <c r="I647" i="1" s="1"/>
  <c r="M240" i="1" a="1"/>
  <c r="M240" i="1" s="1"/>
  <c r="K240" i="1" a="1"/>
  <c r="K240" i="1" s="1"/>
  <c r="I530" i="1" a="1"/>
  <c r="I530" i="1" s="1"/>
  <c r="K530" i="1" a="1"/>
  <c r="K530" i="1" s="1"/>
  <c r="M530" i="1" a="1"/>
  <c r="M530" i="1" s="1"/>
  <c r="K199" i="1" a="1"/>
  <c r="K199" i="1" s="1"/>
  <c r="I199" i="1" a="1"/>
  <c r="I199" i="1" s="1"/>
  <c r="K466" i="1" a="1"/>
  <c r="K466" i="1" s="1"/>
  <c r="I528" i="1" a="1"/>
  <c r="I528" i="1" s="1"/>
  <c r="K528" i="1" a="1"/>
  <c r="K528" i="1" s="1"/>
  <c r="K762" i="1" a="1"/>
  <c r="K762" i="1" s="1"/>
  <c r="M523" i="1" a="1"/>
  <c r="M523" i="1" s="1"/>
  <c r="I523" i="1" a="1"/>
  <c r="I523" i="1" s="1"/>
  <c r="I241" i="1" a="1"/>
  <c r="I241" i="1" s="1"/>
  <c r="M241" i="1" a="1"/>
  <c r="M241" i="1" s="1"/>
  <c r="K241" i="1" a="1"/>
  <c r="K241" i="1" s="1"/>
  <c r="K776" i="1" a="1"/>
  <c r="K776" i="1" s="1"/>
  <c r="I776" i="1" a="1"/>
  <c r="I776" i="1" s="1"/>
  <c r="M770" i="1" a="1"/>
  <c r="M770" i="1" s="1"/>
  <c r="I770" i="1" a="1"/>
  <c r="I770" i="1" s="1"/>
  <c r="I751" i="1" a="1"/>
  <c r="I751" i="1" s="1"/>
  <c r="K751" i="1" a="1"/>
  <c r="K751" i="1" s="1"/>
  <c r="M590" i="1" a="1"/>
  <c r="M590" i="1" s="1"/>
  <c r="K590" i="1" a="1"/>
  <c r="K590" i="1" s="1"/>
  <c r="K766" i="1" a="1"/>
  <c r="K766" i="1" s="1"/>
  <c r="M199" i="1" a="1"/>
  <c r="M199" i="1" s="1"/>
  <c r="I654" i="1" a="1"/>
  <c r="I654" i="1" s="1"/>
  <c r="K188" i="1" a="1"/>
  <c r="K188" i="1" s="1"/>
  <c r="I188" i="1" a="1"/>
  <c r="I188" i="1" s="1"/>
  <c r="M522" i="1" a="1"/>
  <c r="M522" i="1" s="1"/>
  <c r="K522" i="1" a="1"/>
  <c r="K522" i="1" s="1"/>
  <c r="I755" i="1" a="1"/>
  <c r="I755" i="1" s="1"/>
  <c r="K592" i="1" a="1"/>
  <c r="K592" i="1" s="1"/>
  <c r="M524" i="1" a="1"/>
  <c r="M524" i="1" s="1"/>
  <c r="I524" i="1" a="1"/>
  <c r="I524" i="1" s="1"/>
  <c r="G679" i="1"/>
  <c r="G671" i="1"/>
  <c r="G682" i="1"/>
  <c r="G683" i="1"/>
  <c r="G677" i="1"/>
  <c r="G680" i="1"/>
  <c r="G674" i="1"/>
  <c r="G681" i="1"/>
  <c r="G673" i="1"/>
  <c r="G684" i="1"/>
  <c r="G672" i="1"/>
  <c r="G678" i="1"/>
  <c r="G676" i="1"/>
  <c r="G675" i="1"/>
  <c r="M767" i="1" a="1"/>
  <c r="M767" i="1" s="1"/>
  <c r="K767" i="1" a="1"/>
  <c r="K767" i="1" s="1"/>
  <c r="M71" i="1" a="1"/>
  <c r="M71" i="1" s="1"/>
  <c r="I71" i="1" a="1"/>
  <c r="I71" i="1" s="1"/>
  <c r="I531" i="1" a="1"/>
  <c r="I531" i="1" s="1"/>
  <c r="M72" i="1" a="1"/>
  <c r="M72" i="1" s="1"/>
  <c r="I653" i="1" a="1"/>
  <c r="I653" i="1" s="1"/>
  <c r="M171" i="1" a="1"/>
  <c r="M171" i="1" s="1"/>
  <c r="G668" i="1"/>
  <c r="G669" i="1"/>
  <c r="G664" i="1"/>
  <c r="G661" i="1"/>
  <c r="G666" i="1"/>
  <c r="G658" i="1"/>
  <c r="G667" i="1"/>
  <c r="G659" i="1"/>
  <c r="G660" i="1"/>
  <c r="G662" i="1"/>
  <c r="G663" i="1"/>
  <c r="G656" i="1"/>
  <c r="G665" i="1"/>
  <c r="G657" i="1"/>
  <c r="M467" i="1" a="1"/>
  <c r="M467" i="1" s="1"/>
  <c r="K467" i="1" a="1"/>
  <c r="K467" i="1" s="1"/>
  <c r="I467" i="1" a="1"/>
  <c r="I467" i="1" s="1"/>
  <c r="M651" i="1" a="1"/>
  <c r="M651" i="1" s="1"/>
  <c r="K651" i="1" a="1"/>
  <c r="K651" i="1" s="1"/>
  <c r="K653" i="1" a="1"/>
  <c r="K653" i="1" s="1"/>
  <c r="M227" i="1" a="1"/>
  <c r="M227" i="1" s="1"/>
  <c r="I227" i="1" a="1"/>
  <c r="I227" i="1" s="1"/>
  <c r="K227" i="1" a="1"/>
  <c r="K227" i="1" s="1"/>
  <c r="K763" i="1" a="1"/>
  <c r="K763" i="1" s="1"/>
  <c r="M763" i="1" a="1"/>
  <c r="M763" i="1" s="1"/>
  <c r="I221" i="1" a="1"/>
  <c r="I221" i="1" s="1"/>
  <c r="K221" i="1" a="1"/>
  <c r="K221" i="1" s="1"/>
  <c r="M156" i="1" a="1"/>
  <c r="M156" i="1" s="1"/>
  <c r="I156" i="1" a="1"/>
  <c r="I156" i="1" s="1"/>
  <c r="K765" i="1" a="1"/>
  <c r="K765" i="1" s="1"/>
  <c r="I765" i="1" a="1"/>
  <c r="I765" i="1" s="1"/>
  <c r="M157" i="1" a="1"/>
  <c r="M157" i="1" s="1"/>
  <c r="K157" i="1" a="1"/>
  <c r="K157" i="1" s="1"/>
  <c r="I150" i="1" a="1"/>
  <c r="I150" i="1" s="1"/>
  <c r="I229" i="1" a="1"/>
  <c r="I229" i="1" s="1"/>
  <c r="M821" i="1" a="1"/>
  <c r="M821" i="1" s="1"/>
  <c r="M589" i="1" a="1"/>
  <c r="M589" i="1" s="1"/>
  <c r="M183" i="1" a="1"/>
  <c r="M183" i="1" s="1"/>
  <c r="M760" i="1" a="1"/>
  <c r="M760" i="1" s="1"/>
  <c r="I652" i="1" a="1"/>
  <c r="I652" i="1" s="1"/>
  <c r="M181" i="1" a="1"/>
  <c r="M181" i="1" s="1"/>
  <c r="M529" i="1" a="1"/>
  <c r="M529" i="1" s="1"/>
  <c r="K615" i="1" a="1"/>
  <c r="K615" i="1" s="1"/>
  <c r="K222" i="1" a="1"/>
  <c r="K222" i="1" s="1"/>
  <c r="I222" i="1" a="1"/>
  <c r="I222" i="1" s="1"/>
  <c r="K525" i="1" a="1"/>
  <c r="K525" i="1" s="1"/>
  <c r="I525" i="1" a="1"/>
  <c r="I525" i="1" s="1"/>
  <c r="M525" i="1" a="1"/>
  <c r="M525" i="1" s="1"/>
  <c r="K520" i="1" a="1"/>
  <c r="K520" i="1" s="1"/>
  <c r="I520" i="1" a="1"/>
  <c r="I520" i="1" s="1"/>
  <c r="I779" i="1" a="1"/>
  <c r="I779" i="1" s="1"/>
  <c r="M779" i="1" a="1"/>
  <c r="M779" i="1" s="1"/>
  <c r="M761" i="1" a="1"/>
  <c r="M761" i="1" s="1"/>
  <c r="I144" i="1" a="1"/>
  <c r="I144" i="1" s="1"/>
  <c r="M165" i="1" a="1"/>
  <c r="M165" i="1" s="1"/>
  <c r="K754" i="1" a="1"/>
  <c r="K754" i="1" s="1"/>
  <c r="M192" i="1" l="1" a="1"/>
  <c r="M192" i="1" s="1"/>
  <c r="M194" i="1" a="1"/>
  <c r="M194" i="1" s="1"/>
  <c r="I142" i="1" a="1"/>
  <c r="I142" i="1" s="1"/>
  <c r="K190" i="1" a="1"/>
  <c r="K190" i="1" s="1"/>
  <c r="I210" i="1" a="1"/>
  <c r="I210" i="1" s="1"/>
  <c r="M204" i="1" a="1"/>
  <c r="M204" i="1" s="1"/>
  <c r="M203" i="1" a="1"/>
  <c r="M203" i="1" s="1"/>
  <c r="I204" i="1" a="1"/>
  <c r="I204" i="1" s="1"/>
  <c r="M215" i="1" a="1"/>
  <c r="M215" i="1" s="1"/>
  <c r="I192" i="1" a="1"/>
  <c r="I192" i="1" s="1"/>
  <c r="K194" i="1" a="1"/>
  <c r="K194" i="1" s="1"/>
  <c r="I214" i="1" a="1"/>
  <c r="I214" i="1" s="1"/>
  <c r="K169" i="1" a="1"/>
  <c r="K169" i="1" s="1"/>
  <c r="K245" i="1" a="1"/>
  <c r="K245" i="1" s="1"/>
  <c r="M147" i="1" a="1"/>
  <c r="M147" i="1" s="1"/>
  <c r="M190" i="1" a="1"/>
  <c r="M190" i="1" s="1"/>
  <c r="M169" i="1" a="1"/>
  <c r="M169" i="1" s="1"/>
  <c r="K203" i="1" a="1"/>
  <c r="K203" i="1" s="1"/>
  <c r="K147" i="1" a="1"/>
  <c r="K147" i="1" s="1"/>
  <c r="I226" i="1" a="1"/>
  <c r="I226" i="1" s="1"/>
  <c r="I195" i="1" a="1"/>
  <c r="I195" i="1" s="1"/>
  <c r="I197" i="1" a="1"/>
  <c r="I197" i="1" s="1"/>
  <c r="M170" i="1" a="1"/>
  <c r="M170" i="1" s="1"/>
  <c r="M226" i="1" a="1"/>
  <c r="M226" i="1" s="1"/>
  <c r="M210" i="1" a="1"/>
  <c r="M210" i="1" s="1"/>
  <c r="I158" i="1" a="1"/>
  <c r="I158" i="1" s="1"/>
  <c r="M158" i="1" a="1"/>
  <c r="M158" i="1" s="1"/>
  <c r="M187" i="1" a="1"/>
  <c r="M187" i="1" s="1"/>
  <c r="M191" i="1" a="1"/>
  <c r="M191" i="1" s="1"/>
  <c r="K166" i="1" a="1"/>
  <c r="K166" i="1" s="1"/>
  <c r="M173" i="1" a="1"/>
  <c r="M173" i="1" s="1"/>
  <c r="K215" i="1" a="1"/>
  <c r="K215" i="1" s="1"/>
  <c r="K182" i="1" a="1"/>
  <c r="K182" i="1" s="1"/>
  <c r="K148" i="1" a="1"/>
  <c r="K148" i="1" s="1"/>
  <c r="M155" i="1" a="1"/>
  <c r="M155" i="1" s="1"/>
  <c r="M195" i="1" a="1"/>
  <c r="M195" i="1" s="1"/>
  <c r="I173" i="1" a="1"/>
  <c r="I173" i="1" s="1"/>
  <c r="M235" i="1" a="1"/>
  <c r="M235" i="1" s="1"/>
  <c r="K174" i="1" a="1"/>
  <c r="K174" i="1" s="1"/>
  <c r="M245" i="1" a="1"/>
  <c r="M245" i="1" s="1"/>
  <c r="M234" i="1" a="1"/>
  <c r="M234" i="1" s="1"/>
  <c r="K234" i="1" a="1"/>
  <c r="K234" i="1" s="1"/>
  <c r="I193" i="1" a="1"/>
  <c r="I193" i="1" s="1"/>
  <c r="K206" i="1" a="1"/>
  <c r="K206" i="1" s="1"/>
  <c r="I237" i="1" a="1"/>
  <c r="I237" i="1" s="1"/>
  <c r="K193" i="1" a="1"/>
  <c r="K193" i="1" s="1"/>
  <c r="M217" i="1" a="1"/>
  <c r="M217" i="1" s="1"/>
  <c r="M148" i="1" a="1"/>
  <c r="M148" i="1" s="1"/>
  <c r="K211" i="1" a="1"/>
  <c r="K211" i="1" s="1"/>
  <c r="I167" i="1" a="1"/>
  <c r="I167" i="1" s="1"/>
  <c r="M175" i="1" a="1"/>
  <c r="M175" i="1" s="1"/>
  <c r="M167" i="1" a="1"/>
  <c r="M167" i="1" s="1"/>
  <c r="K189" i="1" a="1"/>
  <c r="K189" i="1" s="1"/>
  <c r="K235" i="1" a="1"/>
  <c r="K235" i="1" s="1"/>
  <c r="M166" i="1" a="1"/>
  <c r="M166" i="1" s="1"/>
  <c r="K191" i="1" a="1"/>
  <c r="K191" i="1" s="1"/>
  <c r="K153" i="1" a="1"/>
  <c r="K153" i="1" s="1"/>
  <c r="M196" i="1" a="1"/>
  <c r="M196" i="1" s="1"/>
  <c r="I189" i="1" a="1"/>
  <c r="I189" i="1" s="1"/>
  <c r="I211" i="1" a="1"/>
  <c r="I211" i="1" s="1"/>
  <c r="M174" i="1" a="1"/>
  <c r="M174" i="1" s="1"/>
  <c r="I175" i="1" a="1"/>
  <c r="I175" i="1" s="1"/>
  <c r="M224" i="1" a="1"/>
  <c r="M224" i="1" s="1"/>
  <c r="K142" i="1" a="1"/>
  <c r="K142" i="1" s="1"/>
  <c r="I247" i="1" a="1"/>
  <c r="I247" i="1" s="1"/>
  <c r="K247" i="1" a="1"/>
  <c r="K247" i="1" s="1"/>
  <c r="M247" i="1" a="1"/>
  <c r="M247" i="1" s="1"/>
  <c r="I135" i="1" a="1"/>
  <c r="I135" i="1" s="1"/>
  <c r="K135" i="1" a="1"/>
  <c r="K135" i="1" s="1"/>
  <c r="M135" i="1" a="1"/>
  <c r="M135" i="1" s="1"/>
  <c r="I244" i="1" a="1"/>
  <c r="I244" i="1" s="1"/>
  <c r="I231" i="1" a="1"/>
  <c r="I231" i="1" s="1"/>
  <c r="M176" i="1" a="1"/>
  <c r="M176" i="1" s="1"/>
  <c r="I236" i="1" a="1"/>
  <c r="I236" i="1" s="1"/>
  <c r="M244" i="1" a="1"/>
  <c r="M244" i="1" s="1"/>
  <c r="M200" i="1" a="1"/>
  <c r="M200" i="1" s="1"/>
  <c r="K149" i="1" a="1"/>
  <c r="K149" i="1" s="1"/>
  <c r="M228" i="1" a="1"/>
  <c r="M228" i="1" s="1"/>
  <c r="M151" i="1" a="1"/>
  <c r="M151" i="1" s="1"/>
  <c r="M206" i="1" a="1"/>
  <c r="M206" i="1" s="1"/>
  <c r="I170" i="1" a="1"/>
  <c r="I170" i="1" s="1"/>
  <c r="G248" i="1"/>
  <c r="M179" i="1" a="1"/>
  <c r="M179" i="1" s="1"/>
  <c r="K152" i="1" a="1"/>
  <c r="K152" i="1" s="1"/>
  <c r="K155" i="1" a="1"/>
  <c r="K155" i="1" s="1"/>
  <c r="M161" i="1" a="1"/>
  <c r="M161" i="1" s="1"/>
  <c r="M153" i="1" a="1"/>
  <c r="M153" i="1" s="1"/>
  <c r="I152" i="1" a="1"/>
  <c r="I152" i="1" s="1"/>
  <c r="M197" i="1" a="1"/>
  <c r="M197" i="1" s="1"/>
  <c r="I223" i="1" a="1"/>
  <c r="I223" i="1" s="1"/>
  <c r="K179" i="1" a="1"/>
  <c r="K179" i="1" s="1"/>
  <c r="K196" i="1" a="1"/>
  <c r="K196" i="1" s="1"/>
  <c r="M182" i="1" a="1"/>
  <c r="M182" i="1" s="1"/>
  <c r="K163" i="1" a="1"/>
  <c r="K163" i="1" s="1"/>
  <c r="K228" i="1" a="1"/>
  <c r="K228" i="1" s="1"/>
  <c r="K200" i="1" a="1"/>
  <c r="K200" i="1" s="1"/>
  <c r="I180" i="1" a="1"/>
  <c r="I180" i="1" s="1"/>
  <c r="I154" i="1" a="1"/>
  <c r="I154" i="1" s="1"/>
  <c r="M231" i="1" a="1"/>
  <c r="M231" i="1" s="1"/>
  <c r="K236" i="1" a="1"/>
  <c r="K236" i="1" s="1"/>
  <c r="K184" i="1" a="1"/>
  <c r="K184" i="1" s="1"/>
  <c r="K223" i="1" a="1"/>
  <c r="K223" i="1" s="1"/>
  <c r="M162" i="1" a="1"/>
  <c r="M162" i="1" s="1"/>
  <c r="K154" i="1" a="1"/>
  <c r="K154" i="1" s="1"/>
  <c r="I151" i="1" a="1"/>
  <c r="I151" i="1" s="1"/>
  <c r="K224" i="1" a="1"/>
  <c r="K224" i="1" s="1"/>
  <c r="K176" i="1" a="1"/>
  <c r="K176" i="1" s="1"/>
  <c r="M184" i="1" a="1"/>
  <c r="M184" i="1" s="1"/>
  <c r="M163" i="1" a="1"/>
  <c r="M163" i="1" s="1"/>
  <c r="K237" i="1" a="1"/>
  <c r="K237" i="1" s="1"/>
  <c r="I216" i="1" a="1"/>
  <c r="I216" i="1" s="1"/>
  <c r="I162" i="1" a="1"/>
  <c r="I162" i="1" s="1"/>
  <c r="K180" i="1" a="1"/>
  <c r="K180" i="1" s="1"/>
  <c r="M149" i="1" a="1"/>
  <c r="M149" i="1" s="1"/>
  <c r="K187" i="1" a="1"/>
  <c r="K187" i="1" s="1"/>
  <c r="K216" i="1" a="1"/>
  <c r="K216" i="1" s="1"/>
  <c r="I217" i="1" a="1"/>
  <c r="I217" i="1" s="1"/>
  <c r="I161" i="1" a="1"/>
  <c r="I161" i="1" s="1"/>
  <c r="K214" i="1" a="1"/>
  <c r="K214" i="1" s="1"/>
  <c r="K675" i="1" a="1"/>
  <c r="K675" i="1" s="1"/>
  <c r="M675" i="1" a="1"/>
  <c r="M675" i="1" s="1"/>
  <c r="I675" i="1" a="1"/>
  <c r="I675" i="1" s="1"/>
  <c r="I662" i="1" a="1"/>
  <c r="I662" i="1" s="1"/>
  <c r="K662" i="1" a="1"/>
  <c r="K662" i="1" s="1"/>
  <c r="M662" i="1" a="1"/>
  <c r="M662" i="1" s="1"/>
  <c r="K660" i="1" a="1"/>
  <c r="K660" i="1" s="1"/>
  <c r="M660" i="1" a="1"/>
  <c r="M660" i="1" s="1"/>
  <c r="I660" i="1" a="1"/>
  <c r="I660" i="1" s="1"/>
  <c r="I658" i="1" a="1"/>
  <c r="I658" i="1" s="1"/>
  <c r="M658" i="1" a="1"/>
  <c r="M658" i="1" s="1"/>
  <c r="K658" i="1" a="1"/>
  <c r="K658" i="1" s="1"/>
  <c r="M664" i="1" a="1"/>
  <c r="M664" i="1" s="1"/>
  <c r="I664" i="1" a="1"/>
  <c r="I664" i="1" s="1"/>
  <c r="K664" i="1" a="1"/>
  <c r="K664" i="1" s="1"/>
  <c r="K669" i="1" a="1"/>
  <c r="K669" i="1" s="1"/>
  <c r="I669" i="1" a="1"/>
  <c r="I669" i="1" s="1"/>
  <c r="M669" i="1" a="1"/>
  <c r="M669" i="1" s="1"/>
  <c r="M671" i="1" a="1"/>
  <c r="M671" i="1" s="1"/>
  <c r="I671" i="1" a="1"/>
  <c r="I671" i="1" s="1"/>
  <c r="K671" i="1" a="1"/>
  <c r="K671" i="1" s="1"/>
  <c r="I678" i="1" a="1"/>
  <c r="I678" i="1" s="1"/>
  <c r="K678" i="1" a="1"/>
  <c r="K678" i="1" s="1"/>
  <c r="M678" i="1" a="1"/>
  <c r="M678" i="1" s="1"/>
  <c r="I672" i="1" a="1"/>
  <c r="I672" i="1" s="1"/>
  <c r="K672" i="1" a="1"/>
  <c r="K672" i="1" s="1"/>
  <c r="M672" i="1" a="1"/>
  <c r="M672" i="1" s="1"/>
  <c r="I684" i="1" a="1"/>
  <c r="I684" i="1" s="1"/>
  <c r="M684" i="1" a="1"/>
  <c r="M684" i="1" s="1"/>
  <c r="K684" i="1" a="1"/>
  <c r="K684" i="1" s="1"/>
  <c r="M683" i="1" a="1"/>
  <c r="M683" i="1" s="1"/>
  <c r="I683" i="1" a="1"/>
  <c r="I683" i="1" s="1"/>
  <c r="K683" i="1" a="1"/>
  <c r="K683" i="1" s="1"/>
  <c r="K679" i="1" a="1"/>
  <c r="K679" i="1" s="1"/>
  <c r="I679" i="1" a="1"/>
  <c r="I679" i="1" s="1"/>
  <c r="M679" i="1" a="1"/>
  <c r="M679" i="1" s="1"/>
  <c r="I656" i="1" a="1"/>
  <c r="I656" i="1" s="1"/>
  <c r="M656" i="1" a="1"/>
  <c r="M656" i="1" s="1"/>
  <c r="K656" i="1" a="1"/>
  <c r="K656" i="1" s="1"/>
  <c r="M676" i="1" a="1"/>
  <c r="M676" i="1" s="1"/>
  <c r="K676" i="1" a="1"/>
  <c r="K676" i="1" s="1"/>
  <c r="I676" i="1" a="1"/>
  <c r="I676" i="1" s="1"/>
  <c r="M673" i="1" a="1"/>
  <c r="M673" i="1" s="1"/>
  <c r="I673" i="1" a="1"/>
  <c r="I673" i="1" s="1"/>
  <c r="K673" i="1" a="1"/>
  <c r="K673" i="1" s="1"/>
  <c r="M682" i="1" a="1"/>
  <c r="M682" i="1" s="1"/>
  <c r="I682" i="1" a="1"/>
  <c r="I682" i="1" s="1"/>
  <c r="K682" i="1" a="1"/>
  <c r="K682" i="1" s="1"/>
  <c r="K665" i="1" a="1"/>
  <c r="K665" i="1" s="1"/>
  <c r="I665" i="1" a="1"/>
  <c r="I665" i="1" s="1"/>
  <c r="M665" i="1" a="1"/>
  <c r="M665" i="1" s="1"/>
  <c r="I681" i="1" a="1"/>
  <c r="I681" i="1" s="1"/>
  <c r="K681" i="1" a="1"/>
  <c r="K681" i="1" s="1"/>
  <c r="M681" i="1" a="1"/>
  <c r="M681" i="1" s="1"/>
  <c r="I666" i="1" a="1"/>
  <c r="I666" i="1" s="1"/>
  <c r="K666" i="1" a="1"/>
  <c r="K666" i="1" s="1"/>
  <c r="M666" i="1" a="1"/>
  <c r="M666" i="1" s="1"/>
  <c r="K680" i="1" a="1"/>
  <c r="K680" i="1" s="1"/>
  <c r="I680" i="1" a="1"/>
  <c r="I680" i="1" s="1"/>
  <c r="M680" i="1" a="1"/>
  <c r="M680" i="1" s="1"/>
  <c r="K668" i="1" a="1"/>
  <c r="K668" i="1" s="1"/>
  <c r="M668" i="1" a="1"/>
  <c r="M668" i="1" s="1"/>
  <c r="I668" i="1" a="1"/>
  <c r="I668" i="1" s="1"/>
  <c r="I657" i="1" a="1"/>
  <c r="I657" i="1" s="1"/>
  <c r="K657" i="1" a="1"/>
  <c r="K657" i="1" s="1"/>
  <c r="M657" i="1" a="1"/>
  <c r="M657" i="1" s="1"/>
  <c r="K663" i="1" a="1"/>
  <c r="K663" i="1" s="1"/>
  <c r="M663" i="1" a="1"/>
  <c r="M663" i="1" s="1"/>
  <c r="I663" i="1" a="1"/>
  <c r="I663" i="1" s="1"/>
  <c r="I659" i="1" a="1"/>
  <c r="I659" i="1" s="1"/>
  <c r="M659" i="1" a="1"/>
  <c r="M659" i="1" s="1"/>
  <c r="K659" i="1" a="1"/>
  <c r="K659" i="1" s="1"/>
  <c r="M667" i="1" a="1"/>
  <c r="M667" i="1" s="1"/>
  <c r="K667" i="1" a="1"/>
  <c r="K667" i="1" s="1"/>
  <c r="I667" i="1" a="1"/>
  <c r="I667" i="1" s="1"/>
  <c r="I674" i="1" a="1"/>
  <c r="I674" i="1" s="1"/>
  <c r="M674" i="1" a="1"/>
  <c r="M674" i="1" s="1"/>
  <c r="K674" i="1" a="1"/>
  <c r="K674" i="1" s="1"/>
  <c r="K661" i="1" a="1"/>
  <c r="K661" i="1" s="1"/>
  <c r="I661" i="1" a="1"/>
  <c r="I661" i="1" s="1"/>
  <c r="M661" i="1" a="1"/>
  <c r="M661" i="1" s="1"/>
  <c r="M677" i="1" a="1"/>
  <c r="M677" i="1" s="1"/>
  <c r="I677" i="1" a="1"/>
  <c r="I677" i="1" s="1"/>
  <c r="K677" i="1" a="1"/>
  <c r="K677" i="1" s="1"/>
  <c r="I248" i="1" l="1" a="1"/>
  <c r="I248" i="1" s="1"/>
  <c r="M248" i="1" a="1"/>
  <c r="M248" i="1" s="1"/>
  <c r="K248" i="1" a="1"/>
  <c r="K24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tc={EADBAFE3-907E-44DE-9439-E405CB1385DF}</author>
    <author>tc={ADE398AD-A705-4F3D-AC18-C9819D64A76D}</author>
    <author>tc={2903D075-E4E9-46A5-A9F7-5193EFCE2DF2}</author>
    <author>tc={F959A1D1-5890-489C-8BE9-4AD0347B2751}</author>
    <author>tc={EDAAEF62-3247-4093-B3A3-FC86A8E46A52}</author>
    <author>tc={82BC3703-6B57-4993-B567-DE768A85FD4C}</author>
    <author>tc={5FDC78B2-5F46-4FED-8A09-F242F4018092}</author>
  </authors>
  <commentList>
    <comment ref="D3" authorId="0" shapeId="0" xr:uid="{EADBAFE3-907E-44DE-9439-E405CB1385D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</t>
      </text>
    </comment>
    <comment ref="E4" authorId="1" shapeId="0" xr:uid="{ADE398AD-A705-4F3D-AC18-C9819D64A7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T2DPAA-T2D-PWA-RW-SKT-050021 labels this as both South Road and the North South Motorway Onramp from Manton Street in different callouts. </t>
      </text>
    </comment>
    <comment ref="E8" authorId="2" shapeId="0" xr:uid="{2903D075-E4E9-46A5-A9F7-5193EFCE2DF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same number for Grange or is there an error in T2DPAA-T2D-PWA-RW-SKT-050021? If both do have the same # then we should call it "Grange Road and Manton Street" or vice versa. </t>
      </text>
    </comment>
    <comment ref="E17" authorId="3" shapeId="0" xr:uid="{F959A1D1-5890-489C-8BE9-4AD0347B275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NothBound Onramp from RIchmond Road?</t>
      </text>
    </comment>
    <comment ref="E27" authorId="4" shapeId="0" xr:uid="{EDAAEF62-3247-4093-B3A3-FC86A8E4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SouthBound OffRamp to Cross Road?</t>
      </text>
    </comment>
    <comment ref="E29" authorId="5" shapeId="0" xr:uid="{82BC3703-6B57-4993-B567-DE768A85FD4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Northbound OnRamp from Cross Road?</t>
      </text>
    </comment>
    <comment ref="E478" authorId="6" shapeId="0" xr:uid="{5FDC78B2-5F46-4FED-8A09-F242F401809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two (South Road Northbound and South Road Southbound) Intersections? One each side of BR07?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<sst xmlns="http://schemas.openxmlformats.org/spreadsheetml/2006/main" count="9178" uniqueCount="1877">
  <si>
    <t>LocationHeirarchyKey</t>
  </si>
  <si>
    <t>LocationID</t>
  </si>
  <si>
    <t>LocationParentID</t>
  </si>
  <si>
    <t>LocationReferenceCode</t>
  </si>
  <si>
    <t>LocationReferenceDescription</t>
  </si>
  <si>
    <t>ParentLocationReference</t>
  </si>
  <si>
    <t>DIT_LocationHierarchyCode</t>
  </si>
  <si>
    <t>LocationHierarchyDescription</t>
  </si>
  <si>
    <t>DIT_ProjectRdCode</t>
  </si>
  <si>
    <t>ProjectRdDescription</t>
  </si>
  <si>
    <t>DIT_LocationCode</t>
  </si>
  <si>
    <t>LocationCodeDescription</t>
  </si>
  <si>
    <t>DIT_SubLocationCode</t>
  </si>
  <si>
    <t>SubLocationCodeDescription</t>
  </si>
  <si>
    <t>SiteIDInteger</t>
  </si>
  <si>
    <t>SiteIDLocationReference</t>
  </si>
  <si>
    <t>Group</t>
  </si>
  <si>
    <t>Sort Order</t>
  </si>
  <si>
    <t>Uniclass_CoCode</t>
  </si>
  <si>
    <t>Uniclass_CoTitle</t>
  </si>
  <si>
    <t>Uniclass_EnCode</t>
  </si>
  <si>
    <t>Uniclass_EnTitle</t>
  </si>
  <si>
    <t>Uniclass_SLCode</t>
  </si>
  <si>
    <t>Uniclass_SLTitle</t>
  </si>
  <si>
    <t>Physical Location Level (Hexagon)</t>
  </si>
  <si>
    <t>Physical Location Parent (Summary) (Hexagon)</t>
  </si>
  <si>
    <t>QQ46K9</t>
  </si>
  <si>
    <t>62035</t>
  </si>
  <si>
    <t xml:space="preserve">South Road </t>
  </si>
  <si>
    <t>1A</t>
  </si>
  <si>
    <t>Co_80_35_75</t>
  </si>
  <si>
    <t>Road networks</t>
  </si>
  <si>
    <t>En_80_35_74</t>
  </si>
  <si>
    <t>Roads</t>
  </si>
  <si>
    <t>Facility</t>
  </si>
  <si>
    <t>HR19G3</t>
  </si>
  <si>
    <t>62036</t>
  </si>
  <si>
    <t>ES77F7</t>
  </si>
  <si>
    <t>62037</t>
  </si>
  <si>
    <t>South Road,  SouthBound On-ramp from Manton Street</t>
  </si>
  <si>
    <t>En_80_35_01</t>
  </si>
  <si>
    <t>Access roads</t>
  </si>
  <si>
    <t>GU79C8</t>
  </si>
  <si>
    <t>62038</t>
  </si>
  <si>
    <t>North South Motorway, NorthBound Off-ramp to Grange Road</t>
  </si>
  <si>
    <t>MM06K2</t>
  </si>
  <si>
    <t>62043</t>
  </si>
  <si>
    <t>South Road</t>
  </si>
  <si>
    <t>CC46K7</t>
  </si>
  <si>
    <t>05648</t>
  </si>
  <si>
    <t>Port Road</t>
  </si>
  <si>
    <t>No Linear Assets Req</t>
  </si>
  <si>
    <t>AN35C2</t>
  </si>
  <si>
    <t>05851</t>
  </si>
  <si>
    <t>Grange Road &amp; Manton Street</t>
  </si>
  <si>
    <t>En_80_35_56</t>
  </si>
  <si>
    <t>Motorways</t>
  </si>
  <si>
    <t>EM88F2</t>
  </si>
  <si>
    <t>6203</t>
  </si>
  <si>
    <t>North South Motorway</t>
  </si>
  <si>
    <t>BU60X6</t>
  </si>
  <si>
    <t>6780</t>
  </si>
  <si>
    <t>Southern Expressway</t>
  </si>
  <si>
    <t>NJ21J2</t>
  </si>
  <si>
    <t>NCRN001</t>
  </si>
  <si>
    <t>Ashwin Parade</t>
  </si>
  <si>
    <t>UR53O5</t>
  </si>
  <si>
    <t>NCRN002</t>
  </si>
  <si>
    <t>West Thebarton Road</t>
  </si>
  <si>
    <t>UP56P0</t>
  </si>
  <si>
    <t>NCRN003</t>
  </si>
  <si>
    <t>Tonsley Boulevard</t>
  </si>
  <si>
    <t>PW65X7</t>
  </si>
  <si>
    <t>NCRN004</t>
  </si>
  <si>
    <t>Barwell Avenue</t>
  </si>
  <si>
    <t>YI62Q5</t>
  </si>
  <si>
    <t>NCRN005</t>
  </si>
  <si>
    <t>Everard Avenue</t>
  </si>
  <si>
    <t>FM59I7</t>
  </si>
  <si>
    <t>06200</t>
  </si>
  <si>
    <t>Richmond Road</t>
  </si>
  <si>
    <t>PQ73F0</t>
  </si>
  <si>
    <t>62049</t>
  </si>
  <si>
    <t>North South Motorway, NorthBound On-ramp from Richmond Road</t>
  </si>
  <si>
    <t>RG06I9</t>
  </si>
  <si>
    <t>06212</t>
  </si>
  <si>
    <t>Anzac Highway</t>
  </si>
  <si>
    <t>IL09U1</t>
  </si>
  <si>
    <t>62047</t>
  </si>
  <si>
    <t>North South Motorway, SouthBound On-ramp from James Congdon Drive</t>
  </si>
  <si>
    <t>UI22V5</t>
  </si>
  <si>
    <t>06206</t>
  </si>
  <si>
    <t>James Congdon Drive</t>
  </si>
  <si>
    <t>UQ58O3</t>
  </si>
  <si>
    <t>62045</t>
  </si>
  <si>
    <t>North South Motorway, SouthBound On-ramp from Sir Donald Bradman Drive</t>
  </si>
  <si>
    <t>WA79D0</t>
  </si>
  <si>
    <t>62046</t>
  </si>
  <si>
    <t>North South Motorway, SouthBound Off-ramp to Richmond Road</t>
  </si>
  <si>
    <t>VP38C3</t>
  </si>
  <si>
    <t>62048</t>
  </si>
  <si>
    <t>North South Motorway, NorthBound Off-ramp to James Congdon Drive</t>
  </si>
  <si>
    <t>ZL00P6</t>
  </si>
  <si>
    <t>62050</t>
  </si>
  <si>
    <t>North South Motorway, NorthBound Off-ramp to Richmond Road (Via Deacon Avenue)</t>
  </si>
  <si>
    <t>QB59X2</t>
  </si>
  <si>
    <t>62051</t>
  </si>
  <si>
    <t>North South Motorway, Southbound Off-ramp to Anzac Highway</t>
  </si>
  <si>
    <t>BA03L3</t>
  </si>
  <si>
    <t>62052</t>
  </si>
  <si>
    <t>North South Motorway, NorthBound On-ramp from Anzac Highway</t>
  </si>
  <si>
    <t>XB35L9</t>
  </si>
  <si>
    <t>62053</t>
  </si>
  <si>
    <t>North South Motorway, SouthBound Off-ramp to Cross Road (Via South Road)</t>
  </si>
  <si>
    <t>SP27K7</t>
  </si>
  <si>
    <t>62054</t>
  </si>
  <si>
    <t>North South Motorway, SouthBound On-ramp from Anzac Hwy</t>
  </si>
  <si>
    <t>OW92D3</t>
  </si>
  <si>
    <t>62055</t>
  </si>
  <si>
    <t>North South Motorway, NorthBound On-ramp from Cross Road</t>
  </si>
  <si>
    <t>WI34H3</t>
  </si>
  <si>
    <t>62056</t>
  </si>
  <si>
    <t>North South Motorway, NorthBound Off-ramp to Anzac Hwy</t>
  </si>
  <si>
    <t>AO18U3</t>
  </si>
  <si>
    <t>NCRN006</t>
  </si>
  <si>
    <t>Brookman Avenue</t>
  </si>
  <si>
    <t>SO08G5</t>
  </si>
  <si>
    <t>06586</t>
  </si>
  <si>
    <t>Sir Donald Bradman Drive</t>
  </si>
  <si>
    <t>ZW52G5</t>
  </si>
  <si>
    <t>NCRN007</t>
  </si>
  <si>
    <t>Manchester Street</t>
  </si>
  <si>
    <t>IZ61A2</t>
  </si>
  <si>
    <t>NCRN008</t>
  </si>
  <si>
    <t>Celtic Avenue</t>
  </si>
  <si>
    <t>XM14R4</t>
  </si>
  <si>
    <t>NCRN009</t>
  </si>
  <si>
    <t>Adam Street</t>
  </si>
  <si>
    <t>JN50R9</t>
  </si>
  <si>
    <t>NCRN010</t>
  </si>
  <si>
    <t>Walsh Ave</t>
  </si>
  <si>
    <t>IX98D8</t>
  </si>
  <si>
    <t>NCRN011</t>
  </si>
  <si>
    <t>Ware Street</t>
  </si>
  <si>
    <t>AQ86C9</t>
  </si>
  <si>
    <t>NCRN012</t>
  </si>
  <si>
    <t>Orsmond Street</t>
  </si>
  <si>
    <t>EP99S2</t>
  </si>
  <si>
    <t>NCRN013</t>
  </si>
  <si>
    <t>Deacon Avenue</t>
  </si>
  <si>
    <t>1FC</t>
  </si>
  <si>
    <t>HI17L0</t>
  </si>
  <si>
    <t>F0290</t>
  </si>
  <si>
    <t>NTNP Maintenance and Operational Centre (MOC)</t>
  </si>
  <si>
    <t>1B</t>
  </si>
  <si>
    <t>En_80_35_77</t>
  </si>
  <si>
    <t>Service area buildings</t>
  </si>
  <si>
    <t>HP53Y6</t>
  </si>
  <si>
    <t>F0291</t>
  </si>
  <si>
    <t>NTSP Maintenance and Operational Centre (MOC)</t>
  </si>
  <si>
    <t>GN81C9</t>
  </si>
  <si>
    <t>F0390</t>
  </si>
  <si>
    <t>STNP Maintenance and Operational Centre (MOC)</t>
  </si>
  <si>
    <t>YZ02J0</t>
  </si>
  <si>
    <t>F0392</t>
  </si>
  <si>
    <t>STMP Substation &amp; Tunnel Vertical Shaft (MOC)</t>
  </si>
  <si>
    <t>RK68V1</t>
  </si>
  <si>
    <t>F0391</t>
  </si>
  <si>
    <t>STSP Maintenance and Operational Centre (MOC)</t>
  </si>
  <si>
    <t>HX61C3</t>
  </si>
  <si>
    <t>F0292</t>
  </si>
  <si>
    <t>Manchester Maintenance Facility</t>
  </si>
  <si>
    <t>1CA</t>
  </si>
  <si>
    <t>PS82J3</t>
  </si>
  <si>
    <t>CA297</t>
  </si>
  <si>
    <t>Charles Sturt Council</t>
  </si>
  <si>
    <t>1C</t>
  </si>
  <si>
    <t>Co_20_10_60</t>
  </si>
  <si>
    <t>Governmental complexes</t>
  </si>
  <si>
    <t>En_20_10</t>
  </si>
  <si>
    <t>Legislative entities</t>
  </si>
  <si>
    <t>IV75H7</t>
  </si>
  <si>
    <t>CA296</t>
  </si>
  <si>
    <t>West Torrens Council</t>
  </si>
  <si>
    <t>FL61G5</t>
  </si>
  <si>
    <t>CA395</t>
  </si>
  <si>
    <t>City of Unley Council</t>
  </si>
  <si>
    <t>CX98W4</t>
  </si>
  <si>
    <t>CA396</t>
  </si>
  <si>
    <t>City of Marion Council</t>
  </si>
  <si>
    <t>QB71W8</t>
  </si>
  <si>
    <t>CA397</t>
  </si>
  <si>
    <t>City of Micham Council</t>
  </si>
  <si>
    <t>NR76V1</t>
  </si>
  <si>
    <t>SouthBound On-ramp from Manton Street (MC5B)</t>
  </si>
  <si>
    <t>2A</t>
  </si>
  <si>
    <t>SL_80_35_80</t>
  </si>
  <si>
    <t>Slip road carriageways</t>
  </si>
  <si>
    <t>Area</t>
  </si>
  <si>
    <t>AF19Y9</t>
  </si>
  <si>
    <t>NorthBound Off-ramp to Grange Road (MC5A)</t>
  </si>
  <si>
    <t>XH34Z4</t>
  </si>
  <si>
    <t>NorthBound On-ramp from Cross Road, North of BR20 (MC2C)</t>
  </si>
  <si>
    <t>DI30D0</t>
  </si>
  <si>
    <t>Elevated Southbound Off-Ramp of Anzac Highway (BR20)</t>
  </si>
  <si>
    <t>En_80_94_30</t>
  </si>
  <si>
    <t>Fixed bridges</t>
  </si>
  <si>
    <t>AX35R6</t>
  </si>
  <si>
    <t>NorthBound On-ramp from Cross Road, South of BR20 (MC2C)</t>
  </si>
  <si>
    <t>ZV65L2</t>
  </si>
  <si>
    <t>NorthBound On-ramp from Anzac Highway  (MC2E)</t>
  </si>
  <si>
    <t>RY19N0</t>
  </si>
  <si>
    <t>Southbound Off-ramp to Anzac Highway (MC3A)</t>
  </si>
  <si>
    <t>VB17Y5</t>
  </si>
  <si>
    <t>NorthBound Off-ramp to Anzac Hwy (MC2A)</t>
  </si>
  <si>
    <t>WH85T8</t>
  </si>
  <si>
    <t>SouthBound Off-ramp to Cross Road (Via South Road), North of BR19 (MC2D)</t>
  </si>
  <si>
    <t>TX10U6</t>
  </si>
  <si>
    <t>Elevated Northbound Off-Ramp South of Anzac Highway (BR19)</t>
  </si>
  <si>
    <t>IM67M7</t>
  </si>
  <si>
    <t>SouthBound Off-ramp to Cross Road (Via South Road), South of BR19 (MC2D)</t>
  </si>
  <si>
    <t>BL72A6</t>
  </si>
  <si>
    <t>NorthBound Off-ramp to James Congdon Drive, North of BR14 (MC3B)</t>
  </si>
  <si>
    <t>XA80D1</t>
  </si>
  <si>
    <t>Off-ramp Underpass below James Congdon Drive (BR14)</t>
  </si>
  <si>
    <t>OC72V1</t>
  </si>
  <si>
    <t>NorthBound Off-ramp from James Congdon Drive, South of BR14 (MC3B)</t>
  </si>
  <si>
    <t>BO27T0</t>
  </si>
  <si>
    <t>NorthBound Off-ramp to Richmond Road (Loop to Deacon) (MC3E)</t>
  </si>
  <si>
    <t>XJ68U0</t>
  </si>
  <si>
    <t>SouthBound Off-ramp to Richmond Road (MC3F)</t>
  </si>
  <si>
    <t>ZO27W6</t>
  </si>
  <si>
    <t>SouthBound On-ramp from Sir Donald Bradman Drive (MC3H)</t>
  </si>
  <si>
    <t>FB81L0</t>
  </si>
  <si>
    <t>SouthBound On-ramp from James Congdon Drive East of BR12 (MC3D)</t>
  </si>
  <si>
    <t>SJ22F3</t>
  </si>
  <si>
    <t>Southbound from James Congdon Drive Flyover Ramp (BR12)</t>
  </si>
  <si>
    <t>NK82I2</t>
  </si>
  <si>
    <t>SouthBound On-ramp from James Congdon Drive West of BR12 (MC3D)</t>
  </si>
  <si>
    <t>UK04F2</t>
  </si>
  <si>
    <t>SouthBound On-ramp from Anzac Hwy (MC2B)</t>
  </si>
  <si>
    <t>UC17E8</t>
  </si>
  <si>
    <t>NorthBound On-ramp from Richmond Road (MC3C)</t>
  </si>
  <si>
    <t>LK88B1</t>
  </si>
  <si>
    <t>Port Rd Intersection</t>
  </si>
  <si>
    <t>SL_80_35_42</t>
  </si>
  <si>
    <t>Intersections</t>
  </si>
  <si>
    <t>TB67K0</t>
  </si>
  <si>
    <t>Between Port Rd &amp; Manton Street  (MC51/MC52)</t>
  </si>
  <si>
    <t>SL_80_35_74</t>
  </si>
  <si>
    <t>Road sections</t>
  </si>
  <si>
    <t>AI01E4</t>
  </si>
  <si>
    <t>Manton St Intersection</t>
  </si>
  <si>
    <t>RS80D5</t>
  </si>
  <si>
    <t>North of River Torrens, Karrawirra Parri  (MC51/MC52)</t>
  </si>
  <si>
    <t>2B</t>
  </si>
  <si>
    <t>MB98E5</t>
  </si>
  <si>
    <t>N433</t>
  </si>
  <si>
    <t>Taylors Bridge SouthBound (over River Torrens, Karrawirra Parri and Hindmarsh Cemetry) on South Road (BR03)</t>
  </si>
  <si>
    <t>TV04K6</t>
  </si>
  <si>
    <t>N434</t>
  </si>
  <si>
    <t>Taylors Bridge NorthBound (over River Torrens, Karrawirra Parri) on South Road (BR01)</t>
  </si>
  <si>
    <t>LF08Z2</t>
  </si>
  <si>
    <t>Between River Torrens &amp; West Thebarton Road  (MC51/MC52)</t>
  </si>
  <si>
    <t>LF36V5</t>
  </si>
  <si>
    <t>West Thebarton Road &amp; Ashwin Parade Intersection</t>
  </si>
  <si>
    <t>VT14O6</t>
  </si>
  <si>
    <t>Between Ashwin Parade &amp; Henley Beach Road (MC51/MC52)</t>
  </si>
  <si>
    <t>NY41X4</t>
  </si>
  <si>
    <t>Henley Beach Road Intersection</t>
  </si>
  <si>
    <t>EZ06A6</t>
  </si>
  <si>
    <t>Between Henley Beach Road &amp;  Sir Donald Bradman Drive (MC51/MC52)</t>
  </si>
  <si>
    <t>MM33H6</t>
  </si>
  <si>
    <t>Sir Donald Bradman Drive Intersection</t>
  </si>
  <si>
    <t>2C</t>
  </si>
  <si>
    <t>GV32O2</t>
  </si>
  <si>
    <t>Keswick Creek Culvert (BR)</t>
  </si>
  <si>
    <t>Co_50_35_85</t>
  </si>
  <si>
    <t>Surface water collection networks</t>
  </si>
  <si>
    <t>En_32_95_16</t>
  </si>
  <si>
    <t>Complex culverts</t>
  </si>
  <si>
    <t>JE53E2</t>
  </si>
  <si>
    <t>Between Sir Donald Bradman Drive &amp; Off-ramp underpass to Richmond Road (BR13) (MC44/MC48)</t>
  </si>
  <si>
    <t>NH66C7</t>
  </si>
  <si>
    <t>Active Transport Crossing (ATC) Bridge at James Congdon Drive (BR15)</t>
  </si>
  <si>
    <t>Co_80</t>
  </si>
  <si>
    <t>Transport complexes</t>
  </si>
  <si>
    <t>WJ80T8</t>
  </si>
  <si>
    <t>Off-ramp underpass to Richmond Road (BR13)</t>
  </si>
  <si>
    <t>SF01Y3</t>
  </si>
  <si>
    <t>Between Off-ramp underpass to Richmond Road (BR13) &amp; Richmond Rd  (MC44/MC48)</t>
  </si>
  <si>
    <t>XC18J8</t>
  </si>
  <si>
    <t>Richmond Road Intersection</t>
  </si>
  <si>
    <t>LD20R2</t>
  </si>
  <si>
    <t>L244</t>
  </si>
  <si>
    <t>Between Richmond Rd &amp; Everard Ave (MC43/MC47)</t>
  </si>
  <si>
    <t>KM21Q1</t>
  </si>
  <si>
    <t>Active Transport Crossing (ATC) Bridge at Richmond Primary School (BR16)</t>
  </si>
  <si>
    <t>BA95Z7</t>
  </si>
  <si>
    <t>Barwell Avenue &amp; Everard Avenue Intersection</t>
  </si>
  <si>
    <t>HU61U9</t>
  </si>
  <si>
    <t>L242</t>
  </si>
  <si>
    <t>Between Everard Avenue &amp; Anzac Hwy (MC42/MC46)</t>
  </si>
  <si>
    <t>WN52T3</t>
  </si>
  <si>
    <t>Active Transport Crossing (ATC) Bridge at Tennyson Centre Day Hospital and Herbert Road (BR17)</t>
  </si>
  <si>
    <t>PN45D7</t>
  </si>
  <si>
    <t>Brown Hill Creek Culvert (BR18)</t>
  </si>
  <si>
    <t>LU36E1</t>
  </si>
  <si>
    <t>Anzac Highway and South Road Instersection</t>
  </si>
  <si>
    <t>KN32U7</t>
  </si>
  <si>
    <t>Between Anzac Highway &amp; Cross Road (MC41/MC45)</t>
  </si>
  <si>
    <t>MG57R7</t>
  </si>
  <si>
    <t>Active Transport Crossing (ATC) Bridge at Black Forest Primary School (BR21)</t>
  </si>
  <si>
    <t>GG74J5</t>
  </si>
  <si>
    <t>N340</t>
  </si>
  <si>
    <t>Cross Road Intersection</t>
  </si>
  <si>
    <t>EU09Z0</t>
  </si>
  <si>
    <t>Between Cross Road &amp; Edward Street (MC41/MC45)</t>
  </si>
  <si>
    <t>ES71T7</t>
  </si>
  <si>
    <t>N341</t>
  </si>
  <si>
    <t>Edward Street Intersection</t>
  </si>
  <si>
    <t>RE83E5</t>
  </si>
  <si>
    <t>Between Edward Street &amp; Price Street (MC41/MC45)</t>
  </si>
  <si>
    <t>ON14W0</t>
  </si>
  <si>
    <t>Price Street Intersection</t>
  </si>
  <si>
    <t>WR40F9</t>
  </si>
  <si>
    <t>Between Price Street &amp; Daws Street (MC41/MC45)</t>
  </si>
  <si>
    <t>CI83U9</t>
  </si>
  <si>
    <t>N342</t>
  </si>
  <si>
    <t>Daws Street Intersection</t>
  </si>
  <si>
    <t>ZA09K2</t>
  </si>
  <si>
    <t>L348</t>
  </si>
  <si>
    <t>South of Daws Street (MC11, MC12)</t>
  </si>
  <si>
    <t>ZZ94K3</t>
  </si>
  <si>
    <t>Active Transport Crossing (ATC) Bridge at St Bernadettes Primary School (BR22)</t>
  </si>
  <si>
    <t>RM10N6</t>
  </si>
  <si>
    <t>Taylors Bridge (over River Torrens, Karrawirra Parri) on North South Motorway (BR02)</t>
  </si>
  <si>
    <t>2P</t>
  </si>
  <si>
    <t>WP98A4</t>
  </si>
  <si>
    <t>N280</t>
  </si>
  <si>
    <t>Northern Tunnel, Northern Portal (NTNP)</t>
  </si>
  <si>
    <t>En_80_96_91</t>
  </si>
  <si>
    <t>Tunnel portals</t>
  </si>
  <si>
    <t>SL_80_96</t>
  </si>
  <si>
    <t>Tunnel and shaft spaces</t>
  </si>
  <si>
    <t>YK24R2</t>
  </si>
  <si>
    <t>North of River Torrens, Karrawirra Parri (MC01/MC02)</t>
  </si>
  <si>
    <t>JB97T5</t>
  </si>
  <si>
    <t>Between River Torrens &amp; Northern Tunnel, Northern Portal (NTNP) (MC01/MC02)</t>
  </si>
  <si>
    <t>LH67M9</t>
  </si>
  <si>
    <t>L002</t>
  </si>
  <si>
    <t>Northern Tunnels</t>
  </si>
  <si>
    <t>En_80_96_90</t>
  </si>
  <si>
    <t>Tunnels</t>
  </si>
  <si>
    <t>FV60H7</t>
  </si>
  <si>
    <t>N281</t>
  </si>
  <si>
    <t>Northern Tunnel, Southern Portal (NTSP)</t>
  </si>
  <si>
    <t>TZ24F0</t>
  </si>
  <si>
    <t>Open Motorway, Between Northern Tunnel, Southern Portal (NTSP) &amp; Southern Tunnel, Northern Portal (STNP) (MC01/MC02)</t>
  </si>
  <si>
    <t>ZA82L6</t>
  </si>
  <si>
    <t>Keswick Creek Aqueduct (BR09)</t>
  </si>
  <si>
    <t>GP02U7</t>
  </si>
  <si>
    <t>Floodway Bridge at James Congdon Drive Bridge (over North South Motorway) (BR05)</t>
  </si>
  <si>
    <t>FI17B3</t>
  </si>
  <si>
    <t>N380</t>
  </si>
  <si>
    <t>Southern Tunnel, Northern Portal (STNP)</t>
  </si>
  <si>
    <t>EK14W1</t>
  </si>
  <si>
    <t>L003</t>
  </si>
  <si>
    <t>Southern Tunnels</t>
  </si>
  <si>
    <t>AM29U9</t>
  </si>
  <si>
    <t>N381</t>
  </si>
  <si>
    <t>Southern Tunnel, Southern Portal (STSP)</t>
  </si>
  <si>
    <t>MB14D7</t>
  </si>
  <si>
    <t>L396</t>
  </si>
  <si>
    <t>Between Southern Tunnel, Southern Portal (STSP) Tonsley &amp; Brookman  (MC01/MC02)</t>
  </si>
  <si>
    <t>WN48U8</t>
  </si>
  <si>
    <t>Tonsley &amp; Brookman Intersection</t>
  </si>
  <si>
    <t>OW64E0</t>
  </si>
  <si>
    <t>South of Tonsley &amp; Brookman (MC01/MC02)</t>
  </si>
  <si>
    <t>PK22H0</t>
  </si>
  <si>
    <t>North Motorway to Southern Expressway Transition  (MC01/MC02)</t>
  </si>
  <si>
    <t>CV51D9</t>
  </si>
  <si>
    <t>NorthBound On-ramp from Tonsley Boulevard (MC1A)</t>
  </si>
  <si>
    <t>XT21L1</t>
  </si>
  <si>
    <t>SouthBound Off-ramp to Tonsley Boulevard (MC1B)</t>
  </si>
  <si>
    <t>3SP</t>
  </si>
  <si>
    <t>KF19E6</t>
  </si>
  <si>
    <t>SN001</t>
  </si>
  <si>
    <t>NTNP Sump SubNode</t>
  </si>
  <si>
    <t>3A</t>
  </si>
  <si>
    <t>SL_50_30</t>
  </si>
  <si>
    <t>Drainage collection spaces</t>
  </si>
  <si>
    <t>Location</t>
  </si>
  <si>
    <t>UB29T8</t>
  </si>
  <si>
    <t>NTSP Sump SubNode</t>
  </si>
  <si>
    <t>LH14U6</t>
  </si>
  <si>
    <t>SL821</t>
  </si>
  <si>
    <t>Northern Tunnel Sump, West Carriageway, Northbound</t>
  </si>
  <si>
    <t>DQ36S4</t>
  </si>
  <si>
    <t>SL822</t>
  </si>
  <si>
    <t>Northern Tunnel Sump, East Carriageway, Southbound</t>
  </si>
  <si>
    <t>TA68M7</t>
  </si>
  <si>
    <t>SL823</t>
  </si>
  <si>
    <t>Northern Tunnel Sump Invert, West Carriageway, Northbound</t>
  </si>
  <si>
    <t>WI05C2</t>
  </si>
  <si>
    <t>SL824</t>
  </si>
  <si>
    <t>Northern Tunnel Sump Invert, East Carriageway, Southbound</t>
  </si>
  <si>
    <t>3CW</t>
  </si>
  <si>
    <t>PM27T0</t>
  </si>
  <si>
    <t>SL001</t>
  </si>
  <si>
    <t>Between NTNP &amp; Cross Passage N01, West Carriageway, Northbound</t>
  </si>
  <si>
    <t>001</t>
  </si>
  <si>
    <t>KZ64K2</t>
  </si>
  <si>
    <t>SL002</t>
  </si>
  <si>
    <t>Between NTNP &amp; Cross Passage N01, East Carriageway, Southbound</t>
  </si>
  <si>
    <t>002</t>
  </si>
  <si>
    <t>3IN</t>
  </si>
  <si>
    <t>RC74L1</t>
  </si>
  <si>
    <t>SL003</t>
  </si>
  <si>
    <t>Invert Between NTNP &amp; Cross Passage N01, West Carriageway, Northbound</t>
  </si>
  <si>
    <t>003</t>
  </si>
  <si>
    <t>SL_80_96_64</t>
  </si>
  <si>
    <t>Platform tunnels</t>
  </si>
  <si>
    <t>ZP78J2</t>
  </si>
  <si>
    <t>SL004</t>
  </si>
  <si>
    <t>Invert Between NTNP &amp; Cross Passage N01, East Carriageway, Southbound</t>
  </si>
  <si>
    <t>004</t>
  </si>
  <si>
    <t>3XP</t>
  </si>
  <si>
    <t>CU05R7</t>
  </si>
  <si>
    <t>SN010</t>
  </si>
  <si>
    <t>Cross Passage N01</t>
  </si>
  <si>
    <t>010</t>
  </si>
  <si>
    <t>SL_80_96_18</t>
  </si>
  <si>
    <t>Crossover tunnels</t>
  </si>
  <si>
    <t>OO44Z0</t>
  </si>
  <si>
    <t>SL011</t>
  </si>
  <si>
    <t>Between Cross Passage N01 &amp; N02, West Carriageway, Northbound</t>
  </si>
  <si>
    <t>011</t>
  </si>
  <si>
    <t>QA42Y7</t>
  </si>
  <si>
    <t>SL012</t>
  </si>
  <si>
    <t>Between Cross Passage N01 &amp; N02, East Carriageway, Southbound</t>
  </si>
  <si>
    <t>012</t>
  </si>
  <si>
    <t>TB60S4</t>
  </si>
  <si>
    <t>SL013</t>
  </si>
  <si>
    <t>Invert Between Cross Passage N01 &amp; N02, West Carriageway, Northbound</t>
  </si>
  <si>
    <t>013</t>
  </si>
  <si>
    <t>LB90F7</t>
  </si>
  <si>
    <t>SL014</t>
  </si>
  <si>
    <t>Invert Between Cross Passage N01 &amp; N02, East Carriageway, Southbound</t>
  </si>
  <si>
    <t>014</t>
  </si>
  <si>
    <t>VV06M1</t>
  </si>
  <si>
    <t>SN020</t>
  </si>
  <si>
    <t>Cross Passage N02</t>
  </si>
  <si>
    <t>020</t>
  </si>
  <si>
    <t>UC96C4</t>
  </si>
  <si>
    <t>SL021</t>
  </si>
  <si>
    <t>Between Cross Passage N02 &amp; N03, West Carriageway, Northbound</t>
  </si>
  <si>
    <t>021</t>
  </si>
  <si>
    <t>OC94H4</t>
  </si>
  <si>
    <t>SL022</t>
  </si>
  <si>
    <t>Between Cross Passage N02 &amp; N03, East Carriageway, Southbound</t>
  </si>
  <si>
    <t>022</t>
  </si>
  <si>
    <t>CQ74E0</t>
  </si>
  <si>
    <t>SL023</t>
  </si>
  <si>
    <t>Invert Between Cross Passage N02 &amp; N03, West Carriageway, Northbound</t>
  </si>
  <si>
    <t>023</t>
  </si>
  <si>
    <t>QR54F1</t>
  </si>
  <si>
    <t>SL024</t>
  </si>
  <si>
    <t>Invert Between Cross Passage N02 &amp; N03, East Carriageway, Southbound</t>
  </si>
  <si>
    <t>024</t>
  </si>
  <si>
    <t>JH19Y7</t>
  </si>
  <si>
    <t>SN030</t>
  </si>
  <si>
    <t>Cross Passage N03</t>
  </si>
  <si>
    <t>030</t>
  </si>
  <si>
    <t>BY81S7</t>
  </si>
  <si>
    <t>SL031</t>
  </si>
  <si>
    <t>Between Cross Passage N03 &amp; N04, West Carriageway, Northbound</t>
  </si>
  <si>
    <t>031</t>
  </si>
  <si>
    <t>GN28M2</t>
  </si>
  <si>
    <t>SL032</t>
  </si>
  <si>
    <t>Between Cross Passage N03 &amp; N04, East Carriageway, Southbound</t>
  </si>
  <si>
    <t>032</t>
  </si>
  <si>
    <t>XU54F9</t>
  </si>
  <si>
    <t>SL033</t>
  </si>
  <si>
    <t>Invert Between Cross Passage N03 &amp; N04, West Carriageway, Northbound</t>
  </si>
  <si>
    <t>033</t>
  </si>
  <si>
    <t>TT31R7</t>
  </si>
  <si>
    <t>SL034</t>
  </si>
  <si>
    <t>Invert Between Cross Passage N03 &amp; N04, East Carriageway, Southbound</t>
  </si>
  <si>
    <t>034</t>
  </si>
  <si>
    <t>CH27G5</t>
  </si>
  <si>
    <t>SN040</t>
  </si>
  <si>
    <t>Cross Passage N04</t>
  </si>
  <si>
    <t>040</t>
  </si>
  <si>
    <t>OM69G9</t>
  </si>
  <si>
    <t>SL041</t>
  </si>
  <si>
    <t>Between Cross Passage N04 &amp; N05, West Carriageway, Northbound</t>
  </si>
  <si>
    <t>041</t>
  </si>
  <si>
    <t>KV36J0</t>
  </si>
  <si>
    <t>SL042</t>
  </si>
  <si>
    <t>Between Cross Passage N04 &amp; N05, East Carriageway, Southbound</t>
  </si>
  <si>
    <t>042</t>
  </si>
  <si>
    <t>TQ82G0</t>
  </si>
  <si>
    <t>SL043</t>
  </si>
  <si>
    <t>Invert Between Cross Passage N04 &amp; N05, West Carriageway, Northbound</t>
  </si>
  <si>
    <t>043</t>
  </si>
  <si>
    <t>LM19M2</t>
  </si>
  <si>
    <t>SL044</t>
  </si>
  <si>
    <t>Invert Between Cross Passage N04 &amp; N05, East Carriageway, Southbound</t>
  </si>
  <si>
    <t>044</t>
  </si>
  <si>
    <t>BR03H7</t>
  </si>
  <si>
    <t>SN050</t>
  </si>
  <si>
    <t>Cross Passage N05</t>
  </si>
  <si>
    <t>050</t>
  </si>
  <si>
    <t>XR22Q0</t>
  </si>
  <si>
    <t>SL051</t>
  </si>
  <si>
    <t>Between Cross Passage N05 &amp; N06, West Carriageway, Northbound</t>
  </si>
  <si>
    <t>051</t>
  </si>
  <si>
    <t>PM82S7</t>
  </si>
  <si>
    <t>SL052</t>
  </si>
  <si>
    <t>Between Cross Passage N05 &amp; N06, East Carriageway, Southbound</t>
  </si>
  <si>
    <t>052</t>
  </si>
  <si>
    <t>MW89I4</t>
  </si>
  <si>
    <t>SL053</t>
  </si>
  <si>
    <t>Invert Between Cross Passage N05 &amp; N06, West Carriageway, Northbound</t>
  </si>
  <si>
    <t>053</t>
  </si>
  <si>
    <t>WO21E0</t>
  </si>
  <si>
    <t>SL054</t>
  </si>
  <si>
    <t>Invert Between Cross Passage N05 &amp; N06, East Carriageway, Southbound</t>
  </si>
  <si>
    <t>054</t>
  </si>
  <si>
    <t>VX43A3</t>
  </si>
  <si>
    <t>SN060</t>
  </si>
  <si>
    <t>Cross Passage N06</t>
  </si>
  <si>
    <t>060</t>
  </si>
  <si>
    <t>EJ49J1</t>
  </si>
  <si>
    <t>SL061</t>
  </si>
  <si>
    <t>Between Cross Passage N06 &amp; N07, West Carriageway, Northbound</t>
  </si>
  <si>
    <t>061</t>
  </si>
  <si>
    <t>UK76R4</t>
  </si>
  <si>
    <t>SL062</t>
  </si>
  <si>
    <t>Between Cross Passage N06 &amp; N07, East Carriageway, Southbound</t>
  </si>
  <si>
    <t>062</t>
  </si>
  <si>
    <t>VN72P1</t>
  </si>
  <si>
    <t>SL063</t>
  </si>
  <si>
    <t>Invert Between Cross Passage N06 &amp; N07, West Carriageway, Northbound</t>
  </si>
  <si>
    <t>063</t>
  </si>
  <si>
    <t>IR41K7</t>
  </si>
  <si>
    <t>SL064</t>
  </si>
  <si>
    <t>Invert Between Cross Passage N06 &amp; N07, East Carriageway, Southbound</t>
  </si>
  <si>
    <t>064</t>
  </si>
  <si>
    <t>IN25C6</t>
  </si>
  <si>
    <t>SN070</t>
  </si>
  <si>
    <t>Cross Passage N07</t>
  </si>
  <si>
    <t>070</t>
  </si>
  <si>
    <t>JO32U8</t>
  </si>
  <si>
    <t>SL071</t>
  </si>
  <si>
    <t>Between Cross Passage N07 &amp; N08, West Carriageway, Northbound</t>
  </si>
  <si>
    <t>071</t>
  </si>
  <si>
    <t>XV47C5</t>
  </si>
  <si>
    <t>SL072</t>
  </si>
  <si>
    <t>Between Cross Passage N07 &amp; N08, East Carriageway, Southbound</t>
  </si>
  <si>
    <t>072</t>
  </si>
  <si>
    <t>MA65Q5</t>
  </si>
  <si>
    <t>SL073</t>
  </si>
  <si>
    <t>Invert Between Cross Passage N07 &amp; N08, West Carriageway, Northbound</t>
  </si>
  <si>
    <t>073</t>
  </si>
  <si>
    <t>UW92Y0</t>
  </si>
  <si>
    <t>SL074</t>
  </si>
  <si>
    <t>Invert Between Cross Passage N07 &amp; N08, East Carriageway, Southbound</t>
  </si>
  <si>
    <t>074</t>
  </si>
  <si>
    <t>UI32Q8</t>
  </si>
  <si>
    <t>SN080</t>
  </si>
  <si>
    <t>Cross Passage N08</t>
  </si>
  <si>
    <t>080</t>
  </si>
  <si>
    <t>LY31U2</t>
  </si>
  <si>
    <t>SL081</t>
  </si>
  <si>
    <t>Between Cross Passage N08 &amp; N09, West Carriageway, Northbound</t>
  </si>
  <si>
    <t>081</t>
  </si>
  <si>
    <t>YS87Y5</t>
  </si>
  <si>
    <t>SL082</t>
  </si>
  <si>
    <t>Between Cross Passage N08 &amp; N09, East Carriageway, Southbound</t>
  </si>
  <si>
    <t>082</t>
  </si>
  <si>
    <t>DC63L3</t>
  </si>
  <si>
    <t>SL083</t>
  </si>
  <si>
    <t>Invert Between Cross Passage N08 &amp; N09, West Carriageway, Northbound</t>
  </si>
  <si>
    <t>083</t>
  </si>
  <si>
    <t>JX78V3</t>
  </si>
  <si>
    <t>SL084</t>
  </si>
  <si>
    <t>Invert Between Cross Passage N08 &amp; N09, East Carriageway, Southbound</t>
  </si>
  <si>
    <t>084</t>
  </si>
  <si>
    <t>MH38W0</t>
  </si>
  <si>
    <t>SN090</t>
  </si>
  <si>
    <t>Cross Passage N09</t>
  </si>
  <si>
    <t>090</t>
  </si>
  <si>
    <t>HS37M7</t>
  </si>
  <si>
    <t>SL091</t>
  </si>
  <si>
    <t>Between Cross Passage N09 &amp; N10, West Carriageway, Northbound</t>
  </si>
  <si>
    <t>091</t>
  </si>
  <si>
    <t>UW30E2</t>
  </si>
  <si>
    <t>SL092</t>
  </si>
  <si>
    <t>Between Cross Passage N09 &amp; N09, East Carriageway, Southbound</t>
  </si>
  <si>
    <t>092</t>
  </si>
  <si>
    <t>RF84T5</t>
  </si>
  <si>
    <t>SL093</t>
  </si>
  <si>
    <t>Invert Between Cross Passage N09 &amp; N10, West Carriageway, Northbound</t>
  </si>
  <si>
    <t>093</t>
  </si>
  <si>
    <t>KK58C2</t>
  </si>
  <si>
    <t>SL094</t>
  </si>
  <si>
    <t>Invert Between Cross Passage N09 &amp; N10, East Carriageway, Southbound</t>
  </si>
  <si>
    <t>094</t>
  </si>
  <si>
    <t>GU20Q6</t>
  </si>
  <si>
    <t>SN100</t>
  </si>
  <si>
    <t>Cross Passage N10</t>
  </si>
  <si>
    <t>100</t>
  </si>
  <si>
    <t>XP75A4</t>
  </si>
  <si>
    <t>SL101</t>
  </si>
  <si>
    <t>Between Cross Passage N10 &amp; N11, West Carriageway, Northbound</t>
  </si>
  <si>
    <t>101</t>
  </si>
  <si>
    <t>UO55D4</t>
  </si>
  <si>
    <t>SL102</t>
  </si>
  <si>
    <t>Between Cross Passage N10 &amp; N11, East Carriageway, Southbound</t>
  </si>
  <si>
    <t>102</t>
  </si>
  <si>
    <t>XY08Z2</t>
  </si>
  <si>
    <t>SL103</t>
  </si>
  <si>
    <t>Invert Between Cross Passage N10 &amp; N11, West Carriageway, Northbound</t>
  </si>
  <si>
    <t>103</t>
  </si>
  <si>
    <t>JI62U5</t>
  </si>
  <si>
    <t>SL104</t>
  </si>
  <si>
    <t>Invert Between Cross Passage N10 &amp; N11, East Carriageway, Southbound</t>
  </si>
  <si>
    <t>104</t>
  </si>
  <si>
    <t>KL49R1</t>
  </si>
  <si>
    <t>SN110</t>
  </si>
  <si>
    <t>Cross Passage N11</t>
  </si>
  <si>
    <t>110</t>
  </si>
  <si>
    <t>NV70Y1</t>
  </si>
  <si>
    <t>SL111</t>
  </si>
  <si>
    <t>Between Cross Passage N11 &amp; N12, West Carriageway, Northbound</t>
  </si>
  <si>
    <t>KO79D5</t>
  </si>
  <si>
    <t>SL112</t>
  </si>
  <si>
    <t>Between Cross Passage N11 &amp; N12, East Carriageway, Southbound</t>
  </si>
  <si>
    <t>KT51K9</t>
  </si>
  <si>
    <t>SL113</t>
  </si>
  <si>
    <t>Invert Between Cross Passage N11 &amp; N12, West Carriageway, Northbound</t>
  </si>
  <si>
    <t>IB11X1</t>
  </si>
  <si>
    <t>SL114</t>
  </si>
  <si>
    <t>Invert Between Cross Passage N11 &amp; N12, East Carriageway, Southbound</t>
  </si>
  <si>
    <t>AY34S3</t>
  </si>
  <si>
    <t>SN120</t>
  </si>
  <si>
    <t>Cross Passage N12</t>
  </si>
  <si>
    <t>HF60V9</t>
  </si>
  <si>
    <t>SL121</t>
  </si>
  <si>
    <t>Between Cross Passage N12 &amp; N13, West Carriageway, Northbound</t>
  </si>
  <si>
    <t>TW08X0</t>
  </si>
  <si>
    <t>SL122</t>
  </si>
  <si>
    <t>Between Cross Passage N12 &amp; N13, East Carriageway, Southbound</t>
  </si>
  <si>
    <t>CS92R0</t>
  </si>
  <si>
    <t>SL123</t>
  </si>
  <si>
    <t>Invert Between Cross Passage N12 &amp; N13, West Carriageway, Northbound</t>
  </si>
  <si>
    <t>PB82Y3</t>
  </si>
  <si>
    <t>SL124</t>
  </si>
  <si>
    <t>Invert Between Cross Passage N12 &amp; N13, East Carriageway, Southbound</t>
  </si>
  <si>
    <t>XX97T6</t>
  </si>
  <si>
    <t>SN130</t>
  </si>
  <si>
    <t>Cross Passage N13</t>
  </si>
  <si>
    <t>RK62F9</t>
  </si>
  <si>
    <t>SL131</t>
  </si>
  <si>
    <t>Between Cross Passage N13 &amp; N14, West Carriageway, Northbound</t>
  </si>
  <si>
    <t>SC54R6</t>
  </si>
  <si>
    <t>SL132</t>
  </si>
  <si>
    <t>Between Cross Passage N13 &amp; N14, East Carriageway, Southbound</t>
  </si>
  <si>
    <t>EJ20V1</t>
  </si>
  <si>
    <t>SL133</t>
  </si>
  <si>
    <t>Invert Between Cross Passage N13 &amp; N14, West Carriageway, Northbound</t>
  </si>
  <si>
    <t>IP07N4</t>
  </si>
  <si>
    <t>SL134</t>
  </si>
  <si>
    <t>Invert Between Cross Passage N13 &amp; N14, East Carriageway, Southbound</t>
  </si>
  <si>
    <t>OX70U3</t>
  </si>
  <si>
    <t>SN140</t>
  </si>
  <si>
    <t>Cross Passage N14</t>
  </si>
  <si>
    <t>YJ42D6</t>
  </si>
  <si>
    <t>SL141</t>
  </si>
  <si>
    <t>Between Cross Passage N14 &amp; N15, West Carriageway, Northbound</t>
  </si>
  <si>
    <t>SP49A2</t>
  </si>
  <si>
    <t>SL142</t>
  </si>
  <si>
    <t>Between Cross Passage N14 &amp; N15, East Carriageway, Southbound</t>
  </si>
  <si>
    <t>DK58F8</t>
  </si>
  <si>
    <t>SL143</t>
  </si>
  <si>
    <t>Invert Between Cross Passage N14 &amp; N15, West Carriageway, Northbound</t>
  </si>
  <si>
    <t>PX30W8</t>
  </si>
  <si>
    <t>SL144</t>
  </si>
  <si>
    <t>Invert Between Cross Passage N14 &amp; N15, East Carriageway, Southbound</t>
  </si>
  <si>
    <t>BL07X1</t>
  </si>
  <si>
    <t>SN150</t>
  </si>
  <si>
    <t>Cross Passage N15</t>
  </si>
  <si>
    <t>WL69U3</t>
  </si>
  <si>
    <t>SL151</t>
  </si>
  <si>
    <t>Between Cross Passage N15 &amp; N16, West Carriageway, Northbound</t>
  </si>
  <si>
    <t>JX36V0</t>
  </si>
  <si>
    <t>SL152</t>
  </si>
  <si>
    <t>Between Cross Passage N15 &amp; N16, East Carriageway, Southbound</t>
  </si>
  <si>
    <t>FM94M4</t>
  </si>
  <si>
    <t>SL153</t>
  </si>
  <si>
    <t>Invert Between Cross Passage N15 &amp; N16, West Carriageway, Northbound</t>
  </si>
  <si>
    <t>RL16Y1</t>
  </si>
  <si>
    <t>SL154</t>
  </si>
  <si>
    <t>Invert Between Cross Passage N15 &amp; N16, East Carriageway, Southbound</t>
  </si>
  <si>
    <t>GK84E9</t>
  </si>
  <si>
    <t>SN160</t>
  </si>
  <si>
    <t>Cross Passage N16</t>
  </si>
  <si>
    <t>XC79B9</t>
  </si>
  <si>
    <t>SL161</t>
  </si>
  <si>
    <t>Between Cross Passage N16 &amp; N17, West Carriageway, Northbound</t>
  </si>
  <si>
    <t>DO99K7</t>
  </si>
  <si>
    <t>SL162</t>
  </si>
  <si>
    <t>Between Cross Passage N16 &amp; N17, East Carriageway, Southbound</t>
  </si>
  <si>
    <t>RD73I5</t>
  </si>
  <si>
    <t>SL163</t>
  </si>
  <si>
    <t>Invert Between Cross Passage N16 &amp; N17, West Carriageway, Northbound</t>
  </si>
  <si>
    <t>KO03Y6</t>
  </si>
  <si>
    <t>SL164</t>
  </si>
  <si>
    <t>Invert Between Cross Passage N16 &amp; N17, East Carriageway, Southbound</t>
  </si>
  <si>
    <t>NO25X9</t>
  </si>
  <si>
    <t>SN170</t>
  </si>
  <si>
    <t>Cross Passage N17</t>
  </si>
  <si>
    <t>HB57W5</t>
  </si>
  <si>
    <t>SL171</t>
  </si>
  <si>
    <t>Between Cross Passage N17 &amp; N18, West Carriageway, Northbound</t>
  </si>
  <si>
    <t>JF04A5</t>
  </si>
  <si>
    <t>SL172</t>
  </si>
  <si>
    <t>Between Cross Passage N17 &amp; N18, East Carriageway, Southbound</t>
  </si>
  <si>
    <t>XM50I0</t>
  </si>
  <si>
    <t>SL173</t>
  </si>
  <si>
    <t>Invert Between Cross Passage N17 &amp; N18, West Carriageway, Northbound</t>
  </si>
  <si>
    <t>SB92H9</t>
  </si>
  <si>
    <t>SL174</t>
  </si>
  <si>
    <t>Invert Between Cross Passage N17 &amp; N18, East Carriageway, Southbound</t>
  </si>
  <si>
    <t>QO15G7</t>
  </si>
  <si>
    <t>SN180</t>
  </si>
  <si>
    <t>Cross Passage N18</t>
  </si>
  <si>
    <t>BW91M4</t>
  </si>
  <si>
    <t>SL181</t>
  </si>
  <si>
    <t>Between Cross Passage N18 &amp; N19, West Carriageway, Northbound</t>
  </si>
  <si>
    <t>AM65Q4</t>
  </si>
  <si>
    <t>SL182</t>
  </si>
  <si>
    <t>Between Cross Passage N18 &amp; N19, East Carriageway, Southbound</t>
  </si>
  <si>
    <t>KL24R2</t>
  </si>
  <si>
    <t>SL183</t>
  </si>
  <si>
    <t>Invert Between Cross Passage N18 &amp; N19, West Carriageway, Northbound</t>
  </si>
  <si>
    <t>IQ31P7</t>
  </si>
  <si>
    <t>SL184</t>
  </si>
  <si>
    <t>Invert Between Cross Passage N18 &amp; N19, East Carriageway, Southbound</t>
  </si>
  <si>
    <t>AJ46U6</t>
  </si>
  <si>
    <t>SN190</t>
  </si>
  <si>
    <t>Cross Passage N19</t>
  </si>
  <si>
    <t>MB79X7</t>
  </si>
  <si>
    <t>SL191</t>
  </si>
  <si>
    <t>Between Cross Passage N19 &amp; NTSP, West Carriageway, Northbound</t>
  </si>
  <si>
    <t>MY69D7</t>
  </si>
  <si>
    <t>SL192</t>
  </si>
  <si>
    <t>Between Cross Passage N19 &amp; NTSP, East Carriageway, Southbound</t>
  </si>
  <si>
    <t>DS06L8</t>
  </si>
  <si>
    <t>SL193</t>
  </si>
  <si>
    <t>Invert Between Cross Passage N19 &amp; NTSP, West Carriageway, Northbound</t>
  </si>
  <si>
    <t>FE68Y5</t>
  </si>
  <si>
    <t>SL194</t>
  </si>
  <si>
    <t>Invert Between Cross Passage N19 &amp; NTSP, East Carriageway, Southbound</t>
  </si>
  <si>
    <t>OU62U0</t>
  </si>
  <si>
    <t>STNP Sump Node</t>
  </si>
  <si>
    <t>WS98E8</t>
  </si>
  <si>
    <t>STSP Sump Node</t>
  </si>
  <si>
    <t>AP58W0</t>
  </si>
  <si>
    <t>Southern Tunnel Sump, West Carriageway, Northbound</t>
  </si>
  <si>
    <t>BW93X7</t>
  </si>
  <si>
    <t>Southern Tunnel Sump, East Carriageway, Southbound</t>
  </si>
  <si>
    <t>BA81E9</t>
  </si>
  <si>
    <t>BS64V4</t>
  </si>
  <si>
    <t>EQ82U0</t>
  </si>
  <si>
    <t>Between STNP &amp; Cross Passage S01, West Carriageway, Northbound</t>
  </si>
  <si>
    <t>WO12O0</t>
  </si>
  <si>
    <t>Between STNP &amp; Cross Passage S01, East Carriageway, Southbound</t>
  </si>
  <si>
    <t>TR45R4</t>
  </si>
  <si>
    <t>Invert Between STNP &amp; Cross Passage S01, West Carriageway, Northbound</t>
  </si>
  <si>
    <t>TX35J8</t>
  </si>
  <si>
    <t>Invert Between STNP &amp; Cross Passage S01, East Carriageway, Southbound</t>
  </si>
  <si>
    <t>UU59V1</t>
  </si>
  <si>
    <t>Cross Passage S01</t>
  </si>
  <si>
    <t>ZW27O3</t>
  </si>
  <si>
    <t>Between Cross Passage S01 &amp; S02, West Carriageway, Northbound</t>
  </si>
  <si>
    <t>NU50Z9</t>
  </si>
  <si>
    <t>Between Cross Passage S01 &amp; S02, East Carriageway, Southbound</t>
  </si>
  <si>
    <t>VZ39W9</t>
  </si>
  <si>
    <t>Invert Between Cross Passage S01 &amp; S02, West Carriageway, Northbound</t>
  </si>
  <si>
    <t>PV04L0</t>
  </si>
  <si>
    <t>Invert Between Cross Passage S01 &amp; S02, East Carriageway, Southbound</t>
  </si>
  <si>
    <t>PP06R1</t>
  </si>
  <si>
    <t>Cross Passage S02</t>
  </si>
  <si>
    <t>ZN66B6</t>
  </si>
  <si>
    <t>Between Cross Passage S02 &amp; S03, West Carriageway, Northbound</t>
  </si>
  <si>
    <t>VI85E4</t>
  </si>
  <si>
    <t>Between Cross Passage S02 &amp; S03, East Carriageway, Southbound</t>
  </si>
  <si>
    <t>KV14N0</t>
  </si>
  <si>
    <t>Invert Between Cross Passage S02 &amp; S03, West Carriageway, Northbound</t>
  </si>
  <si>
    <t>ML65H1</t>
  </si>
  <si>
    <t>Invert Between Cross Passage S02 &amp; S03, East Carriageway, Southbound</t>
  </si>
  <si>
    <t>OY56P8</t>
  </si>
  <si>
    <t>Cross Passage S03</t>
  </si>
  <si>
    <t>SV23Z9</t>
  </si>
  <si>
    <t>Between Cross Passage S03 &amp; S04, West Carriageway, Northbound</t>
  </si>
  <si>
    <t>GW50I3</t>
  </si>
  <si>
    <t>Between Cross Passage S03 &amp; S04, East Carriageway, Southbound</t>
  </si>
  <si>
    <t>BV51P5</t>
  </si>
  <si>
    <t>Invert Between Cross Passage S03 &amp; S04, West Carriageway, Northbound</t>
  </si>
  <si>
    <t>EZ85I8</t>
  </si>
  <si>
    <t>Invert Between Cross Passage S03 &amp; S04, East Carriageway, Southbound</t>
  </si>
  <si>
    <t>IH30A9</t>
  </si>
  <si>
    <t>Cross Passage S04</t>
  </si>
  <si>
    <t>AY55H3</t>
  </si>
  <si>
    <t>Between Cross Passage S04 &amp; S05, West Carriageway, Northbound</t>
  </si>
  <si>
    <t>TA47L1</t>
  </si>
  <si>
    <t>Between Cross Passage S04 &amp; S05, East Carriageway, Southbound</t>
  </si>
  <si>
    <t>OC17D5</t>
  </si>
  <si>
    <t>Invert Between Cross Passage S04 &amp; S05, West Carriageway, Northbound</t>
  </si>
  <si>
    <t>IR78N6</t>
  </si>
  <si>
    <t>Invert Between Cross Passage S04 &amp; S05, East Carriageway, Southbound</t>
  </si>
  <si>
    <t>NT99H5</t>
  </si>
  <si>
    <t>Cross Passage S05</t>
  </si>
  <si>
    <t>BC45S7</t>
  </si>
  <si>
    <t>Between Cross Passage S05 &amp; S06, West Carriageway, Northbound</t>
  </si>
  <si>
    <t>HZ19N1</t>
  </si>
  <si>
    <t>Between Cross Passage S05 &amp; S06, East Carriageway, Southbound</t>
  </si>
  <si>
    <t>PD95H4</t>
  </si>
  <si>
    <t>Invert Between Cross Passage S05 &amp; S06, West Carriageway, Northbound</t>
  </si>
  <si>
    <t>DK28A2</t>
  </si>
  <si>
    <t>Invert Between Cross Passage S05 &amp; S06, East Carriageway, Southbound</t>
  </si>
  <si>
    <t>AK78L2</t>
  </si>
  <si>
    <t>Cross Passage S06</t>
  </si>
  <si>
    <t>QE00A3</t>
  </si>
  <si>
    <t>Between Cross Passage S06 &amp; S07, West Carriageway, Northbound</t>
  </si>
  <si>
    <t>YX49Q8</t>
  </si>
  <si>
    <t>Between Cross Passage S06 &amp; S07, East Carriageway, Southbound</t>
  </si>
  <si>
    <t>PW30P7</t>
  </si>
  <si>
    <t>Invert Between Cross Passage S06 &amp; S07, West Carriageway, Northbound</t>
  </si>
  <si>
    <t>DT46B4</t>
  </si>
  <si>
    <t>Invert Between Cross Passage S06 &amp; S07, East Carriageway, Southbound</t>
  </si>
  <si>
    <t>XO22G8</t>
  </si>
  <si>
    <t>Cross Passage S07</t>
  </si>
  <si>
    <t>KC04K4</t>
  </si>
  <si>
    <t>Between Cross Passage S07 &amp; S08, West Carriageway, Northbound</t>
  </si>
  <si>
    <t>XX08Y5</t>
  </si>
  <si>
    <t>Between Cross Passage S07 &amp; S08, East Carriageway, Southbound</t>
  </si>
  <si>
    <t>NA10B9</t>
  </si>
  <si>
    <t>Invert Between Cross Passage S07 &amp; S08, West Carriageway, Northbound</t>
  </si>
  <si>
    <t>HT69E5</t>
  </si>
  <si>
    <t>Invert Between Cross Passage S07 &amp; S08, East Carriageway, Southbound</t>
  </si>
  <si>
    <t>QF76K8</t>
  </si>
  <si>
    <t>Cross Passage S08</t>
  </si>
  <si>
    <t>DP11P2</t>
  </si>
  <si>
    <t>Between Cross Passage S08 &amp; S09, West Carriageway, Northbound</t>
  </si>
  <si>
    <t>JU97H6</t>
  </si>
  <si>
    <t>Between Cross Passage S08 &amp; S09, East Carriageway, Southbound</t>
  </si>
  <si>
    <t>GH69Q8</t>
  </si>
  <si>
    <t>Invert Between Cross Passage S08 &amp; S09, West Carriageway, Northbound</t>
  </si>
  <si>
    <t>PE33Z4</t>
  </si>
  <si>
    <t>Invert Between Cross Passage S08 &amp; S09, East Carriageway, Southbound</t>
  </si>
  <si>
    <t>TD88Q0</t>
  </si>
  <si>
    <t>Cross Passage S09</t>
  </si>
  <si>
    <t>MV27I5</t>
  </si>
  <si>
    <t>Between Cross Passage S09 &amp; S10, West Carriageway, Northbound</t>
  </si>
  <si>
    <t>YT35E4</t>
  </si>
  <si>
    <t>Between Cross Passage S09 &amp; S10, East Carriageway, Southbound</t>
  </si>
  <si>
    <t>ZS06F9</t>
  </si>
  <si>
    <t>Invert Between Cross Passage S09 &amp; S10, West Carriageway, Northbound</t>
  </si>
  <si>
    <t>AG77F3</t>
  </si>
  <si>
    <t>Invert Between Cross Passage S09 &amp; S10, East Carriageway, Southbound</t>
  </si>
  <si>
    <t>SJ14J8</t>
  </si>
  <si>
    <t>Cross Passage S10</t>
  </si>
  <si>
    <t>JB03C1</t>
  </si>
  <si>
    <t>Between Cross Passage S10 &amp; S11, West Carriageway, Northbound</t>
  </si>
  <si>
    <t>VK84U4</t>
  </si>
  <si>
    <t>Between Cross Passage S10 &amp; S11, East Carriageway, Southbound</t>
  </si>
  <si>
    <t>PS69A2</t>
  </si>
  <si>
    <t>Invert Between Cross Passage S10 &amp; S11, West Carriageway, Northbound</t>
  </si>
  <si>
    <t>DB65G9</t>
  </si>
  <si>
    <t>Invert Between Cross Passage S10 &amp; S11, East Carriageway, Southbound</t>
  </si>
  <si>
    <t>GL60O4</t>
  </si>
  <si>
    <t>Cross Passage S11</t>
  </si>
  <si>
    <t>RQ80V5</t>
  </si>
  <si>
    <t>Between Cross Passage S11 &amp; S12, West Carriageway, Northbound</t>
  </si>
  <si>
    <t>XM83Q1</t>
  </si>
  <si>
    <t>Between Cross Passage S11 &amp; S12, East Carriageway, Southbound</t>
  </si>
  <si>
    <t>VN66C2</t>
  </si>
  <si>
    <t>Invert Between Cross Passage S11 &amp; S12, West Carriageway, Northbound</t>
  </si>
  <si>
    <t>CY17H9</t>
  </si>
  <si>
    <t>Invert Between Cross Passage S11 &amp; S12, East Carriageway, Southbound</t>
  </si>
  <si>
    <t>MO52Y1</t>
  </si>
  <si>
    <t>Cross Passage S12</t>
  </si>
  <si>
    <t>EX77P1</t>
  </si>
  <si>
    <t>Between Cross Passage S12 &amp; S13, West Carriageway, Northbound</t>
  </si>
  <si>
    <t>NG03W1</t>
  </si>
  <si>
    <t>Between Cross Passage S12 &amp; S13, East Carriageway, Southbound</t>
  </si>
  <si>
    <t>ZH33M2</t>
  </si>
  <si>
    <t>Invert Between Cross Passage S12 &amp; S13, West Carriageway, Northbound</t>
  </si>
  <si>
    <t>AN07N4</t>
  </si>
  <si>
    <t>Invert Between Cross Passage S12 &amp; S13, East Carriageway, Southbound</t>
  </si>
  <si>
    <t>ON22G4</t>
  </si>
  <si>
    <t>Cross Passage S13</t>
  </si>
  <si>
    <t>QD67K4</t>
  </si>
  <si>
    <t>Between Cross Passage S13 &amp; S14, West Carriageway, Northbound</t>
  </si>
  <si>
    <t>QL89V5</t>
  </si>
  <si>
    <t>Between Cross Passage S13 &amp; S14, East Carriageway, Southbound</t>
  </si>
  <si>
    <t>QW16H6</t>
  </si>
  <si>
    <t>Invert Between Cross Passage S13 &amp; S14, West Carriageway, Northbound</t>
  </si>
  <si>
    <t>WL16X4</t>
  </si>
  <si>
    <t>Invert Between Cross Passage S13 &amp; S14, East Carriageway, Southbound</t>
  </si>
  <si>
    <t>TM83N5</t>
  </si>
  <si>
    <t>Cross Passage S14</t>
  </si>
  <si>
    <t>KU47T7</t>
  </si>
  <si>
    <t>Between Cross Passage S14 &amp; S15, West Carriageway, Northbound</t>
  </si>
  <si>
    <t>PL09C6</t>
  </si>
  <si>
    <t>Between Cross Passage S14 &amp; S15, East Carriageway, Southbound</t>
  </si>
  <si>
    <t>MQ53R8</t>
  </si>
  <si>
    <t>Invert Between Cross Passage S14 &amp; S15, West Carriageway, Northbound</t>
  </si>
  <si>
    <t>VC81C6</t>
  </si>
  <si>
    <t>Invert Between Cross Passage S14 &amp; S15, East Carriageway, Southbound</t>
  </si>
  <si>
    <t>RK50Q1</t>
  </si>
  <si>
    <t>Cross Passage S15</t>
  </si>
  <si>
    <t>DY42J1</t>
  </si>
  <si>
    <t>Between Cross Passage S15 &amp; S16, West Carriageway, Northbound</t>
  </si>
  <si>
    <t>MY28Q2</t>
  </si>
  <si>
    <t>Between Cross Passage S15 &amp; S16, East Carriageway, Southbound</t>
  </si>
  <si>
    <t>CA37R1</t>
  </si>
  <si>
    <t>Invert Between Cross Passage S15 &amp; S16, West Carriageway, Northbound</t>
  </si>
  <si>
    <t>RZ84T3</t>
  </si>
  <si>
    <t>Invert Between Cross Passage S15 &amp; S16, East Carriageway, Southbound</t>
  </si>
  <si>
    <t>NA47P0</t>
  </si>
  <si>
    <t>Cross Passage S16</t>
  </si>
  <si>
    <t>LX60A5</t>
  </si>
  <si>
    <t>Between Cross Passage S16 &amp; S17, West Carriageway, Northbound</t>
  </si>
  <si>
    <t>UQ79I8</t>
  </si>
  <si>
    <t>Between Cross Passage S16 &amp; S17, East Carriageway, Southbound</t>
  </si>
  <si>
    <t>UF79B7</t>
  </si>
  <si>
    <t>Invert Between Cross Passage S16 &amp; S17, West Carriageway, Northbound</t>
  </si>
  <si>
    <t>CA14D8</t>
  </si>
  <si>
    <t>Invert Between Cross Passage S16 &amp; S17, East Carriageway, Southbound</t>
  </si>
  <si>
    <t>VK31H2</t>
  </si>
  <si>
    <t>Cross Passage S17</t>
  </si>
  <si>
    <t>WS71S1</t>
  </si>
  <si>
    <t>Between Cross Passage S17 &amp; S18, West Carriageway, Northbound</t>
  </si>
  <si>
    <t>HM47S8</t>
  </si>
  <si>
    <t>Between Cross Passage S17 &amp; S18, East Carriageway, Southbound</t>
  </si>
  <si>
    <t>EW61B3</t>
  </si>
  <si>
    <t>Invert Between Cross Passage S17 &amp; S18, West Carriageway, Northbound</t>
  </si>
  <si>
    <t>OD54G0</t>
  </si>
  <si>
    <t>Invert Between Cross Passage S17 &amp; S18, East Carriageway, Southbound</t>
  </si>
  <si>
    <t>RR41K1</t>
  </si>
  <si>
    <t>Cross Passage S18</t>
  </si>
  <si>
    <t>VG99T9</t>
  </si>
  <si>
    <t>Between Cross Passage S18 &amp; S19, West Carriageway, Northbound</t>
  </si>
  <si>
    <t>MA09L0</t>
  </si>
  <si>
    <t>Between Cross Passage S18 &amp; S19, East Carriageway, Southbound</t>
  </si>
  <si>
    <t>LH46C4</t>
  </si>
  <si>
    <t>Invert Between Cross Passage S18 &amp; S19, West Carriageway, Northbound</t>
  </si>
  <si>
    <t>WC37I6</t>
  </si>
  <si>
    <t>Invert Between Cross Passage S18 &amp; S19, East Carriageway, Southbound</t>
  </si>
  <si>
    <t>FB03B5</t>
  </si>
  <si>
    <t>Cross Passage S19</t>
  </si>
  <si>
    <t>DN27G1</t>
  </si>
  <si>
    <t>XG08X4</t>
  </si>
  <si>
    <t>EQ12W7</t>
  </si>
  <si>
    <t>SQ23R7</t>
  </si>
  <si>
    <t>PO28T4</t>
  </si>
  <si>
    <t>SN200</t>
  </si>
  <si>
    <t>Cross Passage S20</t>
  </si>
  <si>
    <t>DP80O5</t>
  </si>
  <si>
    <t>SL201</t>
  </si>
  <si>
    <t>Between Cross Passage S19 &amp; S20, West Carriageway, Northbound</t>
  </si>
  <si>
    <t>OD39S1</t>
  </si>
  <si>
    <t>SL202</t>
  </si>
  <si>
    <t>Between Cross Passage S19 &amp; S20, East Carriageway, Southbound</t>
  </si>
  <si>
    <t>SS65Y8</t>
  </si>
  <si>
    <t>SL203</t>
  </si>
  <si>
    <t>Invert Between Cross Passage S19 &amp; S20, West Carriageway, Northbound</t>
  </si>
  <si>
    <t>RJ62B4</t>
  </si>
  <si>
    <t>SL204</t>
  </si>
  <si>
    <t>Invert Between Cross Passage S19 &amp; S20, East Carriageway, Southbound</t>
  </si>
  <si>
    <t>QR16S9</t>
  </si>
  <si>
    <t>SN210</t>
  </si>
  <si>
    <t>Cross Passage S21</t>
  </si>
  <si>
    <t>MT70A1</t>
  </si>
  <si>
    <t>SL211</t>
  </si>
  <si>
    <t>Between Cross Passage S20 &amp; S21, West Carriageway, Northbound</t>
  </si>
  <si>
    <t>QQ00P6</t>
  </si>
  <si>
    <t>SL212</t>
  </si>
  <si>
    <t>Between Cross Passage S20 &amp; S21, East Carriageway, Southbound</t>
  </si>
  <si>
    <t>LY64D1</t>
  </si>
  <si>
    <t>SL213</t>
  </si>
  <si>
    <t>Invert Between Cross Passage S20 &amp; S21, West Carriageway, Northbound</t>
  </si>
  <si>
    <t>ZO24Z3</t>
  </si>
  <si>
    <t>SL214</t>
  </si>
  <si>
    <t>Invert Between Cross Passage S20 &amp; S21, East Carriageway, Southbound</t>
  </si>
  <si>
    <t>ET07D4</t>
  </si>
  <si>
    <t>SN220</t>
  </si>
  <si>
    <t>Cross Passage S22</t>
  </si>
  <si>
    <t>FN93T6</t>
  </si>
  <si>
    <t>SL221</t>
  </si>
  <si>
    <t>Between Cross Passage S21 &amp; S22, West Carriageway, Northbound</t>
  </si>
  <si>
    <t>MB93J3</t>
  </si>
  <si>
    <t>SL222</t>
  </si>
  <si>
    <t>Between Cross Passage S21 &amp; S22, East Carriageway, Southbound</t>
  </si>
  <si>
    <t>XH04J4</t>
  </si>
  <si>
    <t>SL223</t>
  </si>
  <si>
    <t>Invert Between Cross Passage S21 &amp; S22, West Carriageway, Northbound</t>
  </si>
  <si>
    <t>OA79P1</t>
  </si>
  <si>
    <t>SL224</t>
  </si>
  <si>
    <t>Invert Between Cross Passage S21 &amp; S22, East Carriageway, Southbound</t>
  </si>
  <si>
    <t>WR56S3</t>
  </si>
  <si>
    <t>SN230</t>
  </si>
  <si>
    <t>Cross Passage S23</t>
  </si>
  <si>
    <t>GF34P2</t>
  </si>
  <si>
    <t>SL231</t>
  </si>
  <si>
    <t>Between Cross Passage S22 &amp; S23, West Carriageway, Northbound</t>
  </si>
  <si>
    <t>DL28P7</t>
  </si>
  <si>
    <t>SL232</t>
  </si>
  <si>
    <t>Between Cross Passage S22 &amp; S23, East Carriageway, Southbound</t>
  </si>
  <si>
    <t>JX83Q8</t>
  </si>
  <si>
    <t>SL233</t>
  </si>
  <si>
    <t>Invert Between Cross Passage S22 &amp; S23, West Carriageway, Northbound</t>
  </si>
  <si>
    <t>RG37C1</t>
  </si>
  <si>
    <t>SL234</t>
  </si>
  <si>
    <t>Invert Between Cross Passage S22 &amp; S23, East Carriageway, Southbound</t>
  </si>
  <si>
    <t>TY04E8</t>
  </si>
  <si>
    <t>SN240</t>
  </si>
  <si>
    <t>Cross Passage S24</t>
  </si>
  <si>
    <t>NW66J3</t>
  </si>
  <si>
    <t>SL241</t>
  </si>
  <si>
    <t>Between Cross Passage S24 &amp; S25, West Carriageway, Northbound</t>
  </si>
  <si>
    <t>EL35H1</t>
  </si>
  <si>
    <t>SL242</t>
  </si>
  <si>
    <t>Between Cross Passage S24 &amp; S25, East Carriageway, Southbound</t>
  </si>
  <si>
    <t>LM54Q7</t>
  </si>
  <si>
    <t>SL243</t>
  </si>
  <si>
    <t>Invert Between Cross Passage S24 &amp; S25, West Carriageway, Northbound</t>
  </si>
  <si>
    <t>VO19R8</t>
  </si>
  <si>
    <t>SL244</t>
  </si>
  <si>
    <t>Invert Between Cross Passage S24 &amp; S25, East Carriageway, Southbound</t>
  </si>
  <si>
    <t>RW13J7</t>
  </si>
  <si>
    <t>SN250</t>
  </si>
  <si>
    <t>Cross Passage S25</t>
  </si>
  <si>
    <t>CD00E6</t>
  </si>
  <si>
    <t>SL251</t>
  </si>
  <si>
    <t>Between Cross Passage S25 &amp; S26, West Carriageway, Northbound</t>
  </si>
  <si>
    <t>LT34C5</t>
  </si>
  <si>
    <t>SL252</t>
  </si>
  <si>
    <t>Between Cross Passage S25 &amp; S26, East Carriageway, Southbound</t>
  </si>
  <si>
    <t>QI86X8</t>
  </si>
  <si>
    <t>SL253</t>
  </si>
  <si>
    <t>Invert Between Cross Passage S25 &amp; S26, West Carriageway, Northbound</t>
  </si>
  <si>
    <t>WM35Q1</t>
  </si>
  <si>
    <t>SL254</t>
  </si>
  <si>
    <t>Invert Between Cross Passage S25 &amp; S26, East Carriageway, Southbound</t>
  </si>
  <si>
    <t>LM92Q1</t>
  </si>
  <si>
    <t>SN260</t>
  </si>
  <si>
    <t>Cross Passage S26</t>
  </si>
  <si>
    <t>PN97B7</t>
  </si>
  <si>
    <t>SL261</t>
  </si>
  <si>
    <t>Between Cross Passage S26 &amp; S27, West Carriageway, Northbound</t>
  </si>
  <si>
    <t>VA45T4</t>
  </si>
  <si>
    <t>SL262</t>
  </si>
  <si>
    <t>Between Cross Passage S26 &amp; S27, East Carriageway, Southbound</t>
  </si>
  <si>
    <t>GZ55B1</t>
  </si>
  <si>
    <t>SL263</t>
  </si>
  <si>
    <t>Invert Between Cross Passage S26 &amp; S27, West Carriageway, Northbound</t>
  </si>
  <si>
    <t>OJ64Y9</t>
  </si>
  <si>
    <t>SL264</t>
  </si>
  <si>
    <t>Invert Between Cross Passage S26 &amp; S27, East Carriageway, Southbound</t>
  </si>
  <si>
    <t>WV75H7</t>
  </si>
  <si>
    <t>SN270</t>
  </si>
  <si>
    <t>Cross Passage S27</t>
  </si>
  <si>
    <t>CG30Y5</t>
  </si>
  <si>
    <t>SL271</t>
  </si>
  <si>
    <t>Between Cross Passage S27 &amp; S28, West Carriageway, Northbound</t>
  </si>
  <si>
    <t>GB41F3</t>
  </si>
  <si>
    <t>SL272</t>
  </si>
  <si>
    <t>Between Cross Passage S27 &amp; S28, East Carriageway, Southbound</t>
  </si>
  <si>
    <t>AD28J4</t>
  </si>
  <si>
    <t>SL273</t>
  </si>
  <si>
    <t>Invert Between Cross Passage S27 &amp; S28, West Carriageway, Northbound</t>
  </si>
  <si>
    <t>DR38Q6</t>
  </si>
  <si>
    <t>SL274</t>
  </si>
  <si>
    <t>Invert Between Cross Passage S27 &amp; S28, East Carriageway, Southbound</t>
  </si>
  <si>
    <t>ME33D8</t>
  </si>
  <si>
    <t>SN280</t>
  </si>
  <si>
    <t>Cross Passage S28</t>
  </si>
  <si>
    <t>CT54P3</t>
  </si>
  <si>
    <t>SL281</t>
  </si>
  <si>
    <t>Between Cross Passage S28 &amp; S29, West Carriageway, Northbound</t>
  </si>
  <si>
    <t>ZK08D2</t>
  </si>
  <si>
    <t>SL282</t>
  </si>
  <si>
    <t>Between Cross Passage S28 &amp; S29, East Carriageway, Southbound</t>
  </si>
  <si>
    <t>ZN64S4</t>
  </si>
  <si>
    <t>SL283</t>
  </si>
  <si>
    <t>Invert Between Cross Passage S28 &amp; S29, West Carriageway, Northbound</t>
  </si>
  <si>
    <t>DW70O5</t>
  </si>
  <si>
    <t>SL284</t>
  </si>
  <si>
    <t>Invert Between Cross Passage S28 &amp; S29, East Carriageway, Southbound</t>
  </si>
  <si>
    <t>MO74N8</t>
  </si>
  <si>
    <t>SN290</t>
  </si>
  <si>
    <t>Cross Passage S29</t>
  </si>
  <si>
    <t>CB46V2</t>
  </si>
  <si>
    <t>SL291</t>
  </si>
  <si>
    <t>Between Cross Passage S29 &amp; S30, West Carriageway, Northbound</t>
  </si>
  <si>
    <t>PV78F2</t>
  </si>
  <si>
    <t>SL292</t>
  </si>
  <si>
    <t>Between Cross Passage S29 &amp; S30, East Carriageway, Southbound</t>
  </si>
  <si>
    <t>QM41H2</t>
  </si>
  <si>
    <t>SL293</t>
  </si>
  <si>
    <t>Invert Between Cross Passage S29 &amp; S30, West Carriageway, Northbound</t>
  </si>
  <si>
    <t>KO51M8</t>
  </si>
  <si>
    <t>SL294</t>
  </si>
  <si>
    <t>Invert Between Cross Passage S29 &amp; S30, East Carriageway, Southbound</t>
  </si>
  <si>
    <t>KP58X8</t>
  </si>
  <si>
    <t>SN300</t>
  </si>
  <si>
    <t>Cross Passage S30</t>
  </si>
  <si>
    <t>AR10X5</t>
  </si>
  <si>
    <t>SL301</t>
  </si>
  <si>
    <t>Between Cross Passage S30 &amp; S31, West Carriageway, Northbound</t>
  </si>
  <si>
    <t>MA62O6</t>
  </si>
  <si>
    <t>SL302</t>
  </si>
  <si>
    <t>Between Cross Passage S30 &amp; S31, East Carriageway, Southbound</t>
  </si>
  <si>
    <t>HH99B2</t>
  </si>
  <si>
    <t>SL303</t>
  </si>
  <si>
    <t>Invert Between Cross Passage S30 &amp; S31, West Carriageway, Northbound</t>
  </si>
  <si>
    <t>LE39C6</t>
  </si>
  <si>
    <t>SL304</t>
  </si>
  <si>
    <t>Invert Between Cross Passage S30 &amp; S31, East Carriageway, Southbound</t>
  </si>
  <si>
    <t>DS39P1</t>
  </si>
  <si>
    <t>SN310</t>
  </si>
  <si>
    <t>Cross Passage S31</t>
  </si>
  <si>
    <t>UK27S4</t>
  </si>
  <si>
    <t>SL311</t>
  </si>
  <si>
    <t>Between Cross Passage S31 &amp; S32, West Carriageway, Northbound</t>
  </si>
  <si>
    <t>PR04T8</t>
  </si>
  <si>
    <t>SL312</t>
  </si>
  <si>
    <t>Between Cross Passage S31 &amp; S32, East Carriageway, Southbound</t>
  </si>
  <si>
    <t>PI83R0</t>
  </si>
  <si>
    <t>SL313</t>
  </si>
  <si>
    <t>Invert Between Cross Passage S31 &amp; S32, West Carriageway, Northbound</t>
  </si>
  <si>
    <t>RI67F4</t>
  </si>
  <si>
    <t>SL314</t>
  </si>
  <si>
    <t>Invert Between Cross Passage S31 &amp; S32, East Carriageway, Southbound</t>
  </si>
  <si>
    <t>XA61N9</t>
  </si>
  <si>
    <t>SN320</t>
  </si>
  <si>
    <t>Cross Passage S32</t>
  </si>
  <si>
    <t>RD71Q9</t>
  </si>
  <si>
    <t>SL321</t>
  </si>
  <si>
    <t>Between Cross Passage S32 &amp; S33, West Carriageway, Northbound</t>
  </si>
  <si>
    <t>JA47S7</t>
  </si>
  <si>
    <t>SL322</t>
  </si>
  <si>
    <t>Between Cross Passage S32 &amp; S33, East Carriageway, Southbound</t>
  </si>
  <si>
    <t>DD42R3</t>
  </si>
  <si>
    <t>SL323</t>
  </si>
  <si>
    <t>Invert Between Cross Passage S32 &amp; S33, West Carriageway, Northbound</t>
  </si>
  <si>
    <t>UO43T4</t>
  </si>
  <si>
    <t>SL324</t>
  </si>
  <si>
    <t>Invert Between Cross Passage S32 &amp; S33, East Carriageway, Southbound</t>
  </si>
  <si>
    <t>MB98W8</t>
  </si>
  <si>
    <t>SN330</t>
  </si>
  <si>
    <t>Cross Passage S33</t>
  </si>
  <si>
    <t>KA97E5</t>
  </si>
  <si>
    <t>SL331</t>
  </si>
  <si>
    <t>Between Cross Passage S33 &amp; S34, West Carriageway, Northbound</t>
  </si>
  <si>
    <t>EQ49F4</t>
  </si>
  <si>
    <t>SL332</t>
  </si>
  <si>
    <t>Between Cross Passage S33 &amp; S34, East Carriageway, Southbound</t>
  </si>
  <si>
    <t>ZO38X4</t>
  </si>
  <si>
    <t>SL333</t>
  </si>
  <si>
    <t>Invert Between Cross Passage S33 &amp; S34, West Carriageway, Northbound</t>
  </si>
  <si>
    <t>NG24S2</t>
  </si>
  <si>
    <t>SL334</t>
  </si>
  <si>
    <t>Invert Between Cross Passage S33 &amp; S34, East Carriageway, Southbound</t>
  </si>
  <si>
    <t>SH80U1</t>
  </si>
  <si>
    <t>SN340</t>
  </si>
  <si>
    <t>Cross Passage S34</t>
  </si>
  <si>
    <t>DV01M8</t>
  </si>
  <si>
    <t>SL341</t>
  </si>
  <si>
    <t>Between Cross Passage S34 &amp; S35, West Carriageway, Northbound</t>
  </si>
  <si>
    <t>IW48W2</t>
  </si>
  <si>
    <t>SL342</t>
  </si>
  <si>
    <t>Between Cross Passage S34 &amp; S35, East Carriageway, Southbound</t>
  </si>
  <si>
    <t>QG61E9</t>
  </si>
  <si>
    <t>SL343</t>
  </si>
  <si>
    <t>Invert Between Cross Passage S34 &amp; S35, West Carriageway, Northbound</t>
  </si>
  <si>
    <t>NA99D2</t>
  </si>
  <si>
    <t>SL344</t>
  </si>
  <si>
    <t>Invert Between Cross Passage S34 &amp; S35, East Carriageway, Southbound</t>
  </si>
  <si>
    <t>JC20I0</t>
  </si>
  <si>
    <t>SN350</t>
  </si>
  <si>
    <t>Cross Passage S35</t>
  </si>
  <si>
    <t>TI63W6</t>
  </si>
  <si>
    <t>SL351</t>
  </si>
  <si>
    <t>Between Cross Passage S35 &amp; S36, West Carriageway, Northbound</t>
  </si>
  <si>
    <t>MN54C4</t>
  </si>
  <si>
    <t>SL352</t>
  </si>
  <si>
    <t>Between Cross Passage S35 &amp; S36, East Carriageway, Southbound</t>
  </si>
  <si>
    <t>SS88X1</t>
  </si>
  <si>
    <t>SL353</t>
  </si>
  <si>
    <t>Invert Between Cross Passage S35 &amp; S36, West Carriageway, Northbound</t>
  </si>
  <si>
    <t>IW07Q2</t>
  </si>
  <si>
    <t>SL354</t>
  </si>
  <si>
    <t>Invert Between Cross Passage S35 &amp; S36, East Carriageway, Southbound</t>
  </si>
  <si>
    <t>WO69C7</t>
  </si>
  <si>
    <t>SN360</t>
  </si>
  <si>
    <t>Cross Passage S36</t>
  </si>
  <si>
    <t>PY02F8</t>
  </si>
  <si>
    <t>SL361</t>
  </si>
  <si>
    <t>Between Cross Passage S36 &amp; S37, West Carriageway, Northbound</t>
  </si>
  <si>
    <t>HD10V1</t>
  </si>
  <si>
    <t>SL362</t>
  </si>
  <si>
    <t>Between Cross Passage S36 &amp; S37, East Carriageway, Southbound</t>
  </si>
  <si>
    <t>RF59B1</t>
  </si>
  <si>
    <t>SL363</t>
  </si>
  <si>
    <t>Invert Between Cross Passage S36 &amp; S37, West Carriageway, Northbound</t>
  </si>
  <si>
    <t>LH90D3</t>
  </si>
  <si>
    <t>SL364</t>
  </si>
  <si>
    <t>Invert Between Cross Passage S36 &amp; S37, East Carriageway, Southbound</t>
  </si>
  <si>
    <t>YC73I3</t>
  </si>
  <si>
    <t>SN370</t>
  </si>
  <si>
    <t>Cross Passage S37</t>
  </si>
  <si>
    <t>SG65H6</t>
  </si>
  <si>
    <t>SL371</t>
  </si>
  <si>
    <t>EM27A6</t>
  </si>
  <si>
    <t>SL372</t>
  </si>
  <si>
    <t>Between Cross Passage S37 &amp; S38, East Carriageway, Southbound</t>
  </si>
  <si>
    <t>SN27R9</t>
  </si>
  <si>
    <t>SL373</t>
  </si>
  <si>
    <t>DG32G5</t>
  </si>
  <si>
    <t>SL374</t>
  </si>
  <si>
    <t>XV60Y5</t>
  </si>
  <si>
    <t>SN380</t>
  </si>
  <si>
    <t>Cross Passage S38</t>
  </si>
  <si>
    <t>KC51I9</t>
  </si>
  <si>
    <t>SL381</t>
  </si>
  <si>
    <t>Between Cross Passage S38 &amp; S39, West Carriageway, Northbound</t>
  </si>
  <si>
    <t>HW98N8</t>
  </si>
  <si>
    <t>SL382</t>
  </si>
  <si>
    <t>Between Cross Passage S38 &amp; S39, East Carriageway, Southbound</t>
  </si>
  <si>
    <t>US09J7</t>
  </si>
  <si>
    <t>SL383</t>
  </si>
  <si>
    <t>Invert Between Cross Passage S38 &amp; S39, West Carriageway, Northbound</t>
  </si>
  <si>
    <t>IY61G4</t>
  </si>
  <si>
    <t>SL384</t>
  </si>
  <si>
    <t>Invert Between Cross Passage S38 &amp; S39, East Carriageway, Southbound</t>
  </si>
  <si>
    <t>BX28Y9</t>
  </si>
  <si>
    <t>SN390</t>
  </si>
  <si>
    <t>Cross Passage S39</t>
  </si>
  <si>
    <t>EQ58Z3</t>
  </si>
  <si>
    <t>SL391</t>
  </si>
  <si>
    <t>Between Cross Passage S39 &amp; STSP, West Carriageway, Northbound</t>
  </si>
  <si>
    <t>DG30C2</t>
  </si>
  <si>
    <t>SL392</t>
  </si>
  <si>
    <t>Between Cross Passage S39 &amp; STSP, East Carriageway, Southbound</t>
  </si>
  <si>
    <t>QY23L6</t>
  </si>
  <si>
    <t>SL393</t>
  </si>
  <si>
    <t>Invert Between Cross Passage S39 &amp; STSP, West Carriageway, Northbound</t>
  </si>
  <si>
    <t>RL34D1</t>
  </si>
  <si>
    <t>SL394</t>
  </si>
  <si>
    <t>Invert Between Cross Passage S39 &amp; STSP, East Carriageway, Southbound</t>
  </si>
  <si>
    <t>RX56W7</t>
  </si>
  <si>
    <t xml:space="preserve">East of South Road </t>
  </si>
  <si>
    <t>FS78A6</t>
  </si>
  <si>
    <t>South Road Intersection</t>
  </si>
  <si>
    <t>CC38Q4</t>
  </si>
  <si>
    <t>West of South Road</t>
  </si>
  <si>
    <t>HO27V5</t>
  </si>
  <si>
    <t>2520</t>
  </si>
  <si>
    <t>ID59S0</t>
  </si>
  <si>
    <t>Ashwin Parade Bridge over North South Motorway (BR04)</t>
  </si>
  <si>
    <t>252</t>
  </si>
  <si>
    <t>UF55X0</t>
  </si>
  <si>
    <t>2530</t>
  </si>
  <si>
    <t>EJ82G8</t>
  </si>
  <si>
    <t>West of South Road (MC54/MC55)</t>
  </si>
  <si>
    <t>2523</t>
  </si>
  <si>
    <t>VU89U3</t>
  </si>
  <si>
    <t>Ashwin Parade Roundabout (MC54/MC55)</t>
  </si>
  <si>
    <t>2531</t>
  </si>
  <si>
    <t>SL_80_35_75</t>
  </si>
  <si>
    <t>Roundabouts</t>
  </si>
  <si>
    <t>GV33O8</t>
  </si>
  <si>
    <t>East of BR10 (MC3G/MC36)</t>
  </si>
  <si>
    <t>CT39H8</t>
  </si>
  <si>
    <t>Northbound to James Congdon Drive Flyover Ramp (BR10)</t>
  </si>
  <si>
    <t>BH08Q8</t>
  </si>
  <si>
    <t>NorthBound Off-ramp to James Congdon Drive (MC3G)</t>
  </si>
  <si>
    <t>TI50O3</t>
  </si>
  <si>
    <t>East of South Road</t>
  </si>
  <si>
    <t>PL77M3</t>
  </si>
  <si>
    <t>AC86H1</t>
  </si>
  <si>
    <t>PF60G8</t>
  </si>
  <si>
    <t>East of Richmond Road Bridge (over Keswick Creek) (MC33/MC34)</t>
  </si>
  <si>
    <t>CA87Z9</t>
  </si>
  <si>
    <t>Richmond Road Bridge (over Keswick Creek) (BR06)</t>
  </si>
  <si>
    <t>YW68K6</t>
  </si>
  <si>
    <t>Between South Road Intersection &amp; Richmond Road Bridge (over Keswick Creek) (MC33/MC34)</t>
  </si>
  <si>
    <t>GI28V8</t>
  </si>
  <si>
    <t>N343</t>
  </si>
  <si>
    <t>Richmond Road Bridge (over North South Motorway) (BR07)</t>
  </si>
  <si>
    <t>VQ53Z3</t>
  </si>
  <si>
    <t>South Road Intersections</t>
  </si>
  <si>
    <t>AF44T9</t>
  </si>
  <si>
    <t>Between South Road Intersection &amp; Deacon Avenue (MC33/MC34)</t>
  </si>
  <si>
    <t>NS94B1</t>
  </si>
  <si>
    <t>Deacon Avenue Intersection</t>
  </si>
  <si>
    <t>LW43V7</t>
  </si>
  <si>
    <t>JS00I2</t>
  </si>
  <si>
    <t>East of South Road (MC31)</t>
  </si>
  <si>
    <t>2320</t>
  </si>
  <si>
    <t>YS79H8</t>
  </si>
  <si>
    <t>South Road Intersection (MC31)</t>
  </si>
  <si>
    <t>GM18B1</t>
  </si>
  <si>
    <t>Everard Avenue Bridge (Over North South Motorway) (BR08)</t>
  </si>
  <si>
    <t>2321</t>
  </si>
  <si>
    <t>PW85M9</t>
  </si>
  <si>
    <t>South Road Intersection (MC32)</t>
  </si>
  <si>
    <t>NN27J0</t>
  </si>
  <si>
    <t>West of South Road (MC32)</t>
  </si>
  <si>
    <t>2322</t>
  </si>
  <si>
    <t>WX40Y3</t>
  </si>
  <si>
    <t>East of South Road (MC21)</t>
  </si>
  <si>
    <t>2450</t>
  </si>
  <si>
    <t>EI31J2</t>
  </si>
  <si>
    <t>Anzac Highway Bridge over North South Motorway (BR23)</t>
  </si>
  <si>
    <t>245</t>
  </si>
  <si>
    <t>IK92C5</t>
  </si>
  <si>
    <t>South Road Intersection (MC21)</t>
  </si>
  <si>
    <t>HO74C5</t>
  </si>
  <si>
    <t>West of South Road (MC22)</t>
  </si>
  <si>
    <t>2452</t>
  </si>
  <si>
    <t>GM99X0</t>
  </si>
  <si>
    <t>East of South Road (MC14)</t>
  </si>
  <si>
    <t>LH59Q4</t>
  </si>
  <si>
    <t>OT53S0</t>
  </si>
  <si>
    <t>Tonsley Boulevard Bridge over North South Motorway (BR24)</t>
  </si>
  <si>
    <t>TW56G3</t>
  </si>
  <si>
    <t>UU07A2</t>
  </si>
  <si>
    <t>Adam Street (MC56)</t>
  </si>
  <si>
    <t>GX37P8</t>
  </si>
  <si>
    <t>Ware Street (MC53)</t>
  </si>
  <si>
    <t>TL97P4</t>
  </si>
  <si>
    <t>Orsmond Street (MC57)</t>
  </si>
  <si>
    <t>XH15O1</t>
  </si>
  <si>
    <t>Deacon Avenue (MC55)</t>
  </si>
  <si>
    <t>2FC</t>
  </si>
  <si>
    <t>HH70C0</t>
  </si>
  <si>
    <t>B000</t>
  </si>
  <si>
    <t>Substation SS05 A</t>
  </si>
  <si>
    <t>SL_70_30_83</t>
  </si>
  <si>
    <t>Substation bays</t>
  </si>
  <si>
    <t>BR82S8</t>
  </si>
  <si>
    <t>B005</t>
  </si>
  <si>
    <t>Substation SS05 B</t>
  </si>
  <si>
    <t>UY94V2</t>
  </si>
  <si>
    <t>B004</t>
  </si>
  <si>
    <t>Tunnel Monitoring Facility</t>
  </si>
  <si>
    <t>En_90_90</t>
  </si>
  <si>
    <t>Plant and control entities</t>
  </si>
  <si>
    <t>SL_75_70</t>
  </si>
  <si>
    <t>Control and management spaces</t>
  </si>
  <si>
    <t>KU60G7</t>
  </si>
  <si>
    <t>B002</t>
  </si>
  <si>
    <t>Mobile Carrier Building</t>
  </si>
  <si>
    <t>QA46S6</t>
  </si>
  <si>
    <t>B006</t>
  </si>
  <si>
    <t>Water Treatment Facility</t>
  </si>
  <si>
    <t>En_50_75</t>
  </si>
  <si>
    <t>Wastewater storage, treatment and disposal</t>
  </si>
  <si>
    <t>SY65B6</t>
  </si>
  <si>
    <t>B008</t>
  </si>
  <si>
    <t>Ventilation Facility</t>
  </si>
  <si>
    <t>En_65_40_80</t>
  </si>
  <si>
    <t>Shaft and tunnel ventilation plant building</t>
  </si>
  <si>
    <t>FT98D5</t>
  </si>
  <si>
    <t>B009</t>
  </si>
  <si>
    <t>Within MOC Facility Boundary</t>
  </si>
  <si>
    <t>En_90_10_77</t>
  </si>
  <si>
    <t>External service areas</t>
  </si>
  <si>
    <t>SL_32_35</t>
  </si>
  <si>
    <t>Ground spaces</t>
  </si>
  <si>
    <t>TB27O6</t>
  </si>
  <si>
    <t>B007</t>
  </si>
  <si>
    <t>Fire Tank Yard</t>
  </si>
  <si>
    <t>SL_55_30</t>
  </si>
  <si>
    <t>Fire-extinguishing supply spaces</t>
  </si>
  <si>
    <t>3FC</t>
  </si>
  <si>
    <t>AS12B2</t>
  </si>
  <si>
    <t>S201</t>
  </si>
  <si>
    <t>Mobile Carrier</t>
  </si>
  <si>
    <t>3B</t>
  </si>
  <si>
    <t>SL_75_10</t>
  </si>
  <si>
    <t>Communications spaces</t>
  </si>
  <si>
    <t>MS68W0</t>
  </si>
  <si>
    <t>S401</t>
  </si>
  <si>
    <t>Roof Space</t>
  </si>
  <si>
    <t>SL_90_60_72</t>
  </si>
  <si>
    <t>Roof surface spaces</t>
  </si>
  <si>
    <t>OK72H2</t>
  </si>
  <si>
    <t>S001</t>
  </si>
  <si>
    <t>HV Switch A</t>
  </si>
  <si>
    <t>SL_90_90_85</t>
  </si>
  <si>
    <t>Switch rooms</t>
  </si>
  <si>
    <t>RT26C3</t>
  </si>
  <si>
    <t>S002</t>
  </si>
  <si>
    <t>Transformer Yard A</t>
  </si>
  <si>
    <t>SL_90_90_90</t>
  </si>
  <si>
    <t>Transformer rooms</t>
  </si>
  <si>
    <t>SD63V7</t>
  </si>
  <si>
    <t>S402</t>
  </si>
  <si>
    <t>Roof - LV Switches A and B</t>
  </si>
  <si>
    <t>TD22J8</t>
  </si>
  <si>
    <t>S101</t>
  </si>
  <si>
    <t>Cable Trench A</t>
  </si>
  <si>
    <t>SL_70_20_89</t>
  </si>
  <si>
    <t>Transmission cable section</t>
  </si>
  <si>
    <t>GS81S3</t>
  </si>
  <si>
    <t>S102</t>
  </si>
  <si>
    <t>Cable Basement A</t>
  </si>
  <si>
    <t>XN98R6</t>
  </si>
  <si>
    <t>S203</t>
  </si>
  <si>
    <t>LV Switch A</t>
  </si>
  <si>
    <t>CM13W9</t>
  </si>
  <si>
    <t>Roof - HV Switch A</t>
  </si>
  <si>
    <t>LE05S1</t>
  </si>
  <si>
    <t>S005</t>
  </si>
  <si>
    <t>Transformer Yard B</t>
  </si>
  <si>
    <t>GO05X1</t>
  </si>
  <si>
    <t>S006</t>
  </si>
  <si>
    <t>HV Switch B</t>
  </si>
  <si>
    <t>SF29G3</t>
  </si>
  <si>
    <t>S103</t>
  </si>
  <si>
    <t>Cable Basement B</t>
  </si>
  <si>
    <t>IF99Z9</t>
  </si>
  <si>
    <t>S104</t>
  </si>
  <si>
    <t>Cable Trench B</t>
  </si>
  <si>
    <t>TH08U8</t>
  </si>
  <si>
    <t>S204</t>
  </si>
  <si>
    <t>LV Switch B</t>
  </si>
  <si>
    <t>BH85A1</t>
  </si>
  <si>
    <t>Roof - HV Switch B</t>
  </si>
  <si>
    <t>Sub Floor</t>
  </si>
  <si>
    <t>Meeting</t>
  </si>
  <si>
    <t>S202</t>
  </si>
  <si>
    <t>Eating Facilities</t>
  </si>
  <si>
    <t>Corridor</t>
  </si>
  <si>
    <t>Accessible Change</t>
  </si>
  <si>
    <t>S205</t>
  </si>
  <si>
    <t>Change Room</t>
  </si>
  <si>
    <t>S206</t>
  </si>
  <si>
    <t>SL_90_90_15</t>
  </si>
  <si>
    <t>Control rooms</t>
  </si>
  <si>
    <t>S207</t>
  </si>
  <si>
    <t>Computer Equipment</t>
  </si>
  <si>
    <t>SL_90_90_77</t>
  </si>
  <si>
    <t>Server rooms</t>
  </si>
  <si>
    <t>S208</t>
  </si>
  <si>
    <t>Cleaners</t>
  </si>
  <si>
    <t>Roof</t>
  </si>
  <si>
    <t>Water Treatment Plant</t>
  </si>
  <si>
    <t>SL_50_70</t>
  </si>
  <si>
    <t>Drainage treatment and disposal spaces</t>
  </si>
  <si>
    <t>Fan Room</t>
  </si>
  <si>
    <t>Store Room</t>
  </si>
  <si>
    <t xml:space="preserve">SL_90_50_84 </t>
  </si>
  <si>
    <t>Storage Rooms</t>
  </si>
  <si>
    <t>Electrical Equipment Room</t>
  </si>
  <si>
    <t>Cable Reticulation A</t>
  </si>
  <si>
    <t>Cable Reticulation B</t>
  </si>
  <si>
    <t>Electrical Services Riser A</t>
  </si>
  <si>
    <t>S209</t>
  </si>
  <si>
    <t>Electrical Services Riser B</t>
  </si>
  <si>
    <t>SL_90_10_87</t>
  </si>
  <si>
    <t>Stairways</t>
  </si>
  <si>
    <t>S210</t>
  </si>
  <si>
    <t>Shaft Stairs - Ground Floor</t>
  </si>
  <si>
    <t>S211</t>
  </si>
  <si>
    <t>Shaft</t>
  </si>
  <si>
    <t>SL_90_90_78</t>
  </si>
  <si>
    <t>Services shafts</t>
  </si>
  <si>
    <t>S212</t>
  </si>
  <si>
    <t>Air-Lock - Ground Floor</t>
  </si>
  <si>
    <t>S213</t>
  </si>
  <si>
    <t>Invert Fan Plenum - Ground Floor</t>
  </si>
  <si>
    <t>S214</t>
  </si>
  <si>
    <t>Invert Fan - Ground Floor</t>
  </si>
  <si>
    <t>S215</t>
  </si>
  <si>
    <t>Invert Louvre Plenum - Ground Floor</t>
  </si>
  <si>
    <t>S216</t>
  </si>
  <si>
    <t>S217</t>
  </si>
  <si>
    <t>S218</t>
  </si>
  <si>
    <t>Disassembly - Ground Floor</t>
  </si>
  <si>
    <t>S301</t>
  </si>
  <si>
    <t>Shaft Stairs - First Floor</t>
  </si>
  <si>
    <t>S302</t>
  </si>
  <si>
    <t>Fan Plenum - First Floor</t>
  </si>
  <si>
    <t>S305</t>
  </si>
  <si>
    <t>S306</t>
  </si>
  <si>
    <t>Vent Outlet - Plenum Roof</t>
  </si>
  <si>
    <t>Access Stair - Lower Roof</t>
  </si>
  <si>
    <t>S403</t>
  </si>
  <si>
    <t>Shaft Stairs - Lower Roof</t>
  </si>
  <si>
    <t>S404</t>
  </si>
  <si>
    <t>External - Substation Building A, Basement</t>
  </si>
  <si>
    <t>External - Substation Building B, Basement</t>
  </si>
  <si>
    <t>S003</t>
  </si>
  <si>
    <t>Loading Dock</t>
  </si>
  <si>
    <t>S004</t>
  </si>
  <si>
    <t>External - Ventilation Building</t>
  </si>
  <si>
    <t>S008</t>
  </si>
  <si>
    <t>MOC Compound</t>
  </si>
  <si>
    <t>S009</t>
  </si>
  <si>
    <t>External - Entry Gate</t>
  </si>
  <si>
    <t>S010</t>
  </si>
  <si>
    <t>External - Mobile Carrier Building</t>
  </si>
  <si>
    <t>S011</t>
  </si>
  <si>
    <t>External - Substation Building A</t>
  </si>
  <si>
    <t>S012</t>
  </si>
  <si>
    <t>External - Tunnel Monitoring Facility</t>
  </si>
  <si>
    <t>S014</t>
  </si>
  <si>
    <t>External - Substation Building B</t>
  </si>
  <si>
    <t>S015</t>
  </si>
  <si>
    <t>S016</t>
  </si>
  <si>
    <t>S017</t>
  </si>
  <si>
    <t>2CA</t>
  </si>
  <si>
    <t>UM72Q7</t>
  </si>
  <si>
    <t>SP001</t>
  </si>
  <si>
    <t>Langman Reserve (West of South Road)</t>
  </si>
  <si>
    <t>Co_40_75_71</t>
  </si>
  <si>
    <t>Recreation grounds</t>
  </si>
  <si>
    <t>En_40_05_68</t>
  </si>
  <si>
    <t>Public amenities</t>
  </si>
  <si>
    <t>SL_40_55</t>
  </si>
  <si>
    <t>Outdoor play and social areas</t>
  </si>
  <si>
    <t>RE73M3</t>
  </si>
  <si>
    <t>SP002</t>
  </si>
  <si>
    <t xml:space="preserve">Outdoor Spaces (East of South Road and Miscellaneous) </t>
  </si>
  <si>
    <t>JV23A8</t>
  </si>
  <si>
    <t>Kings Reserve (West of South Road)</t>
  </si>
  <si>
    <t>RH68Y7</t>
  </si>
  <si>
    <t>Thebarton Oval (West of South Road)</t>
  </si>
  <si>
    <t>DK76Q8</t>
  </si>
  <si>
    <t>SP003</t>
  </si>
  <si>
    <t>Westside Bikeway</t>
  </si>
  <si>
    <t>NO21N0</t>
  </si>
  <si>
    <t>SP004</t>
  </si>
  <si>
    <t>Outdoor Spaces</t>
  </si>
  <si>
    <t>XR72R6</t>
  </si>
  <si>
    <t>XU74J6</t>
  </si>
  <si>
    <t>RA79Z0</t>
  </si>
  <si>
    <t>Civic Plaza (near STNP)</t>
  </si>
  <si>
    <t>ZK29J8</t>
  </si>
  <si>
    <t>Sports Precinct (near STSP)</t>
  </si>
  <si>
    <t>GR69N8</t>
  </si>
  <si>
    <t>3BAP</t>
  </si>
  <si>
    <t>JO64A0</t>
  </si>
  <si>
    <t>Approach 1</t>
  </si>
  <si>
    <t>SL_80_94</t>
  </si>
  <si>
    <t>Bridge and structure spaces</t>
  </si>
  <si>
    <t>MS88L5</t>
  </si>
  <si>
    <t>SN002</t>
  </si>
  <si>
    <t>Approach 2</t>
  </si>
  <si>
    <t>3BDE</t>
  </si>
  <si>
    <t>II52X7</t>
  </si>
  <si>
    <t>SN003</t>
  </si>
  <si>
    <t>Deck</t>
  </si>
  <si>
    <t>3BAB</t>
  </si>
  <si>
    <t>NF53Q8</t>
  </si>
  <si>
    <t>SN004</t>
  </si>
  <si>
    <t>Abutment 1</t>
  </si>
  <si>
    <t>HI15L2</t>
  </si>
  <si>
    <t>SN005</t>
  </si>
  <si>
    <t>Abutment 2</t>
  </si>
  <si>
    <t>3BSP</t>
  </si>
  <si>
    <t>GD68D6</t>
  </si>
  <si>
    <t>SN006</t>
  </si>
  <si>
    <t>Span 1</t>
  </si>
  <si>
    <t>SU82N9</t>
  </si>
  <si>
    <t>SN007</t>
  </si>
  <si>
    <t>Span 2</t>
  </si>
  <si>
    <t>KU61U3</t>
  </si>
  <si>
    <t>SN008</t>
  </si>
  <si>
    <t>Span 3</t>
  </si>
  <si>
    <t>3BPI</t>
  </si>
  <si>
    <t>BT04B8</t>
  </si>
  <si>
    <t>Pier 1</t>
  </si>
  <si>
    <t>TF88T6</t>
  </si>
  <si>
    <t>SN011</t>
  </si>
  <si>
    <t>Pier 2</t>
  </si>
  <si>
    <t>3CG</t>
  </si>
  <si>
    <t>FQ16U3</t>
  </si>
  <si>
    <t>Culvert Group</t>
  </si>
  <si>
    <t>SL_32_95_20</t>
  </si>
  <si>
    <t>Culvert walls</t>
  </si>
  <si>
    <t>3CC</t>
  </si>
  <si>
    <t>UJ99W1</t>
  </si>
  <si>
    <t>Cell Group 1</t>
  </si>
  <si>
    <t>SL_32_95</t>
  </si>
  <si>
    <t>Waterways spaces</t>
  </si>
  <si>
    <t>YQ55M4</t>
  </si>
  <si>
    <t>Cell Group 2</t>
  </si>
  <si>
    <t>NL60A9</t>
  </si>
  <si>
    <t>Cell Group 3</t>
  </si>
  <si>
    <t>3CD</t>
  </si>
  <si>
    <t>SR90F9</t>
  </si>
  <si>
    <t>3CA</t>
  </si>
  <si>
    <t>IB42M3</t>
  </si>
  <si>
    <t>Approach</t>
  </si>
  <si>
    <t>KS15U1</t>
  </si>
  <si>
    <t>FW60R1</t>
  </si>
  <si>
    <t>SD53J4</t>
  </si>
  <si>
    <t>XL21F8</t>
  </si>
  <si>
    <t>EO49A1</t>
  </si>
  <si>
    <t>HK31F9</t>
  </si>
  <si>
    <t>Span</t>
  </si>
  <si>
    <t>LC05L8</t>
  </si>
  <si>
    <t>YO16Q2</t>
  </si>
  <si>
    <t>UH26M2</t>
  </si>
  <si>
    <t>XS20F3</t>
  </si>
  <si>
    <t>QR10I4</t>
  </si>
  <si>
    <t>NS36T4</t>
  </si>
  <si>
    <t>YW27V2</t>
  </si>
  <si>
    <t>MY73D3</t>
  </si>
  <si>
    <t>SS66O3</t>
  </si>
  <si>
    <t>AS31C7</t>
  </si>
  <si>
    <t>DE79K7</t>
  </si>
  <si>
    <t>NW16W0</t>
  </si>
  <si>
    <t>SM88J7</t>
  </si>
  <si>
    <t>BT30L8</t>
  </si>
  <si>
    <t>GX39F4</t>
  </si>
  <si>
    <t>BF57S9</t>
  </si>
  <si>
    <t>CN39O8</t>
  </si>
  <si>
    <t>EC85F2</t>
  </si>
  <si>
    <t>VJ22B6</t>
  </si>
  <si>
    <t>IB58F2</t>
  </si>
  <si>
    <t>PY72I9</t>
  </si>
  <si>
    <t>US29K3</t>
  </si>
  <si>
    <t>VI94P4</t>
  </si>
  <si>
    <t>FM71S8</t>
  </si>
  <si>
    <t>CP75O7</t>
  </si>
  <si>
    <t>IR35D8</t>
  </si>
  <si>
    <t>EK76A6</t>
  </si>
  <si>
    <t>TD48I3</t>
  </si>
  <si>
    <t>WC81A2</t>
  </si>
  <si>
    <t>DR56Q3</t>
  </si>
  <si>
    <t>BM42R3</t>
  </si>
  <si>
    <t>KH90B7</t>
  </si>
  <si>
    <t>SX19G1</t>
  </si>
  <si>
    <t>UU70N7</t>
  </si>
  <si>
    <t>SZ62B8</t>
  </si>
  <si>
    <t>SN009</t>
  </si>
  <si>
    <t>Span 4</t>
  </si>
  <si>
    <t>IT02K0</t>
  </si>
  <si>
    <t>Span 5</t>
  </si>
  <si>
    <t>YY67J7</t>
  </si>
  <si>
    <t>JL63P3</t>
  </si>
  <si>
    <t>SN012</t>
  </si>
  <si>
    <t>IE31G1</t>
  </si>
  <si>
    <t>SN013</t>
  </si>
  <si>
    <t>Pier 3</t>
  </si>
  <si>
    <t>UH97I8</t>
  </si>
  <si>
    <t>SN014</t>
  </si>
  <si>
    <t>Pier 4</t>
  </si>
  <si>
    <t>MC85P3</t>
  </si>
  <si>
    <t>ZZ10B1</t>
  </si>
  <si>
    <t>EJ95W5</t>
  </si>
  <si>
    <t>HI58P0</t>
  </si>
  <si>
    <t>TS20X6</t>
  </si>
  <si>
    <t>SR34S7</t>
  </si>
  <si>
    <t>HK16C9</t>
  </si>
  <si>
    <t>LV68N2</t>
  </si>
  <si>
    <t>AP60K0</t>
  </si>
  <si>
    <t>RG39A4</t>
  </si>
  <si>
    <t>NV20H0</t>
  </si>
  <si>
    <t>OH52F5</t>
  </si>
  <si>
    <t>WD76E1</t>
  </si>
  <si>
    <t>XI53B6</t>
  </si>
  <si>
    <t>FF73G9</t>
  </si>
  <si>
    <t>WJ94I2</t>
  </si>
  <si>
    <t>MH29N6</t>
  </si>
  <si>
    <t>IV94K9</t>
  </si>
  <si>
    <t>LK03A7</t>
  </si>
  <si>
    <t>FC35D2</t>
  </si>
  <si>
    <t>YC57P0</t>
  </si>
  <si>
    <t>GE25P1</t>
  </si>
  <si>
    <t>WI83O5</t>
  </si>
  <si>
    <t>MD25R6</t>
  </si>
  <si>
    <t>JX46X0</t>
  </si>
  <si>
    <t>YJ29I7</t>
  </si>
  <si>
    <t>TE90M0</t>
  </si>
  <si>
    <t>BW63X2</t>
  </si>
  <si>
    <t>HX89B2</t>
  </si>
  <si>
    <t>NP19X9</t>
  </si>
  <si>
    <t>VT02P8</t>
  </si>
  <si>
    <t>RR81N0</t>
  </si>
  <si>
    <t>DH75O2</t>
  </si>
  <si>
    <t>QC81J9</t>
  </si>
  <si>
    <t>Span 6</t>
  </si>
  <si>
    <t>ND24A6</t>
  </si>
  <si>
    <t>Span 7</t>
  </si>
  <si>
    <t>TQ35C8</t>
  </si>
  <si>
    <t>Span 8</t>
  </si>
  <si>
    <t>LT40M5</t>
  </si>
  <si>
    <t>ZR50X0</t>
  </si>
  <si>
    <t>HG62W0</t>
  </si>
  <si>
    <t>SN015</t>
  </si>
  <si>
    <t>HS92Q0</t>
  </si>
  <si>
    <t>SN016</t>
  </si>
  <si>
    <t>TT19V0</t>
  </si>
  <si>
    <t>SN017</t>
  </si>
  <si>
    <t>Pier 5</t>
  </si>
  <si>
    <t>WJ26P8</t>
  </si>
  <si>
    <t>SN018</t>
  </si>
  <si>
    <t>Pier 6</t>
  </si>
  <si>
    <t>TB46O8</t>
  </si>
  <si>
    <t>SN019</t>
  </si>
  <si>
    <t>Pier 7</t>
  </si>
  <si>
    <t>RL99C5</t>
  </si>
  <si>
    <t>ZQ27C0</t>
  </si>
  <si>
    <t>JM20D8</t>
  </si>
  <si>
    <t>TA51O9</t>
  </si>
  <si>
    <t>AQ44X1</t>
  </si>
  <si>
    <t>NX68G1</t>
  </si>
  <si>
    <t>GO75S2</t>
  </si>
  <si>
    <t>OR69H5</t>
  </si>
  <si>
    <t>VR83X6</t>
  </si>
  <si>
    <t>HC86K4</t>
  </si>
  <si>
    <t>TP30F5</t>
  </si>
  <si>
    <t>BF00X4</t>
  </si>
  <si>
    <t>AU05A6</t>
  </si>
  <si>
    <t>SZ52O7</t>
  </si>
  <si>
    <t>Span 9</t>
  </si>
  <si>
    <t>XD91L1</t>
  </si>
  <si>
    <t>Span 10</t>
  </si>
  <si>
    <t>WL81P5</t>
  </si>
  <si>
    <t>Span 11</t>
  </si>
  <si>
    <t>WI77Q2</t>
  </si>
  <si>
    <t>Span 12</t>
  </si>
  <si>
    <t>EU29K6</t>
  </si>
  <si>
    <t>XK13E4</t>
  </si>
  <si>
    <t>VF96L4</t>
  </si>
  <si>
    <t>ZP33J8</t>
  </si>
  <si>
    <t>SN021</t>
  </si>
  <si>
    <t>WG50L6</t>
  </si>
  <si>
    <t>SN022</t>
  </si>
  <si>
    <t>BN65K6</t>
  </si>
  <si>
    <t>SN023</t>
  </si>
  <si>
    <t>MN82P7</t>
  </si>
  <si>
    <t>SN024</t>
  </si>
  <si>
    <t>IC12B7</t>
  </si>
  <si>
    <t>SN025</t>
  </si>
  <si>
    <t>Pier 8</t>
  </si>
  <si>
    <t>AS72A8</t>
  </si>
  <si>
    <t>SN026</t>
  </si>
  <si>
    <t>Pier 9</t>
  </si>
  <si>
    <t>KJ41B5</t>
  </si>
  <si>
    <t>SN027</t>
  </si>
  <si>
    <t>Pier 10</t>
  </si>
  <si>
    <t>TM54A5</t>
  </si>
  <si>
    <t>SN028</t>
  </si>
  <si>
    <t>Pier 11</t>
  </si>
  <si>
    <t>FC42W2</t>
  </si>
  <si>
    <t>SN029</t>
  </si>
  <si>
    <t>Pier 12</t>
  </si>
  <si>
    <t>DN93F8</t>
  </si>
  <si>
    <t>IS45D9</t>
  </si>
  <si>
    <t>GN03G6</t>
  </si>
  <si>
    <t>NQ12G4</t>
  </si>
  <si>
    <t>VI07F8</t>
  </si>
  <si>
    <t>WR24P0</t>
  </si>
  <si>
    <t>TQ93W4</t>
  </si>
  <si>
    <t>WA69P5</t>
  </si>
  <si>
    <t>SA04A5</t>
  </si>
  <si>
    <t>DV54R6</t>
  </si>
  <si>
    <t>RQ26J8</t>
  </si>
  <si>
    <t>OL73C9</t>
  </si>
  <si>
    <t>PX70P7</t>
  </si>
  <si>
    <t>YI42E9</t>
  </si>
  <si>
    <t>SX80K7</t>
  </si>
  <si>
    <t>SM89D4</t>
  </si>
  <si>
    <t>GA96V2</t>
  </si>
  <si>
    <t>TH62B1</t>
  </si>
  <si>
    <t>Span 13</t>
  </si>
  <si>
    <t>ED92W5</t>
  </si>
  <si>
    <t>Span 14</t>
  </si>
  <si>
    <t>TC10Y1</t>
  </si>
  <si>
    <t>RV89B6</t>
  </si>
  <si>
    <t>US04L2</t>
  </si>
  <si>
    <t>QD37M6</t>
  </si>
  <si>
    <t>PE30C8</t>
  </si>
  <si>
    <t>CT21Y1</t>
  </si>
  <si>
    <t>SD25L4</t>
  </si>
  <si>
    <t>WG13C9</t>
  </si>
  <si>
    <t>UW20W9</t>
  </si>
  <si>
    <t>UX26E5</t>
  </si>
  <si>
    <t>HK36C6</t>
  </si>
  <si>
    <t>EQ45U0</t>
  </si>
  <si>
    <t>SN031</t>
  </si>
  <si>
    <t>YC32T5</t>
  </si>
  <si>
    <t>SN032</t>
  </si>
  <si>
    <t>Pier 13</t>
  </si>
  <si>
    <t>QP99D3</t>
  </si>
  <si>
    <t>XX72W5</t>
  </si>
  <si>
    <t>XQ07Z4</t>
  </si>
  <si>
    <t>MZ47B2</t>
  </si>
  <si>
    <t>ZV36Y1</t>
  </si>
  <si>
    <t>PW64X1</t>
  </si>
  <si>
    <t>KD96R6</t>
  </si>
  <si>
    <t>CX64I5</t>
  </si>
  <si>
    <t>TH08S8</t>
  </si>
  <si>
    <t>NJ38I7</t>
  </si>
  <si>
    <t>CK86Y8</t>
  </si>
  <si>
    <t>XU45Q1</t>
  </si>
  <si>
    <t>TV95N0</t>
  </si>
  <si>
    <t>WE80G9</t>
  </si>
  <si>
    <t>DS94M3</t>
  </si>
  <si>
    <t>PT24V5</t>
  </si>
  <si>
    <t>MG85Q7</t>
  </si>
  <si>
    <t>KM84V6</t>
  </si>
  <si>
    <t>GX52J5</t>
  </si>
  <si>
    <t>OX94T7</t>
  </si>
  <si>
    <t>RI42Z5</t>
  </si>
  <si>
    <t>AD10M4</t>
  </si>
  <si>
    <t>PV86L2</t>
  </si>
  <si>
    <t>QP13A3</t>
  </si>
  <si>
    <t>DH37U0</t>
  </si>
  <si>
    <t>ZG46H9</t>
  </si>
  <si>
    <t>SL85N0</t>
  </si>
  <si>
    <t>PL03S7</t>
  </si>
  <si>
    <t>ER98M2</t>
  </si>
  <si>
    <t>BD18D3</t>
  </si>
  <si>
    <t>ZH76Z7</t>
  </si>
  <si>
    <t>EK08U6</t>
  </si>
  <si>
    <t>KY25F5</t>
  </si>
  <si>
    <t>NA45A2</t>
  </si>
  <si>
    <t>WD36U5</t>
  </si>
  <si>
    <t>NN02U3</t>
  </si>
  <si>
    <t>LZ86R0</t>
  </si>
  <si>
    <t>HU89D7</t>
  </si>
  <si>
    <t>JQ88E8</t>
  </si>
  <si>
    <t>ZR27R2</t>
  </si>
  <si>
    <t>IX56M6</t>
  </si>
  <si>
    <t>BH51M2</t>
  </si>
  <si>
    <t>UY35Q8</t>
  </si>
  <si>
    <t>EJ76K2</t>
  </si>
  <si>
    <t>ZY18L6</t>
  </si>
  <si>
    <t>PZ31K0</t>
  </si>
  <si>
    <t>XV02O4</t>
  </si>
  <si>
    <t>SF86H0</t>
  </si>
  <si>
    <t>IP85Y3</t>
  </si>
  <si>
    <t>LocationHeirarchyKeyCategories</t>
  </si>
  <si>
    <t>LocationHeirarchyKeyNumber</t>
  </si>
  <si>
    <t>Example</t>
  </si>
  <si>
    <t>Facilities</t>
  </si>
  <si>
    <t>Council Area</t>
  </si>
  <si>
    <t>62037-L491</t>
  </si>
  <si>
    <t>Bridges</t>
  </si>
  <si>
    <t>06206-N230-SN001</t>
  </si>
  <si>
    <t>Culverts</t>
  </si>
  <si>
    <t>Portals</t>
  </si>
  <si>
    <t>Sumps</t>
  </si>
  <si>
    <t>Carraiageway</t>
  </si>
  <si>
    <t>Invert</t>
  </si>
  <si>
    <t>Cross Passages</t>
  </si>
  <si>
    <t>Bridge Approach</t>
  </si>
  <si>
    <t>Bridge Deck</t>
  </si>
  <si>
    <t>Bridge Abutment</t>
  </si>
  <si>
    <t>Bridge Span</t>
  </si>
  <si>
    <t>Bridge Pier</t>
  </si>
  <si>
    <t>Culvert Cell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</si>
</sst>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  <font>
      <sz val="11"/>
      <color theme="5"/>
      <name val="Calibri"/>
      <family val="2"/>
      <scheme val="minor"/>
    </font>
    <font>
      <sz val="11"/>
      <color theme="5"/>
      <name val="Aptos Narrow"/>
      <family val="2"/>
    </font>
    <font>
      <sz val="11"/>
      <color theme="5"/>
      <name val="Calibri"/>
      <family val="2"/>
    </font>
    <font>
      <sz val="11"/>
      <color rgb="FF00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NumberForma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left"/>
    </xf>
    <xf numFmtId="0" fontId="5" fillId="2" borderId="1" xfId="0" applyFont="1" applyFill="1" applyBorder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quotePrefix="1" applyFill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right"/>
    </xf>
    <xf numFmtId="0" fontId="1" fillId="0" borderId="0" xfId="1" applyNumberFormat="1" applyAlignment="1">
      <alignment horizontal="right"/>
    </xf>
    <xf numFmtId="0" fontId="0" fillId="6" borderId="0" xfId="0" applyFill="1" applyAlignment="1">
      <alignment horizontal="center"/>
    </xf>
    <xf numFmtId="0" fontId="1" fillId="0" borderId="0" xfId="1" applyNumberFormat="1" applyAlignment="1">
      <alignment horizontal="center"/>
    </xf>
    <xf numFmtId="0" fontId="0" fillId="7" borderId="0" xfId="0" applyFill="1"/>
    <xf numFmtId="0" fontId="0" fillId="3" borderId="0" xfId="0" quotePrefix="1" applyFill="1" applyAlignment="1">
      <alignment horizontal="right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center"/>
    </xf>
    <xf numFmtId="0" fontId="1" fillId="3" borderId="0" xfId="1" applyNumberFormat="1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/>
    <xf numFmtId="0" fontId="1" fillId="9" borderId="0" xfId="1" applyNumberFormat="1" applyFill="1" applyAlignment="1">
      <alignment horizontal="right"/>
    </xf>
    <xf numFmtId="0" fontId="0" fillId="9" borderId="0" xfId="0" applyFill="1" applyAlignment="1">
      <alignment horizontal="right"/>
    </xf>
    <xf numFmtId="0" fontId="1" fillId="9" borderId="0" xfId="1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0" fillId="10" borderId="0" xfId="0" applyFill="1"/>
    <xf numFmtId="0" fontId="3" fillId="10" borderId="0" xfId="0" applyFont="1" applyFill="1"/>
    <xf numFmtId="0" fontId="1" fillId="3" borderId="0" xfId="1" quotePrefix="1" applyNumberFormat="1" applyFill="1" applyAlignment="1">
      <alignment horizontal="right"/>
    </xf>
    <xf numFmtId="0" fontId="1" fillId="7" borderId="0" xfId="1" applyNumberFormat="1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3" borderId="0" xfId="0" quotePrefix="1" applyFont="1" applyFill="1"/>
    <xf numFmtId="0" fontId="8" fillId="9" borderId="0" xfId="0" quotePrefix="1" applyFont="1" applyFill="1"/>
    <xf numFmtId="0" fontId="10" fillId="9" borderId="0" xfId="0" applyFont="1" applyFill="1"/>
    <xf numFmtId="0" fontId="8" fillId="9" borderId="0" xfId="0" quotePrefix="1" applyFont="1" applyFill="1" applyAlignment="1">
      <alignment horizontal="left"/>
    </xf>
    <xf numFmtId="0" fontId="8" fillId="0" borderId="0" xfId="0" applyFont="1"/>
    <xf numFmtId="0" fontId="8" fillId="7" borderId="0" xfId="0" quotePrefix="1" applyFont="1" applyFill="1"/>
    <xf numFmtId="0" fontId="8" fillId="7" borderId="0" xfId="0" applyFont="1" applyFill="1"/>
    <xf numFmtId="0" fontId="8" fillId="3" borderId="0" xfId="0" quotePrefix="1" applyFont="1" applyFill="1" applyAlignment="1">
      <alignment horizontal="left"/>
    </xf>
    <xf numFmtId="0" fontId="8" fillId="7" borderId="0" xfId="0" quotePrefix="1" applyFont="1" applyFill="1" applyAlignment="1">
      <alignment horizontal="left"/>
    </xf>
    <xf numFmtId="0" fontId="8" fillId="3" borderId="0" xfId="0" applyFont="1" applyFill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0" xfId="0" applyFont="1" applyFill="1"/>
    <xf numFmtId="0" fontId="11" fillId="0" borderId="0" xfId="0" applyFont="1"/>
    <xf numFmtId="0" fontId="11" fillId="3" borderId="0" xfId="0" applyFont="1" applyFill="1"/>
  </cellXfs>
  <cellStyles count="2">
    <cellStyle name="Hyperlink" xfId="1" builtinId="8"/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</dxf>
    <dxf>
      <numFmt numFmtId="0" formatCode="General"/>
      <alignment horizontal="center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right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  <dxf>
      <fill>
        <patternFill patternType="none"/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.marsden@ventia.com" id="{8D63B648-A445-4E61-9BBD-35E94D9EC024}" userId="S::urn:spo:guest#john.marsden@ventia.com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EBAD4-5F29-4BAF-B171-24F3803E442E}" name="tbl_LocationRefLib" displayName="tbl_LocationRefLib" ref="A1:Z839" totalsRowShown="0">
  <autoFilter ref="A1:Z839" xr:uid="{E1CEBAD4-5F29-4BAF-B171-24F3803E442E}"/>
  <tableColumns count="26">
    <tableColumn id="1" xr3:uid="{6F19536B-74A0-4024-B7E0-0A0702910F54}" name="LocationHeirarchyKey" dataDxfId="35"/>
    <tableColumn id="14" xr3:uid="{39A8E890-F28F-4650-99AF-A397DB06C616}" name="LocationID" dataDxfId="34">
      <calculatedColumnFormula>_xlfn.TEXTJOIN("",,CHAR(RANDBETWEEN(65,90)),CHAR(RANDBETWEEN(65,90)),RANDBETWEEN(0,9),RANDBETWEEN(0,9),CHAR(RANDBETWEEN(65,90)),RANDBETWEEN(0,9))</calculatedColumnFormula>
    </tableColumn>
    <tableColumn id="15" xr3:uid="{6D8E5B93-56D9-4A31-9F09-722019A252E9}" name="LocationParentID" dataDxfId="33">
      <calculatedColumnFormula>$B$2</calculatedColumnFormula>
    </tableColumn>
    <tableColumn id="10" xr3:uid="{50804156-7AA8-4F4A-B12A-52B35E8E7F7F}" name="LocationReferenceCode" dataDxfId="32"/>
    <tableColumn id="6" xr3:uid="{F9F9E50D-E270-43E6-9D8F-12FA6BD38D09}" name="LocationReferenceDescription" dataDxfId="31"/>
    <tableColumn id="11" xr3:uid="{15FB46FF-9E00-4146-AF41-B6DD407B33BB}" name="ParentLocationReference"/>
    <tableColumn id="12" xr3:uid="{CE4A2B49-AA57-44EB-A404-3AD28D4D7A88}" name="DIT_LocationHierarchyCode" dataDxfId="30">
      <calculatedColumnFormula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calculatedColumnFormula>
    </tableColumn>
    <tableColumn id="13" xr3:uid="{071E0261-5040-4B9F-96D8-49A9A6D93731}" name="LocationHierarchyDescription" dataDxfId="29">
      <calculatedColumnFormula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calculatedColumnFormula>
    </tableColumn>
    <tableColumn id="2" xr3:uid="{5DF5CACC-8FE0-4F70-94F2-EFFC62D00FDD}" name="DIT_ProjectRdCode" dataDxfId="28">
      <calculatedColumnFormula array="1">IFERROR(INDEX(_xlfn.TEXTSPLIT(G2, "-"), 1), "")</calculatedColumnFormula>
    </tableColumn>
    <tableColumn id="7" xr3:uid="{0DD54295-7A54-4D8B-9A24-563A49143414}" name="ProjectRdDescription" dataDxfId="27">
      <calculatedColumnFormula array="1">IFERROR(INDEX(_xlfn.TEXTSPLIT(H2, "/"), 1), "")</calculatedColumnFormula>
    </tableColumn>
    <tableColumn id="3" xr3:uid="{B5AEF72E-6FE4-4E40-A388-1B74298A0280}" name="DIT_LocationCode" dataDxfId="26">
      <calculatedColumnFormula array="1">IFERROR(INDEX(_xlfn.TEXTSPLIT(G2, "-"), 2), "")</calculatedColumnFormula>
    </tableColumn>
    <tableColumn id="8" xr3:uid="{8B623A99-CDF2-404D-849C-8A981D361913}" name="LocationCodeDescription" dataDxfId="25" dataCellStyle="Hyperlink">
      <calculatedColumnFormula array="1">IFERROR(INDEX(_xlfn.TEXTSPLIT(H2, ";"), 2), "")</calculatedColumnFormula>
    </tableColumn>
    <tableColumn id="4" xr3:uid="{FFEEE4E9-9869-43C5-A3A7-37769A097C57}" name="DIT_SubLocationCode" dataDxfId="24">
      <calculatedColumnFormula array="1">IFERROR(INDEX(_xlfn.TEXTSPLIT(G2, "-"), 3), "")</calculatedColumnFormula>
    </tableColumn>
    <tableColumn id="9" xr3:uid="{0A8F7D35-8022-4DCE-B629-6CE46DECC9DD}" name="SubLocationCodeDescription" dataDxfId="23" dataCellStyle="Hyperlink">
      <calculatedColumnFormula array="1">IFERROR(INDEX(_xlfn.TEXTSPLIT(H2, ";"), 3), "")</calculatedColumnFormula>
    </tableColumn>
    <tableColumn id="16" xr3:uid="{CF1464AB-BA5C-40FD-88CE-0693961289B0}" name="SiteIDInteger" dataDxfId="22" dataCellStyle="Hyperlink"/>
    <tableColumn id="5" xr3:uid="{673EFDA4-39C2-4884-A22E-47B5CF11862A}" name="SiteIDLocationReference"/>
    <tableColumn id="18" xr3:uid="{58F8F999-63B6-4B6F-AA35-1AF0050F0C16}" name="Group" dataDxfId="21" dataCellStyle="Hyperlink"/>
    <tableColumn id="17" xr3:uid="{A5048EA0-FD5C-4F85-99FE-7085A34287D6}" name="Sort Order" dataDxfId="20" dataCellStyle="Hyperlink"/>
    <tableColumn id="19" xr3:uid="{EAF28AD0-03DD-460D-BBA9-427E0CA8F4C0}" name="Uniclass_CoCode"/>
    <tableColumn id="20" xr3:uid="{23BDBD78-9C5C-4658-9F5E-59EFEAC8ECDC}" name="Uniclass_CoTitle"/>
    <tableColumn id="21" xr3:uid="{DCB4AB7D-65B3-4B9A-88FB-93EDCAD9AB5D}" name="Uniclass_EnCode"/>
    <tableColumn id="22" xr3:uid="{B6D51BE7-E46B-411A-A4CF-C5941E998D29}" name="Uniclass_EnTitle"/>
    <tableColumn id="23" xr3:uid="{6F294922-CD4D-48E6-A087-51C68BF88A60}" name="Uniclass_SLCode"/>
    <tableColumn id="24" xr3:uid="{35AD8E46-B170-48CA-B106-6E1919647B81}" name="Uniclass_SLTitle"/>
    <tableColumn id="25" xr3:uid="{E401ED00-DF88-4AA8-8D63-E4EDB99CBBD4}" name="Physical Location Level (Hexagon)"/>
    <tableColumn id="26" xr3:uid="{E5D05A86-D967-4B94-9DD5-0EF1F4BA997B}" name="Physical Location Parent (Summary) (Hexagon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7F4F1-0660-42E1-9B28-D66FEEA535F1}" name="Table2" displayName="Table2" ref="A1:G765" totalsRowShown="0">
  <autoFilter ref="A1:G765" xr:uid="{E317F4F1-0660-42E1-9B28-D66FEEA535F1}"/>
  <tableColumns count="7">
    <tableColumn id="1" xr3:uid="{D846CEB6-B855-4E3B-BE95-5F11C04FC64E}" name="DIT_LocationHierarchyCode"/>
    <tableColumn id="2" xr3:uid="{23BB3EAF-D99B-42DD-9C97-EACA035F7D2B}" name="Uniclass_CoCode" dataDxfId="19"/>
    <tableColumn id="3" xr3:uid="{7B47681B-AF30-4372-A272-D59EFB37E212}" name="Uniclass_CoTitle"/>
    <tableColumn id="4" xr3:uid="{3C0E1933-28CC-4062-A562-93A6CDCF6572}" name="Uniclass_EnCode"/>
    <tableColumn id="5" xr3:uid="{84D351DE-18B1-45BC-ADB0-C5F861BE5C87}" name="Uniclass_EnTitle"/>
    <tableColumn id="6" xr3:uid="{9E30B375-10AF-434E-BA4C-97E8073C4DDD}" name="Uniclass_SLCode"/>
    <tableColumn id="7" xr3:uid="{FE312A96-F991-4D4F-9DAD-1A0BCECCA4DD}" name="Uniclass_SLTit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184CAC-A107-4E2A-87AA-FA577AB1DA98}" name="Table3" displayName="Table3" ref="D1:E4" totalsRowShown="0" headerRowDxfId="18" dataDxfId="16" headerRowBorderDxfId="17" tableBorderDxfId="15">
  <autoFilter ref="D1:E4" xr:uid="{B4184CAC-A107-4E2A-87AA-FA577AB1DA98}"/>
  <tableColumns count="2">
    <tableColumn id="1" xr3:uid="{8A7E65D6-5E31-4D59-B2FC-0E001F06A2AA}" name="LocationHeirarchyKeyNumber" dataDxfId="14"/>
    <tableColumn id="2" xr3:uid="{3FEDAD74-2AF9-4134-BAD6-FFDE85597BED}" name="Example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7FAD20-7561-4C12-A484-56C2EE181A7E}" name="Table4" displayName="Table4" ref="A1:B20" totalsRowShown="0" headerRowDxfId="12" dataDxfId="10" headerRowBorderDxfId="11" tableBorderDxfId="9" totalsRowBorderDxfId="8">
  <autoFilter ref="A1:B20" xr:uid="{1C7FAD20-7561-4C12-A484-56C2EE181A7E}"/>
  <tableColumns count="2">
    <tableColumn id="1" xr3:uid="{89149719-F850-4096-872A-AC0D8C15C7FF}" name="LocationHeirarchyKey" dataDxfId="7"/>
    <tableColumn id="2" xr3:uid="{1751C743-8418-4B05-8E14-CF7F1D8EB3EE}" name="LocationHeirarchyKeyCategories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5-04-11T03:58:16.61" personId="{8D63B648-A445-4E61-9BBD-35E94D9EC024}" id="{EADBAFE3-907E-44DE-9439-E405CB1385DF}" done="1">
    <text>Added</text>
  </threadedComment>
  <threadedComment ref="E4" dT="2025-04-11T04:07:58.80" personId="{8D63B648-A445-4E61-9BBD-35E94D9EC024}" id="{ADE398AD-A705-4F3D-AC18-C9819D64A76D}" done="1">
    <text xml:space="preserve">T2DPAA-T2D-PWA-RW-SKT-050021 labels this as both South Road and the North South Motorway Onramp from Manton Street in different callouts. </text>
  </threadedComment>
  <threadedComment ref="E8" dT="2025-04-11T03:54:17.03" personId="{8D63B648-A445-4E61-9BBD-35E94D9EC024}" id="{2903D075-E4E9-46A5-A9F7-5193EFCE2DF2}" done="1">
    <text xml:space="preserve">This is the same number for Grange or is there an error in T2DPAA-T2D-PWA-RW-SKT-050021? If both do have the same # then we should call it "Grange Road and Manton Street" or vice versa. </text>
  </threadedComment>
  <threadedComment ref="E17" dT="2025-04-11T04:10:40.36" personId="{8D63B648-A445-4E61-9BBD-35E94D9EC024}" id="{F959A1D1-5890-489C-8BE9-4AD0347B2751}" done="1">
    <text>This should be NothBound Onramp from RIchmond Road?</text>
  </threadedComment>
  <threadedComment ref="E27" dT="2025-04-11T04:16:23.60" personId="{8D63B648-A445-4E61-9BBD-35E94D9EC024}" id="{EDAAEF62-3247-4093-B3A3-FC86A8E46A52}" done="1">
    <text>This should be SouthBound OffRamp to Cross Road?</text>
  </threadedComment>
  <threadedComment ref="E29" dT="2025-04-11T04:17:55.52" personId="{8D63B648-A445-4E61-9BBD-35E94D9EC024}" id="{82BC3703-6B57-4993-B567-DE768A85FD4C}" done="1">
    <text>This should be Northbound OnRamp from Cross Road?</text>
  </threadedComment>
  <threadedComment ref="E478" dT="2025-04-14T04:35:38.66" personId="{8D63B648-A445-4E61-9BBD-35E94D9EC024}" id="{5FDC78B2-5F46-4FED-8A09-F242F4018092}">
    <text>Should this be two (South Road Northbound and South Road Southbound) Intersections? One each side of BR07?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39"/>
  <sheetViews>
    <sheetView tabSelected="1" topLeftCell="L816" zoomScale="85" zoomScaleNormal="85" workbookViewId="0">
      <selection activeCell="Q839" sqref="Q839"/>
    </sheetView>
  </sheetViews>
  <sheetFormatPr baseColWidth="10" defaultColWidth="8.83203125" defaultRowHeight="15" customHeight="1" x14ac:dyDescent="0.2"/>
  <cols>
    <col min="1" max="2" width="25" style="2" customWidth="1"/>
    <col min="3" max="3" width="25.83203125" customWidth="1"/>
    <col min="4" max="4" width="21.6640625" customWidth="1"/>
    <col min="5" max="5" width="107.6640625" customWidth="1"/>
    <col min="6" max="6" width="23.6640625" customWidth="1"/>
    <col min="7" max="7" width="37.83203125" customWidth="1"/>
    <col min="8" max="8" width="141.6640625" customWidth="1"/>
    <col min="9" max="9" width="15.83203125" customWidth="1"/>
    <col min="10" max="10" width="79" customWidth="1"/>
    <col min="11" max="11" width="36.6640625" customWidth="1"/>
    <col min="12" max="12" width="106.6640625" customWidth="1"/>
    <col min="13" max="13" width="18.1640625" customWidth="1"/>
    <col min="14" max="14" width="68.83203125" customWidth="1"/>
    <col min="15" max="15" width="20.33203125" customWidth="1"/>
    <col min="16" max="16" width="31.6640625" customWidth="1"/>
    <col min="17" max="17" width="20.5" customWidth="1"/>
    <col min="18" max="18" width="7.5" style="2" customWidth="1"/>
    <col min="19" max="19" width="31.5" customWidth="1"/>
    <col min="20" max="20" width="42" customWidth="1"/>
    <col min="21" max="21" width="28.6640625" customWidth="1"/>
    <col min="22" max="22" width="41" bestFit="1" customWidth="1"/>
    <col min="23" max="24" width="28.6640625" customWidth="1"/>
    <col min="25" max="25" width="34.1640625" bestFit="1" customWidth="1"/>
    <col min="26" max="26" width="40.5" customWidth="1"/>
  </cols>
  <sheetData>
    <row r="1" spans="1:26" ht="15" customHeight="1" x14ac:dyDescent="0.2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6" t="s">
        <v>16</v>
      </c>
      <c r="R1" s="1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8" t="s">
        <v>24</v>
      </c>
      <c r="Z1" t="s">
        <v>25</v>
      </c>
    </row>
    <row r="2" spans="1:26" ht="15" customHeight="1" x14ac:dyDescent="0.2">
      <c r="A2" s="2">
        <v>1</v>
      </c>
      <c r="B2" s="2" t="s">
        <v>26</v>
      </c>
      <c r="C2" s="2"/>
      <c r="D2" s="41" t="s">
        <v>27</v>
      </c>
      <c r="E2" s="38" t="s">
        <v>28</v>
      </c>
      <c r="G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62035</v>
      </c>
      <c r="H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 xml:space="preserve">South Road </v>
      </c>
      <c r="I2" t="str" cm="1">
        <f t="array" ref="I2">IFERROR(INDEX(_xlfn.TEXTSPLIT(G2, "-"), 1), "")</f>
        <v>62035</v>
      </c>
      <c r="J2" t="str" cm="1">
        <f t="array" ref="J2">IFERROR(INDEX(_xlfn.TEXTSPLIT(H2, ";"), 1), "")</f>
        <v xml:space="preserve">South Road </v>
      </c>
      <c r="K2" t="str" cm="1">
        <f t="array" ref="K2">IFERROR(INDEX(_xlfn.TEXTSPLIT(G2, "-"), 2), "")</f>
        <v/>
      </c>
      <c r="L2" t="str" cm="1">
        <f t="array" ref="L2">IFERROR(INDEX(_xlfn.TEXTSPLIT(H2, ";"), 2), "")</f>
        <v/>
      </c>
      <c r="M2" t="str" cm="1">
        <f t="array" ref="M2">IFERROR(INDEX(_xlfn.TEXTSPLIT(G2, "-"), 3), "")</f>
        <v/>
      </c>
      <c r="N2" s="1" t="str" cm="1">
        <f t="array" ref="N2">IFERROR(INDEX(_xlfn.TEXTSPLIT(H2, ";"), 3), "")</f>
        <v/>
      </c>
      <c r="O2" s="14">
        <v>3980</v>
      </c>
      <c r="P2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3980</v>
      </c>
      <c r="Q2" s="2" t="s">
        <v>29</v>
      </c>
      <c r="R2" s="2">
        <v>16</v>
      </c>
      <c r="S2" t="s">
        <v>30</v>
      </c>
      <c r="T2" t="s">
        <v>31</v>
      </c>
      <c r="U2" t="s">
        <v>32</v>
      </c>
      <c r="V2" t="s">
        <v>33</v>
      </c>
      <c r="Y2" t="s">
        <v>34</v>
      </c>
    </row>
    <row r="3" spans="1:26" ht="15" customHeight="1" x14ac:dyDescent="0.2">
      <c r="A3" s="2">
        <v>1</v>
      </c>
      <c r="B3" s="2" t="s">
        <v>35</v>
      </c>
      <c r="C3" s="2"/>
      <c r="D3" s="46" t="s">
        <v>36</v>
      </c>
      <c r="E3" s="47" t="s">
        <v>28</v>
      </c>
      <c r="F3" s="18"/>
      <c r="G3" s="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62036</v>
      </c>
      <c r="H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 xml:space="preserve">South Road </v>
      </c>
      <c r="I3" s="18" t="str" cm="1">
        <f t="array" ref="I3">IFERROR(INDEX(_xlfn.TEXTSPLIT(G3, "-"), 1), "")</f>
        <v>62036</v>
      </c>
      <c r="J3" s="18" t="str" cm="1">
        <f t="array" ref="J3">IFERROR(INDEX(_xlfn.TEXTSPLIT(H3, ";"), 1), "")</f>
        <v xml:space="preserve">South Road </v>
      </c>
      <c r="K3" s="18" t="str" cm="1">
        <f t="array" ref="K3">IFERROR(INDEX(_xlfn.TEXTSPLIT(G3, "-"), 2), "")</f>
        <v/>
      </c>
      <c r="L3" s="18" t="str" cm="1">
        <f t="array" ref="L3">IFERROR(INDEX(_xlfn.TEXTSPLIT(H3, ";"), 2), "")</f>
        <v/>
      </c>
      <c r="M3" s="18" t="str" cm="1">
        <f t="array" ref="M3">IFERROR(INDEX(_xlfn.TEXTSPLIT(G3, "-"), 3), "")</f>
        <v/>
      </c>
      <c r="N3" s="37" t="str" cm="1">
        <f t="array" ref="N3">IFERROR(INDEX(_xlfn.TEXTSPLIT(H3, ";"), 3), "")</f>
        <v/>
      </c>
      <c r="O3" s="14">
        <v>3980</v>
      </c>
      <c r="P3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3980</v>
      </c>
      <c r="Q3" s="2" t="s">
        <v>29</v>
      </c>
      <c r="R3" s="2">
        <v>17</v>
      </c>
      <c r="S3" t="s">
        <v>30</v>
      </c>
      <c r="T3" t="s">
        <v>31</v>
      </c>
      <c r="U3" t="s">
        <v>32</v>
      </c>
      <c r="V3" t="s">
        <v>33</v>
      </c>
      <c r="Y3" t="s">
        <v>34</v>
      </c>
    </row>
    <row r="4" spans="1:26" ht="15" customHeight="1" x14ac:dyDescent="0.2">
      <c r="A4" s="2">
        <v>1</v>
      </c>
      <c r="B4" s="21" t="s">
        <v>37</v>
      </c>
      <c r="C4" s="2"/>
      <c r="D4" s="41" t="s">
        <v>38</v>
      </c>
      <c r="E4" s="38" t="s">
        <v>39</v>
      </c>
      <c r="G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62037</v>
      </c>
      <c r="H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Road,  SouthBound On-ramp from Manton Street</v>
      </c>
      <c r="I4" t="str" cm="1">
        <f t="array" ref="I4">IFERROR(INDEX(_xlfn.TEXTSPLIT(G4, "-"), 1), "")</f>
        <v>62037</v>
      </c>
      <c r="J4" t="str" cm="1">
        <f t="array" ref="J4">IFERROR(INDEX(_xlfn.TEXTSPLIT(H4, ";"), 1), "")</f>
        <v>South Road,  SouthBound On-ramp from Manton Street</v>
      </c>
      <c r="K4" t="str" cm="1">
        <f t="array" ref="K4">IFERROR(INDEX(_xlfn.TEXTSPLIT(G4, "-"), 2), "")</f>
        <v/>
      </c>
      <c r="L4" t="str" cm="1">
        <f t="array" ref="L4">IFERROR(INDEX(_xlfn.TEXTSPLIT(H4, ";"), 2), "")</f>
        <v/>
      </c>
      <c r="M4" t="str" cm="1">
        <f t="array" ref="M4">IFERROR(INDEX(_xlfn.TEXTSPLIT(G4, "-"), 3), "")</f>
        <v/>
      </c>
      <c r="N4" s="1" t="str" cm="1">
        <f t="array" ref="N4">IFERROR(INDEX(_xlfn.TEXTSPLIT(H4, ";"), 3), "")</f>
        <v/>
      </c>
      <c r="O4" s="20">
        <v>2490</v>
      </c>
      <c r="P4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2490</v>
      </c>
      <c r="Q4" s="2" t="s">
        <v>29</v>
      </c>
      <c r="R4" s="2">
        <v>15</v>
      </c>
      <c r="S4" t="s">
        <v>30</v>
      </c>
      <c r="T4" t="s">
        <v>31</v>
      </c>
      <c r="U4" t="s">
        <v>40</v>
      </c>
      <c r="V4" t="s">
        <v>41</v>
      </c>
      <c r="Y4" t="s">
        <v>34</v>
      </c>
    </row>
    <row r="5" spans="1:26" ht="15" customHeight="1" x14ac:dyDescent="0.2">
      <c r="A5" s="2">
        <v>1</v>
      </c>
      <c r="B5" s="21" t="s">
        <v>42</v>
      </c>
      <c r="C5" s="2"/>
      <c r="D5" s="48" t="s">
        <v>43</v>
      </c>
      <c r="E5" s="38" t="s">
        <v>44</v>
      </c>
      <c r="G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62038</v>
      </c>
      <c r="H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Grange Road</v>
      </c>
      <c r="I5" t="str" cm="1">
        <f t="array" ref="I5">IFERROR(INDEX(_xlfn.TEXTSPLIT(G5, "-"), 1), "")</f>
        <v>62038</v>
      </c>
      <c r="J5" t="str" cm="1">
        <f t="array" ref="J5">IFERROR(INDEX(_xlfn.TEXTSPLIT(H5, ";"), 1), "")</f>
        <v>North South Motorway, NorthBound Off-ramp to Grange Road</v>
      </c>
      <c r="K5" t="str" cm="1">
        <f t="array" ref="K5">IFERROR(INDEX(_xlfn.TEXTSPLIT(G5, "-"), 2), "")</f>
        <v/>
      </c>
      <c r="L5" t="str" cm="1">
        <f t="array" ref="L5">IFERROR(INDEX(_xlfn.TEXTSPLIT(H5, ";"), 2), "")</f>
        <v/>
      </c>
      <c r="M5" t="str" cm="1">
        <f t="array" ref="M5">IFERROR(INDEX(_xlfn.TEXTSPLIT(G5, "-"), 3), "")</f>
        <v/>
      </c>
      <c r="N5" s="1" t="str" cm="1">
        <f t="array" ref="N5">IFERROR(INDEX(_xlfn.TEXTSPLIT(H5, ";"), 3), "")</f>
        <v/>
      </c>
      <c r="O5" s="20">
        <v>2480</v>
      </c>
      <c r="P5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2480</v>
      </c>
      <c r="Q5" s="2" t="s">
        <v>29</v>
      </c>
      <c r="R5" s="2">
        <v>2</v>
      </c>
      <c r="S5" t="s">
        <v>30</v>
      </c>
      <c r="T5" t="s">
        <v>31</v>
      </c>
      <c r="U5" t="s">
        <v>32</v>
      </c>
      <c r="V5" t="s">
        <v>33</v>
      </c>
      <c r="Y5" t="s">
        <v>34</v>
      </c>
    </row>
    <row r="6" spans="1:26" ht="15" customHeight="1" x14ac:dyDescent="0.2">
      <c r="A6" s="2">
        <v>1</v>
      </c>
      <c r="B6" s="2" t="s">
        <v>45</v>
      </c>
      <c r="C6" s="2"/>
      <c r="D6" s="41" t="s">
        <v>46</v>
      </c>
      <c r="E6" s="38" t="s">
        <v>47</v>
      </c>
      <c r="G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</v>
      </c>
      <c r="H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</v>
      </c>
      <c r="I6" t="str" cm="1">
        <f t="array" ref="I6">IFERROR(INDEX(_xlfn.TEXTSPLIT(G6, "-"), 1), "")</f>
        <v>62043</v>
      </c>
      <c r="J6" t="str" cm="1">
        <f t="array" ref="J6">IFERROR(INDEX(_xlfn.TEXTSPLIT(H6, ";"), 1), "")</f>
        <v>South Road</v>
      </c>
      <c r="K6" t="str" cm="1">
        <f t="array" ref="K6">IFERROR(INDEX(_xlfn.TEXTSPLIT(G6, "-"), 2), "")</f>
        <v/>
      </c>
      <c r="L6" t="str" cm="1">
        <f t="array" ref="L6">IFERROR(INDEX(_xlfn.TEXTSPLIT(H6, ";"), 2), "")</f>
        <v/>
      </c>
      <c r="M6" t="str" cm="1">
        <f t="array" ref="M6">IFERROR(INDEX(_xlfn.TEXTSPLIT(G6, "-"), 3), "")</f>
        <v/>
      </c>
      <c r="N6" s="1" t="str" cm="1">
        <f t="array" ref="N6">IFERROR(INDEX(_xlfn.TEXTSPLIT(H6, ";"), 3), "")</f>
        <v/>
      </c>
      <c r="O6" s="14">
        <v>3980</v>
      </c>
      <c r="P6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3980</v>
      </c>
      <c r="Q6" s="2" t="s">
        <v>29</v>
      </c>
      <c r="R6" s="2">
        <v>20</v>
      </c>
      <c r="S6" t="s">
        <v>30</v>
      </c>
      <c r="T6" t="s">
        <v>31</v>
      </c>
      <c r="U6" t="s">
        <v>32</v>
      </c>
      <c r="V6" t="s">
        <v>33</v>
      </c>
      <c r="Y6" t="s">
        <v>34</v>
      </c>
    </row>
    <row r="7" spans="1:26" ht="15" customHeight="1" x14ac:dyDescent="0.2">
      <c r="A7" s="2">
        <v>1</v>
      </c>
      <c r="B7" s="2" t="s">
        <v>48</v>
      </c>
      <c r="C7" s="2"/>
      <c r="D7" s="41" t="s">
        <v>49</v>
      </c>
      <c r="E7" s="38" t="s">
        <v>50</v>
      </c>
      <c r="G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05648</v>
      </c>
      <c r="H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Port Road</v>
      </c>
      <c r="I7" t="str" cm="1">
        <f t="array" ref="I7">IFERROR(INDEX(_xlfn.TEXTSPLIT(G7, "-"), 1), "")</f>
        <v>05648</v>
      </c>
      <c r="J7" t="str" cm="1">
        <f t="array" ref="J7">IFERROR(INDEX(_xlfn.TEXTSPLIT(H7, ";"), 1), "")</f>
        <v>Port Road</v>
      </c>
      <c r="K7" t="str" cm="1">
        <f t="array" ref="K7">IFERROR(INDEX(_xlfn.TEXTSPLIT(G7, "-"), 2), "")</f>
        <v/>
      </c>
      <c r="L7" t="str" cm="1">
        <f t="array" ref="L7">IFERROR(INDEX(_xlfn.TEXTSPLIT(H7, ";"), 2), "")</f>
        <v/>
      </c>
      <c r="M7" t="str" cm="1">
        <f t="array" ref="M7">IFERROR(INDEX(_xlfn.TEXTSPLIT(G7, "-"), 3), "")</f>
        <v/>
      </c>
      <c r="N7" s="1" t="str" cm="1">
        <f t="array" ref="N7">IFERROR(INDEX(_xlfn.TEXTSPLIT(H7, ";"), 3), "")</f>
        <v/>
      </c>
      <c r="O7" s="14" t="s">
        <v>51</v>
      </c>
      <c r="P7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7" s="2" t="s">
        <v>29</v>
      </c>
      <c r="R7" s="2">
        <v>20</v>
      </c>
      <c r="S7" t="s">
        <v>30</v>
      </c>
      <c r="T7" t="s">
        <v>31</v>
      </c>
      <c r="U7" t="s">
        <v>32</v>
      </c>
      <c r="V7" t="s">
        <v>33</v>
      </c>
      <c r="Y7" t="s">
        <v>34</v>
      </c>
    </row>
    <row r="8" spans="1:26" ht="15" customHeight="1" x14ac:dyDescent="0.2">
      <c r="A8" s="2">
        <v>1</v>
      </c>
      <c r="B8" s="2" t="s">
        <v>52</v>
      </c>
      <c r="C8" s="2"/>
      <c r="D8" s="41" t="s">
        <v>53</v>
      </c>
      <c r="E8" s="38" t="s">
        <v>54</v>
      </c>
      <c r="G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05851</v>
      </c>
      <c r="H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Grange Road &amp; Manton Street</v>
      </c>
      <c r="I8" t="str" cm="1">
        <f t="array" ref="I8">IFERROR(INDEX(_xlfn.TEXTSPLIT(G8, "-"), 1), "")</f>
        <v>05851</v>
      </c>
      <c r="J8" t="str" cm="1">
        <f t="array" ref="J8">IFERROR(INDEX(_xlfn.TEXTSPLIT(H8, ";"), 1), "")</f>
        <v>Grange Road &amp; Manton Street</v>
      </c>
      <c r="K8" t="str" cm="1">
        <f t="array" ref="K8">IFERROR(INDEX(_xlfn.TEXTSPLIT(G8, "-"), 2), "")</f>
        <v/>
      </c>
      <c r="L8" t="str" cm="1">
        <f t="array" ref="L8">IFERROR(INDEX(_xlfn.TEXTSPLIT(H8, ";"), 2), "")</f>
        <v/>
      </c>
      <c r="M8" t="str" cm="1">
        <f t="array" ref="M8">IFERROR(INDEX(_xlfn.TEXTSPLIT(G8, "-"), 3), "")</f>
        <v/>
      </c>
      <c r="N8" s="1" t="str" cm="1">
        <f t="array" ref="N8">IFERROR(INDEX(_xlfn.TEXTSPLIT(H8, ";"), 3), "")</f>
        <v/>
      </c>
      <c r="O8" s="14" t="s">
        <v>51</v>
      </c>
      <c r="P8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8" s="2" t="s">
        <v>29</v>
      </c>
      <c r="R8" s="2">
        <v>20</v>
      </c>
      <c r="S8" t="s">
        <v>30</v>
      </c>
      <c r="T8" t="s">
        <v>31</v>
      </c>
      <c r="U8" t="s">
        <v>55</v>
      </c>
      <c r="V8" t="s">
        <v>56</v>
      </c>
      <c r="Y8" t="s">
        <v>34</v>
      </c>
    </row>
    <row r="9" spans="1:26" ht="15" customHeight="1" x14ac:dyDescent="0.2">
      <c r="A9" s="2">
        <v>1</v>
      </c>
      <c r="B9" s="2" t="s">
        <v>57</v>
      </c>
      <c r="C9" s="2"/>
      <c r="D9" s="41" t="s">
        <v>58</v>
      </c>
      <c r="E9" s="38" t="s">
        <v>59</v>
      </c>
      <c r="G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</v>
      </c>
      <c r="H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</v>
      </c>
      <c r="I9" t="str" cm="1">
        <f t="array" ref="I9">IFERROR(INDEX(_xlfn.TEXTSPLIT(G9, "-"), 1), "")</f>
        <v>6203</v>
      </c>
      <c r="J9" t="str" cm="1">
        <f t="array" ref="J9">IFERROR(INDEX(_xlfn.TEXTSPLIT(H9, ";"), 1), "")</f>
        <v>North South Motorway</v>
      </c>
      <c r="K9" t="str" cm="1">
        <f t="array" ref="K9">IFERROR(INDEX(_xlfn.TEXTSPLIT(G9, "-"), 2), "")</f>
        <v/>
      </c>
      <c r="L9" t="str" cm="1">
        <f t="array" ref="L9">IFERROR(INDEX(_xlfn.TEXTSPLIT(H9, ";"), 2), "")</f>
        <v/>
      </c>
      <c r="M9" t="str" cm="1">
        <f t="array" ref="M9">IFERROR(INDEX(_xlfn.TEXTSPLIT(G9, "-"), 3), "")</f>
        <v/>
      </c>
      <c r="N9" s="1" t="str" cm="1">
        <f t="array" ref="N9">IFERROR(INDEX(_xlfn.TEXTSPLIT(H9, ";"), 3), "")</f>
        <v/>
      </c>
      <c r="O9" s="20">
        <v>3990</v>
      </c>
      <c r="P9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3990</v>
      </c>
      <c r="Q9" s="2" t="s">
        <v>29</v>
      </c>
      <c r="R9" s="2">
        <v>1</v>
      </c>
      <c r="S9" t="s">
        <v>30</v>
      </c>
      <c r="T9" t="s">
        <v>31</v>
      </c>
      <c r="U9" t="s">
        <v>55</v>
      </c>
      <c r="V9" t="s">
        <v>56</v>
      </c>
      <c r="Y9" t="s">
        <v>34</v>
      </c>
    </row>
    <row r="10" spans="1:26" ht="15" customHeight="1" x14ac:dyDescent="0.2">
      <c r="A10" s="2">
        <v>1</v>
      </c>
      <c r="B10" s="2" t="s">
        <v>60</v>
      </c>
      <c r="C10" s="2"/>
      <c r="D10" s="41" t="s">
        <v>61</v>
      </c>
      <c r="E10" s="38" t="s">
        <v>62</v>
      </c>
      <c r="G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6780</v>
      </c>
      <c r="H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Southern Expressway</v>
      </c>
      <c r="I10" t="str" cm="1">
        <f t="array" ref="I10">IFERROR(INDEX(_xlfn.TEXTSPLIT(G10, "-"), 1), "")</f>
        <v>6780</v>
      </c>
      <c r="J10" t="str" cm="1">
        <f t="array" ref="J10">IFERROR(INDEX(_xlfn.TEXTSPLIT(H10, ";"), 1), "")</f>
        <v>Southern Expressway</v>
      </c>
      <c r="K10" t="str" cm="1">
        <f t="array" ref="K10">IFERROR(INDEX(_xlfn.TEXTSPLIT(G10, "-"), 2), "")</f>
        <v/>
      </c>
      <c r="L10" t="str" cm="1">
        <f t="array" ref="L10">IFERROR(INDEX(_xlfn.TEXTSPLIT(H10, ";"), 2), "")</f>
        <v/>
      </c>
      <c r="M10" t="str" cm="1">
        <f t="array" ref="M10">IFERROR(INDEX(_xlfn.TEXTSPLIT(G10, "-"), 3), "")</f>
        <v/>
      </c>
      <c r="N10" s="1" t="str" cm="1">
        <f t="array" ref="N10">IFERROR(INDEX(_xlfn.TEXTSPLIT(H10, ";"), 3), "")</f>
        <v/>
      </c>
      <c r="O10" s="20">
        <v>3990</v>
      </c>
      <c r="P10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3990</v>
      </c>
      <c r="Q10" s="2" t="s">
        <v>29</v>
      </c>
      <c r="R10" s="2">
        <v>20</v>
      </c>
      <c r="S10" t="s">
        <v>30</v>
      </c>
      <c r="T10" t="s">
        <v>31</v>
      </c>
      <c r="U10" t="s">
        <v>32</v>
      </c>
      <c r="V10" t="s">
        <v>33</v>
      </c>
      <c r="Y10" t="s">
        <v>34</v>
      </c>
    </row>
    <row r="11" spans="1:26" ht="15" customHeight="1" x14ac:dyDescent="0.2">
      <c r="A11" s="2">
        <v>1</v>
      </c>
      <c r="B11" s="2" t="s">
        <v>63</v>
      </c>
      <c r="C11" s="2"/>
      <c r="D11" s="38" t="s">
        <v>64</v>
      </c>
      <c r="E11" s="38" t="s">
        <v>65</v>
      </c>
      <c r="G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</v>
      </c>
      <c r="H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</v>
      </c>
      <c r="I11" t="str" cm="1">
        <f t="array" ref="I11">IFERROR(INDEX(_xlfn.TEXTSPLIT(G11, "-"), 1), "")</f>
        <v>NCRN001</v>
      </c>
      <c r="J11" t="str" cm="1">
        <f t="array" ref="J11">IFERROR(INDEX(_xlfn.TEXTSPLIT(H11, ";"), 1), "")</f>
        <v>Ashwin Parade</v>
      </c>
      <c r="K11" t="str" cm="1">
        <f t="array" ref="K11">IFERROR(INDEX(_xlfn.TEXTSPLIT(G11, "-"), 2), "")</f>
        <v/>
      </c>
      <c r="L11" t="str" cm="1">
        <f t="array" ref="L11">IFERROR(INDEX(_xlfn.TEXTSPLIT(H11, ";"), 2), "")</f>
        <v/>
      </c>
      <c r="M11" t="str" cm="1">
        <f t="array" ref="M11">IFERROR(INDEX(_xlfn.TEXTSPLIT(G11, "-"), 3), "")</f>
        <v/>
      </c>
      <c r="N11" s="1" t="str" cm="1">
        <f t="array" ref="N11">IFERROR(INDEX(_xlfn.TEXTSPLIT(H11, ";"), 3), "")</f>
        <v/>
      </c>
      <c r="O11" s="14" t="s">
        <v>51</v>
      </c>
      <c r="P11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11" s="2" t="s">
        <v>29</v>
      </c>
      <c r="R11" s="2">
        <v>100</v>
      </c>
      <c r="S11" t="s">
        <v>30</v>
      </c>
      <c r="T11" t="s">
        <v>31</v>
      </c>
      <c r="U11" t="s">
        <v>32</v>
      </c>
      <c r="V11" t="s">
        <v>33</v>
      </c>
      <c r="Y11" t="s">
        <v>34</v>
      </c>
    </row>
    <row r="12" spans="1:26" ht="15" customHeight="1" x14ac:dyDescent="0.2">
      <c r="A12" s="2">
        <v>1</v>
      </c>
      <c r="B12" s="2" t="s">
        <v>66</v>
      </c>
      <c r="C12" s="2"/>
      <c r="D12" s="38" t="s">
        <v>67</v>
      </c>
      <c r="E12" s="38" t="s">
        <v>68</v>
      </c>
      <c r="G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NCRN002</v>
      </c>
      <c r="H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West Thebarton Road</v>
      </c>
      <c r="I12" t="str" cm="1">
        <f t="array" ref="I12">IFERROR(INDEX(_xlfn.TEXTSPLIT(G12, "-"), 1), "")</f>
        <v>NCRN002</v>
      </c>
      <c r="J12" t="str" cm="1">
        <f t="array" ref="J12">IFERROR(INDEX(_xlfn.TEXTSPLIT(H12, ";"), 1), "")</f>
        <v>West Thebarton Road</v>
      </c>
      <c r="K12" t="str" cm="1">
        <f t="array" ref="K12">IFERROR(INDEX(_xlfn.TEXTSPLIT(G12, "-"), 2), "")</f>
        <v/>
      </c>
      <c r="L12" t="str" cm="1">
        <f t="array" ref="L12">IFERROR(INDEX(_xlfn.TEXTSPLIT(H12, ";"), 2), "")</f>
        <v/>
      </c>
      <c r="M12" t="str" cm="1">
        <f t="array" ref="M12">IFERROR(INDEX(_xlfn.TEXTSPLIT(G12, "-"), 3), "")</f>
        <v/>
      </c>
      <c r="N12" s="1" t="str" cm="1">
        <f t="array" ref="N12">IFERROR(INDEX(_xlfn.TEXTSPLIT(H12, ";"), 3), "")</f>
        <v/>
      </c>
      <c r="O12" s="14" t="s">
        <v>51</v>
      </c>
      <c r="P12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12" s="2" t="s">
        <v>29</v>
      </c>
      <c r="R12" s="2">
        <v>101</v>
      </c>
      <c r="S12" t="s">
        <v>30</v>
      </c>
      <c r="T12" t="s">
        <v>31</v>
      </c>
      <c r="U12" t="s">
        <v>32</v>
      </c>
      <c r="V12" t="s">
        <v>33</v>
      </c>
      <c r="Y12" t="s">
        <v>34</v>
      </c>
    </row>
    <row r="13" spans="1:26" ht="15" customHeight="1" x14ac:dyDescent="0.2">
      <c r="A13" s="2">
        <v>1</v>
      </c>
      <c r="B13" s="2" t="s">
        <v>69</v>
      </c>
      <c r="C13" s="2"/>
      <c r="D13" s="38" t="s">
        <v>70</v>
      </c>
      <c r="E13" s="38" t="s">
        <v>71</v>
      </c>
      <c r="G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NCRN003</v>
      </c>
      <c r="H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Tonsley Boulevard</v>
      </c>
      <c r="I13" t="str" cm="1">
        <f t="array" ref="I13">IFERROR(INDEX(_xlfn.TEXTSPLIT(G13, "-"), 1), "")</f>
        <v>NCRN003</v>
      </c>
      <c r="J13" t="str" cm="1">
        <f t="array" ref="J13">IFERROR(INDEX(_xlfn.TEXTSPLIT(H13, ";"), 1), "")</f>
        <v>Tonsley Boulevard</v>
      </c>
      <c r="K13" t="str" cm="1">
        <f t="array" ref="K13">IFERROR(INDEX(_xlfn.TEXTSPLIT(G13, "-"), 2), "")</f>
        <v/>
      </c>
      <c r="L13" t="str" cm="1">
        <f t="array" ref="L13">IFERROR(INDEX(_xlfn.TEXTSPLIT(H13, ";"), 2), "")</f>
        <v/>
      </c>
      <c r="M13" t="str" cm="1">
        <f t="array" ref="M13">IFERROR(INDEX(_xlfn.TEXTSPLIT(G13, "-"), 3), "")</f>
        <v/>
      </c>
      <c r="N13" s="1" t="str" cm="1">
        <f t="array" ref="N13">IFERROR(INDEX(_xlfn.TEXTSPLIT(H13, ";"), 3), "")</f>
        <v/>
      </c>
      <c r="O13" s="14" t="s">
        <v>51</v>
      </c>
      <c r="P13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13" s="2" t="s">
        <v>29</v>
      </c>
      <c r="R13" s="2">
        <v>102</v>
      </c>
      <c r="S13" t="s">
        <v>30</v>
      </c>
      <c r="T13" t="s">
        <v>31</v>
      </c>
      <c r="U13" t="s">
        <v>32</v>
      </c>
      <c r="V13" t="s">
        <v>33</v>
      </c>
      <c r="Y13" t="s">
        <v>34</v>
      </c>
    </row>
    <row r="14" spans="1:26" ht="15" customHeight="1" x14ac:dyDescent="0.2">
      <c r="A14" s="2">
        <v>1</v>
      </c>
      <c r="B14" s="2" t="s">
        <v>72</v>
      </c>
      <c r="C14" s="2"/>
      <c r="D14" s="38" t="s">
        <v>73</v>
      </c>
      <c r="E14" s="38" t="s">
        <v>74</v>
      </c>
      <c r="G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NCRN004</v>
      </c>
      <c r="H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Barwell Avenue</v>
      </c>
      <c r="I14" t="str" cm="1">
        <f t="array" ref="I14">IFERROR(INDEX(_xlfn.TEXTSPLIT(G14, "-"), 1), "")</f>
        <v>NCRN004</v>
      </c>
      <c r="J14" t="str" cm="1">
        <f t="array" ref="J14">IFERROR(INDEX(_xlfn.TEXTSPLIT(H14, ";"), 1), "")</f>
        <v>Barwell Avenue</v>
      </c>
      <c r="K14" t="str" cm="1">
        <f t="array" ref="K14">IFERROR(INDEX(_xlfn.TEXTSPLIT(G14, "-"), 2), "")</f>
        <v/>
      </c>
      <c r="L14" t="str" cm="1">
        <f t="array" ref="L14">IFERROR(INDEX(_xlfn.TEXTSPLIT(H14, ";"), 2), "")</f>
        <v/>
      </c>
      <c r="M14" t="str" cm="1">
        <f t="array" ref="M14">IFERROR(INDEX(_xlfn.TEXTSPLIT(G14, "-"), 3), "")</f>
        <v/>
      </c>
      <c r="N14" s="1" t="str" cm="1">
        <f t="array" ref="N14">IFERROR(INDEX(_xlfn.TEXTSPLIT(H14, ";"), 3), "")</f>
        <v/>
      </c>
      <c r="O14" s="14" t="s">
        <v>51</v>
      </c>
      <c r="P14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14" s="2" t="s">
        <v>29</v>
      </c>
      <c r="R14" s="2">
        <v>103</v>
      </c>
      <c r="S14" t="s">
        <v>30</v>
      </c>
      <c r="T14" t="s">
        <v>31</v>
      </c>
      <c r="U14" t="s">
        <v>32</v>
      </c>
      <c r="V14" t="s">
        <v>33</v>
      </c>
      <c r="Y14" t="s">
        <v>34</v>
      </c>
    </row>
    <row r="15" spans="1:26" ht="15" customHeight="1" x14ac:dyDescent="0.2">
      <c r="A15" s="2">
        <v>1</v>
      </c>
      <c r="B15" s="2" t="s">
        <v>75</v>
      </c>
      <c r="C15" s="2"/>
      <c r="D15" s="38" t="s">
        <v>76</v>
      </c>
      <c r="E15" s="38" t="s">
        <v>77</v>
      </c>
      <c r="G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NCRN005</v>
      </c>
      <c r="H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Everard Avenue</v>
      </c>
      <c r="I15" t="str" cm="1">
        <f t="array" ref="I15">IFERROR(INDEX(_xlfn.TEXTSPLIT(G15, "-"), 1), "")</f>
        <v>NCRN005</v>
      </c>
      <c r="J15" t="str" cm="1">
        <f t="array" ref="J15">IFERROR(INDEX(_xlfn.TEXTSPLIT(H15, ";"), 1), "")</f>
        <v>Everard Avenue</v>
      </c>
      <c r="K15" t="str" cm="1">
        <f t="array" ref="K15">IFERROR(INDEX(_xlfn.TEXTSPLIT(G15, "-"), 2), "")</f>
        <v/>
      </c>
      <c r="L15" t="str" cm="1">
        <f t="array" ref="L15">IFERROR(INDEX(_xlfn.TEXTSPLIT(H15, ";"), 2), "")</f>
        <v/>
      </c>
      <c r="M15" t="str" cm="1">
        <f t="array" ref="M15">IFERROR(INDEX(_xlfn.TEXTSPLIT(G15, "-"), 3), "")</f>
        <v/>
      </c>
      <c r="N15" s="1" t="str" cm="1">
        <f t="array" ref="N15">IFERROR(INDEX(_xlfn.TEXTSPLIT(H15, ";"), 3), "")</f>
        <v/>
      </c>
      <c r="O15" s="14" t="s">
        <v>51</v>
      </c>
      <c r="P15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15" s="2" t="s">
        <v>29</v>
      </c>
      <c r="R15" s="2">
        <v>104</v>
      </c>
      <c r="S15" t="s">
        <v>30</v>
      </c>
      <c r="T15" t="s">
        <v>31</v>
      </c>
      <c r="U15" t="s">
        <v>32</v>
      </c>
      <c r="V15" t="s">
        <v>33</v>
      </c>
      <c r="Y15" t="s">
        <v>34</v>
      </c>
    </row>
    <row r="16" spans="1:26" ht="15" customHeight="1" x14ac:dyDescent="0.2">
      <c r="A16" s="2">
        <v>1</v>
      </c>
      <c r="B16" s="2" t="s">
        <v>78</v>
      </c>
      <c r="C16" s="2"/>
      <c r="D16" s="41" t="s">
        <v>79</v>
      </c>
      <c r="E16" s="38" t="s">
        <v>80</v>
      </c>
      <c r="G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</v>
      </c>
      <c r="H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</v>
      </c>
      <c r="I16" t="str" cm="1">
        <f t="array" ref="I16">IFERROR(INDEX(_xlfn.TEXTSPLIT(G16, "-"), 1), "")</f>
        <v>06200</v>
      </c>
      <c r="J16" t="str" cm="1">
        <f t="array" ref="J16">IFERROR(INDEX(_xlfn.TEXTSPLIT(H16, ";"), 1), "")</f>
        <v>Richmond Road</v>
      </c>
      <c r="K16" t="str" cm="1">
        <f t="array" ref="K16">IFERROR(INDEX(_xlfn.TEXTSPLIT(G16, "-"), 2), "")</f>
        <v/>
      </c>
      <c r="L16" t="str" cm="1">
        <f t="array" ref="L16">IFERROR(INDEX(_xlfn.TEXTSPLIT(H16, ";"), 2), "")</f>
        <v/>
      </c>
      <c r="M16" t="str" cm="1">
        <f t="array" ref="M16">IFERROR(INDEX(_xlfn.TEXTSPLIT(G16, "-"), 3), "")</f>
        <v/>
      </c>
      <c r="N16" s="1" t="str" cm="1">
        <f t="array" ref="N16">IFERROR(INDEX(_xlfn.TEXTSPLIT(H16, ";"), 3), "")</f>
        <v/>
      </c>
      <c r="O16" s="14" t="s">
        <v>51</v>
      </c>
      <c r="P16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16" s="2" t="s">
        <v>29</v>
      </c>
      <c r="R16" s="2">
        <v>20</v>
      </c>
      <c r="S16" t="s">
        <v>30</v>
      </c>
      <c r="T16" t="s">
        <v>31</v>
      </c>
      <c r="U16" t="s">
        <v>32</v>
      </c>
      <c r="V16" t="s">
        <v>33</v>
      </c>
      <c r="Y16" t="s">
        <v>34</v>
      </c>
    </row>
    <row r="17" spans="1:25" ht="15" customHeight="1" x14ac:dyDescent="0.2">
      <c r="A17" s="2">
        <v>1</v>
      </c>
      <c r="B17" s="2" t="s">
        <v>81</v>
      </c>
      <c r="C17" s="2"/>
      <c r="D17" s="41" t="s">
        <v>82</v>
      </c>
      <c r="E17" s="38" t="s">
        <v>83</v>
      </c>
      <c r="G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62049</v>
      </c>
      <c r="H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Richmond Road</v>
      </c>
      <c r="I17" t="str" cm="1">
        <f t="array" ref="I17">IFERROR(INDEX(_xlfn.TEXTSPLIT(G17, "-"), 1), "")</f>
        <v>62049</v>
      </c>
      <c r="J17" t="str" cm="1">
        <f t="array" ref="J17">IFERROR(INDEX(_xlfn.TEXTSPLIT(H17, ";"), 1), "")</f>
        <v>North South Motorway, NorthBound On-ramp from Richmond Road</v>
      </c>
      <c r="K17" t="str" cm="1">
        <f t="array" ref="K17">IFERROR(INDEX(_xlfn.TEXTSPLIT(G17, "-"), 2), "")</f>
        <v/>
      </c>
      <c r="L17" t="str" cm="1">
        <f t="array" ref="L17">IFERROR(INDEX(_xlfn.TEXTSPLIT(H17, ";"), 2), "")</f>
        <v/>
      </c>
      <c r="M17" t="str" cm="1">
        <f t="array" ref="M17">IFERROR(INDEX(_xlfn.TEXTSPLIT(G17, "-"), 3), "")</f>
        <v/>
      </c>
      <c r="N17" s="1" t="str" cm="1">
        <f t="array" ref="N17">IFERROR(INDEX(_xlfn.TEXTSPLIT(H17, ";"), 3), "")</f>
        <v/>
      </c>
      <c r="O17" s="20">
        <v>2260</v>
      </c>
      <c r="P17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2260</v>
      </c>
      <c r="Q17" s="2" t="s">
        <v>29</v>
      </c>
      <c r="R17" s="2">
        <v>7</v>
      </c>
      <c r="S17" t="s">
        <v>30</v>
      </c>
      <c r="T17" t="s">
        <v>31</v>
      </c>
      <c r="U17" t="s">
        <v>40</v>
      </c>
      <c r="V17" t="s">
        <v>41</v>
      </c>
      <c r="Y17" t="s">
        <v>34</v>
      </c>
    </row>
    <row r="18" spans="1:25" ht="15" customHeight="1" x14ac:dyDescent="0.2">
      <c r="A18" s="2">
        <v>1</v>
      </c>
      <c r="B18" s="2" t="s">
        <v>84</v>
      </c>
      <c r="C18" s="2"/>
      <c r="D18" s="41" t="s">
        <v>85</v>
      </c>
      <c r="E18" s="38" t="s">
        <v>86</v>
      </c>
      <c r="G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06212</v>
      </c>
      <c r="H1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Anzac Highway</v>
      </c>
      <c r="I18" t="str" cm="1">
        <f t="array" ref="I18">IFERROR(INDEX(_xlfn.TEXTSPLIT(G18, "-"), 1), "")</f>
        <v>06212</v>
      </c>
      <c r="J18" t="str" cm="1">
        <f t="array" ref="J18">IFERROR(INDEX(_xlfn.TEXTSPLIT(H18, ";"), 1), "")</f>
        <v>Anzac Highway</v>
      </c>
      <c r="K18" t="str" cm="1">
        <f t="array" ref="K18">IFERROR(INDEX(_xlfn.TEXTSPLIT(G18, "-"), 2), "")</f>
        <v/>
      </c>
      <c r="L18" t="str" cm="1">
        <f t="array" ref="L18">IFERROR(INDEX(_xlfn.TEXTSPLIT(H18, ";"), 2), "")</f>
        <v/>
      </c>
      <c r="M18" t="str" cm="1">
        <f t="array" ref="M18">IFERROR(INDEX(_xlfn.TEXTSPLIT(G18, "-"), 3), "")</f>
        <v/>
      </c>
      <c r="N18" s="1" t="str" cm="1">
        <f t="array" ref="N18">IFERROR(INDEX(_xlfn.TEXTSPLIT(H18, ";"), 3), "")</f>
        <v/>
      </c>
      <c r="O18" s="14" t="s">
        <v>51</v>
      </c>
      <c r="P18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18" s="2" t="s">
        <v>29</v>
      </c>
      <c r="R18" s="2">
        <v>20</v>
      </c>
      <c r="S18" t="s">
        <v>30</v>
      </c>
      <c r="T18" t="s">
        <v>31</v>
      </c>
      <c r="U18" t="s">
        <v>32</v>
      </c>
      <c r="V18" t="s">
        <v>33</v>
      </c>
      <c r="Y18" t="s">
        <v>34</v>
      </c>
    </row>
    <row r="19" spans="1:25" ht="15" customHeight="1" x14ac:dyDescent="0.2">
      <c r="A19" s="2">
        <v>1</v>
      </c>
      <c r="B19" s="2" t="s">
        <v>87</v>
      </c>
      <c r="C19" s="2"/>
      <c r="D19" s="41" t="s">
        <v>88</v>
      </c>
      <c r="E19" s="38" t="s">
        <v>89</v>
      </c>
      <c r="G1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</v>
      </c>
      <c r="H1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</v>
      </c>
      <c r="I19" t="str" cm="1">
        <f t="array" ref="I19">IFERROR(INDEX(_xlfn.TEXTSPLIT(G19, "-"), 1), "")</f>
        <v>62047</v>
      </c>
      <c r="J19" t="str" cm="1">
        <f t="array" ref="J19">IFERROR(INDEX(_xlfn.TEXTSPLIT(H19, ";"), 1), "")</f>
        <v>North South Motorway, SouthBound On-ramp from James Congdon Drive</v>
      </c>
      <c r="K19" t="str" cm="1">
        <f t="array" ref="K19">IFERROR(INDEX(_xlfn.TEXTSPLIT(G19, "-"), 2), "")</f>
        <v/>
      </c>
      <c r="L19" t="str" cm="1">
        <f t="array" ref="L19">IFERROR(INDEX(_xlfn.TEXTSPLIT(H19, ";"), 2), "")</f>
        <v/>
      </c>
      <c r="M19" t="str" cm="1">
        <f t="array" ref="M19">IFERROR(INDEX(_xlfn.TEXTSPLIT(G19, "-"), 3), "")</f>
        <v/>
      </c>
      <c r="N19" s="1" t="str" cm="1">
        <f t="array" ref="N19">IFERROR(INDEX(_xlfn.TEXTSPLIT(H19, ";"), 3), "")</f>
        <v/>
      </c>
      <c r="O19" s="20">
        <v>2270</v>
      </c>
      <c r="P19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2270</v>
      </c>
      <c r="Q19" s="2" t="s">
        <v>29</v>
      </c>
      <c r="R19" s="2">
        <v>5</v>
      </c>
      <c r="S19" t="s">
        <v>30</v>
      </c>
      <c r="T19" t="s">
        <v>31</v>
      </c>
      <c r="U19" t="s">
        <v>32</v>
      </c>
      <c r="V19" t="s">
        <v>33</v>
      </c>
      <c r="Y19" t="s">
        <v>34</v>
      </c>
    </row>
    <row r="20" spans="1:25" ht="15" customHeight="1" x14ac:dyDescent="0.2">
      <c r="A20" s="2">
        <v>1</v>
      </c>
      <c r="B20" s="2" t="s">
        <v>90</v>
      </c>
      <c r="C20" s="2"/>
      <c r="D20" s="41" t="s">
        <v>91</v>
      </c>
      <c r="E20" s="38" t="s">
        <v>92</v>
      </c>
      <c r="G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</v>
      </c>
      <c r="H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</v>
      </c>
      <c r="I20" t="str" cm="1">
        <f t="array" ref="I20">IFERROR(INDEX(_xlfn.TEXTSPLIT(G20, "-"), 1), "")</f>
        <v>06206</v>
      </c>
      <c r="J20" t="str" cm="1">
        <f t="array" ref="J20">IFERROR(INDEX(_xlfn.TEXTSPLIT(H20, ";"), 1), "")</f>
        <v>James Congdon Drive</v>
      </c>
      <c r="K20" t="str" cm="1">
        <f t="array" ref="K20">IFERROR(INDEX(_xlfn.TEXTSPLIT(G20, "-"), 2), "")</f>
        <v/>
      </c>
      <c r="L20" t="str" cm="1">
        <f t="array" ref="L20">IFERROR(INDEX(_xlfn.TEXTSPLIT(H20, ";"), 2), "")</f>
        <v/>
      </c>
      <c r="M20" t="str" cm="1">
        <f t="array" ref="M20">IFERROR(INDEX(_xlfn.TEXTSPLIT(G20, "-"), 3), "")</f>
        <v/>
      </c>
      <c r="N20" s="1" t="str" cm="1">
        <f t="array" ref="N20">IFERROR(INDEX(_xlfn.TEXTSPLIT(H20, ";"), 3), "")</f>
        <v/>
      </c>
      <c r="O20" s="14" t="s">
        <v>51</v>
      </c>
      <c r="P20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20" s="2" t="s">
        <v>29</v>
      </c>
      <c r="R20" s="2">
        <v>20</v>
      </c>
      <c r="S20" t="s">
        <v>30</v>
      </c>
      <c r="T20" t="s">
        <v>31</v>
      </c>
      <c r="U20" t="s">
        <v>40</v>
      </c>
      <c r="V20" t="s">
        <v>41</v>
      </c>
      <c r="Y20" t="s">
        <v>34</v>
      </c>
    </row>
    <row r="21" spans="1:25" ht="15" customHeight="1" x14ac:dyDescent="0.2">
      <c r="A21" s="2">
        <v>1</v>
      </c>
      <c r="B21" s="2" t="s">
        <v>93</v>
      </c>
      <c r="C21" s="2"/>
      <c r="D21" s="41" t="s">
        <v>94</v>
      </c>
      <c r="E21" s="38" t="s">
        <v>95</v>
      </c>
      <c r="G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62045</v>
      </c>
      <c r="H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Sir Donald Bradman Drive</v>
      </c>
      <c r="I21" t="str" cm="1">
        <f t="array" ref="I21">IFERROR(INDEX(_xlfn.TEXTSPLIT(G21, "-"), 1), "")</f>
        <v>62045</v>
      </c>
      <c r="J21" t="str" cm="1">
        <f t="array" ref="J21">IFERROR(INDEX(_xlfn.TEXTSPLIT(H21, ";"), 1), "")</f>
        <v>North South Motorway, SouthBound On-ramp from Sir Donald Bradman Drive</v>
      </c>
      <c r="K21" t="str" cm="1">
        <f t="array" ref="K21">IFERROR(INDEX(_xlfn.TEXTSPLIT(G21, "-"), 2), "")</f>
        <v/>
      </c>
      <c r="L21" t="str" cm="1">
        <f t="array" ref="L21">IFERROR(INDEX(_xlfn.TEXTSPLIT(H21, ";"), 2), "")</f>
        <v/>
      </c>
      <c r="M21" t="str" cm="1">
        <f t="array" ref="M21">IFERROR(INDEX(_xlfn.TEXTSPLIT(G21, "-"), 3), "")</f>
        <v/>
      </c>
      <c r="N21" s="1" t="str" cm="1">
        <f t="array" ref="N21">IFERROR(INDEX(_xlfn.TEXTSPLIT(H21, ";"), 3), "")</f>
        <v/>
      </c>
      <c r="O21" s="20">
        <v>2310</v>
      </c>
      <c r="P21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2310</v>
      </c>
      <c r="Q21" s="2" t="s">
        <v>29</v>
      </c>
      <c r="R21" s="2">
        <v>3</v>
      </c>
      <c r="S21" t="s">
        <v>30</v>
      </c>
      <c r="T21" t="s">
        <v>31</v>
      </c>
      <c r="U21" t="s">
        <v>40</v>
      </c>
      <c r="V21" t="s">
        <v>41</v>
      </c>
      <c r="Y21" t="s">
        <v>34</v>
      </c>
    </row>
    <row r="22" spans="1:25" ht="15" customHeight="1" x14ac:dyDescent="0.2">
      <c r="A22" s="2">
        <v>1</v>
      </c>
      <c r="B22" s="2" t="s">
        <v>96</v>
      </c>
      <c r="C22" s="2"/>
      <c r="D22" s="48" t="s">
        <v>97</v>
      </c>
      <c r="E22" s="38" t="s">
        <v>98</v>
      </c>
      <c r="G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62046</v>
      </c>
      <c r="H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Richmond Road</v>
      </c>
      <c r="I22" t="str" cm="1">
        <f t="array" ref="I22">IFERROR(INDEX(_xlfn.TEXTSPLIT(G22, "-"), 1), "")</f>
        <v>62046</v>
      </c>
      <c r="J22" t="str" cm="1">
        <f t="array" ref="J22">IFERROR(INDEX(_xlfn.TEXTSPLIT(H22, ";"), 1), "")</f>
        <v>North South Motorway, SouthBound Off-ramp to Richmond Road</v>
      </c>
      <c r="K22" t="str" cm="1">
        <f t="array" ref="K22">IFERROR(INDEX(_xlfn.TEXTSPLIT(G22, "-"), 2), "")</f>
        <v/>
      </c>
      <c r="L22" t="str" cm="1">
        <f t="array" ref="L22">IFERROR(INDEX(_xlfn.TEXTSPLIT(H22, ";"), 2), "")</f>
        <v/>
      </c>
      <c r="M22" t="str" cm="1">
        <f t="array" ref="M22">IFERROR(INDEX(_xlfn.TEXTSPLIT(G22, "-"), 3), "")</f>
        <v/>
      </c>
      <c r="N22" s="1" t="str" cm="1">
        <f t="array" ref="N22">IFERROR(INDEX(_xlfn.TEXTSPLIT(H22, ";"), 3), "")</f>
        <v/>
      </c>
      <c r="O22" s="20">
        <v>2290</v>
      </c>
      <c r="P22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2290</v>
      </c>
      <c r="Q22" s="2" t="s">
        <v>29</v>
      </c>
      <c r="R22" s="2">
        <v>4</v>
      </c>
      <c r="S22" t="s">
        <v>30</v>
      </c>
      <c r="T22" t="s">
        <v>31</v>
      </c>
      <c r="U22" t="s">
        <v>40</v>
      </c>
      <c r="V22" t="s">
        <v>41</v>
      </c>
      <c r="Y22" t="s">
        <v>34</v>
      </c>
    </row>
    <row r="23" spans="1:25" ht="15" customHeight="1" x14ac:dyDescent="0.2">
      <c r="A23" s="2">
        <v>1</v>
      </c>
      <c r="B23" s="2" t="s">
        <v>99</v>
      </c>
      <c r="C23" s="2"/>
      <c r="D23" s="41" t="s">
        <v>100</v>
      </c>
      <c r="E23" s="38" t="s">
        <v>101</v>
      </c>
      <c r="G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</v>
      </c>
      <c r="H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</v>
      </c>
      <c r="I23" t="str" cm="1">
        <f t="array" ref="I23">IFERROR(INDEX(_xlfn.TEXTSPLIT(G23, "-"), 1), "")</f>
        <v>62048</v>
      </c>
      <c r="J23" t="str" cm="1">
        <f t="array" ref="J23">IFERROR(INDEX(_xlfn.TEXTSPLIT(H23, ";"), 1), "")</f>
        <v>North South Motorway, NorthBound Off-ramp to James Congdon Drive</v>
      </c>
      <c r="K23" t="str" cm="1">
        <f t="array" ref="K23">IFERROR(INDEX(_xlfn.TEXTSPLIT(G23, "-"), 2), "")</f>
        <v/>
      </c>
      <c r="L23" t="str" cm="1">
        <f t="array" ref="L23">IFERROR(INDEX(_xlfn.TEXTSPLIT(H23, ";"), 2), "")</f>
        <v/>
      </c>
      <c r="M23" t="str" cm="1">
        <f t="array" ref="M23">IFERROR(INDEX(_xlfn.TEXTSPLIT(G23, "-"), 3), "")</f>
        <v/>
      </c>
      <c r="N23" s="1" t="str" cm="1">
        <f t="array" ref="N23">IFERROR(INDEX(_xlfn.TEXTSPLIT(H23, ";"), 3), "")</f>
        <v/>
      </c>
      <c r="O23" s="20">
        <v>2250</v>
      </c>
      <c r="P23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2250</v>
      </c>
      <c r="Q23" s="2" t="s">
        <v>29</v>
      </c>
      <c r="R23" s="2">
        <v>6</v>
      </c>
      <c r="S23" t="s">
        <v>30</v>
      </c>
      <c r="T23" t="s">
        <v>31</v>
      </c>
      <c r="U23" t="s">
        <v>40</v>
      </c>
      <c r="V23" t="s">
        <v>41</v>
      </c>
      <c r="Y23" t="s">
        <v>34</v>
      </c>
    </row>
    <row r="24" spans="1:25" ht="15" customHeight="1" x14ac:dyDescent="0.2">
      <c r="A24" s="2">
        <v>1</v>
      </c>
      <c r="B24" s="2" t="s">
        <v>102</v>
      </c>
      <c r="C24" s="2"/>
      <c r="D24" s="41" t="s">
        <v>103</v>
      </c>
      <c r="E24" s="38" t="s">
        <v>104</v>
      </c>
      <c r="G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62050</v>
      </c>
      <c r="H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Richmond Road (Via Deacon Avenue)</v>
      </c>
      <c r="I24" t="str" cm="1">
        <f t="array" ref="I24">IFERROR(INDEX(_xlfn.TEXTSPLIT(G24, "-"), 1), "")</f>
        <v>62050</v>
      </c>
      <c r="J24" t="str" cm="1">
        <f t="array" ref="J24">IFERROR(INDEX(_xlfn.TEXTSPLIT(H24, ";"), 1), "")</f>
        <v>North South Motorway, NorthBound Off-ramp to Richmond Road (Via Deacon Avenue)</v>
      </c>
      <c r="K24" t="str" cm="1">
        <f t="array" ref="K24">IFERROR(INDEX(_xlfn.TEXTSPLIT(G24, "-"), 2), "")</f>
        <v/>
      </c>
      <c r="L24" t="str" cm="1">
        <f t="array" ref="L24">IFERROR(INDEX(_xlfn.TEXTSPLIT(H24, ";"), 2), "")</f>
        <v/>
      </c>
      <c r="M24" t="str" cm="1">
        <f t="array" ref="M24">IFERROR(INDEX(_xlfn.TEXTSPLIT(G24, "-"), 3), "")</f>
        <v/>
      </c>
      <c r="N24" s="1" t="str" cm="1">
        <f t="array" ref="N24">IFERROR(INDEX(_xlfn.TEXTSPLIT(H24, ";"), 3), "")</f>
        <v/>
      </c>
      <c r="O24" s="20">
        <v>2280</v>
      </c>
      <c r="P24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2280</v>
      </c>
      <c r="Q24" s="2" t="s">
        <v>29</v>
      </c>
      <c r="R24" s="2">
        <v>8</v>
      </c>
      <c r="S24" t="s">
        <v>30</v>
      </c>
      <c r="T24" t="s">
        <v>31</v>
      </c>
      <c r="U24" t="s">
        <v>40</v>
      </c>
      <c r="V24" t="s">
        <v>41</v>
      </c>
      <c r="Y24" t="s">
        <v>34</v>
      </c>
    </row>
    <row r="25" spans="1:25" ht="15" customHeight="1" x14ac:dyDescent="0.2">
      <c r="A25" s="2">
        <v>1</v>
      </c>
      <c r="B25" s="2" t="s">
        <v>105</v>
      </c>
      <c r="C25" s="2"/>
      <c r="D25" s="48" t="s">
        <v>106</v>
      </c>
      <c r="E25" s="38" t="s">
        <v>107</v>
      </c>
      <c r="G2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62051</v>
      </c>
      <c r="H2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Anzac Highway</v>
      </c>
      <c r="I25" t="str" cm="1">
        <f t="array" ref="I25">IFERROR(INDEX(_xlfn.TEXTSPLIT(G25, "-"), 1), "")</f>
        <v>62051</v>
      </c>
      <c r="J25" t="str" cm="1">
        <f t="array" ref="J25">IFERROR(INDEX(_xlfn.TEXTSPLIT(H25, ";"), 1), "")</f>
        <v>North South Motorway, Southbound Off-ramp to Anzac Highway</v>
      </c>
      <c r="K25" t="str" cm="1">
        <f t="array" ref="K25">IFERROR(INDEX(_xlfn.TEXTSPLIT(G25, "-"), 2), "")</f>
        <v/>
      </c>
      <c r="L25" t="str" cm="1">
        <f t="array" ref="L25">IFERROR(INDEX(_xlfn.TEXTSPLIT(H25, ";"), 2), "")</f>
        <v/>
      </c>
      <c r="M25" t="str" cm="1">
        <f t="array" ref="M25">IFERROR(INDEX(_xlfn.TEXTSPLIT(G25, "-"), 3), "")</f>
        <v/>
      </c>
      <c r="N25" s="1" t="str" cm="1">
        <f t="array" ref="N25">IFERROR(INDEX(_xlfn.TEXTSPLIT(H25, ";"), 3), "")</f>
        <v/>
      </c>
      <c r="O25" s="20">
        <v>2240</v>
      </c>
      <c r="P25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2240</v>
      </c>
      <c r="Q25" s="2" t="s">
        <v>29</v>
      </c>
      <c r="R25" s="2">
        <v>9</v>
      </c>
      <c r="S25" t="s">
        <v>30</v>
      </c>
      <c r="T25" t="s">
        <v>31</v>
      </c>
      <c r="U25" t="s">
        <v>40</v>
      </c>
      <c r="V25" t="s">
        <v>41</v>
      </c>
      <c r="Y25" t="s">
        <v>34</v>
      </c>
    </row>
    <row r="26" spans="1:25" ht="15" customHeight="1" x14ac:dyDescent="0.2">
      <c r="A26" s="2">
        <v>1</v>
      </c>
      <c r="B26" s="2" t="s">
        <v>108</v>
      </c>
      <c r="C26" s="2"/>
      <c r="D26" s="49" t="s">
        <v>109</v>
      </c>
      <c r="E26" s="47" t="s">
        <v>110</v>
      </c>
      <c r="G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62052</v>
      </c>
      <c r="H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Anzac Highway</v>
      </c>
      <c r="I26" t="str" cm="1">
        <f t="array" ref="I26">IFERROR(INDEX(_xlfn.TEXTSPLIT(G26, "-"), 1), "")</f>
        <v>62052</v>
      </c>
      <c r="J26" t="str" cm="1">
        <f t="array" ref="J26">IFERROR(INDEX(_xlfn.TEXTSPLIT(H26, ";"), 1), "")</f>
        <v>North South Motorway, NorthBound On-ramp from Anzac Highway</v>
      </c>
      <c r="K26" t="str" cm="1">
        <f t="array" ref="K26">IFERROR(INDEX(_xlfn.TEXTSPLIT(G26, "-"), 2), "")</f>
        <v/>
      </c>
      <c r="L26" t="str" cm="1">
        <f t="array" ref="L26">IFERROR(INDEX(_xlfn.TEXTSPLIT(H26, ";"), 2), "")</f>
        <v/>
      </c>
      <c r="M26" t="str" cm="1">
        <f t="array" ref="M26">IFERROR(INDEX(_xlfn.TEXTSPLIT(G26, "-"), 3), "")</f>
        <v/>
      </c>
      <c r="N26" s="1" t="str" cm="1">
        <f t="array" ref="N26">IFERROR(INDEX(_xlfn.TEXTSPLIT(H26, ";"), 3), "")</f>
        <v/>
      </c>
      <c r="O26" s="20">
        <v>2200</v>
      </c>
      <c r="P26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2200</v>
      </c>
      <c r="Q26" s="2" t="s">
        <v>29</v>
      </c>
      <c r="R26" s="2">
        <v>10</v>
      </c>
      <c r="S26" t="s">
        <v>30</v>
      </c>
      <c r="T26" t="s">
        <v>31</v>
      </c>
      <c r="U26" t="s">
        <v>40</v>
      </c>
      <c r="V26" t="s">
        <v>41</v>
      </c>
      <c r="Y26" t="s">
        <v>34</v>
      </c>
    </row>
    <row r="27" spans="1:25" ht="15" customHeight="1" x14ac:dyDescent="0.2">
      <c r="A27" s="2">
        <v>1</v>
      </c>
      <c r="B27" s="2" t="s">
        <v>111</v>
      </c>
      <c r="C27" s="2"/>
      <c r="D27" s="41" t="s">
        <v>112</v>
      </c>
      <c r="E27" s="38" t="s">
        <v>113</v>
      </c>
      <c r="G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</v>
      </c>
      <c r="H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</v>
      </c>
      <c r="I27" t="str" cm="1">
        <f t="array" ref="I27">IFERROR(INDEX(_xlfn.TEXTSPLIT(G27, "-"), 1), "")</f>
        <v>62053</v>
      </c>
      <c r="J27" t="str" cm="1">
        <f t="array" ref="J27">IFERROR(INDEX(_xlfn.TEXTSPLIT(H27, ";"), 1), "")</f>
        <v>North South Motorway, SouthBound Off-ramp to Cross Road (Via South Road)</v>
      </c>
      <c r="K27" t="str" cm="1">
        <f t="array" ref="K27">IFERROR(INDEX(_xlfn.TEXTSPLIT(G27, "-"), 2), "")</f>
        <v/>
      </c>
      <c r="L27" t="str" cm="1">
        <f t="array" ref="L27">IFERROR(INDEX(_xlfn.TEXTSPLIT(H27, ";"), 2), "")</f>
        <v/>
      </c>
      <c r="M27" t="str" cm="1">
        <f t="array" ref="M27">IFERROR(INDEX(_xlfn.TEXTSPLIT(G27, "-"), 3), "")</f>
        <v/>
      </c>
      <c r="N27" s="1" t="str" cm="1">
        <f t="array" ref="N27">IFERROR(INDEX(_xlfn.TEXTSPLIT(H27, ";"), 3), "")</f>
        <v/>
      </c>
      <c r="O27" s="20">
        <v>3440</v>
      </c>
      <c r="P27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3440</v>
      </c>
      <c r="Q27" s="2" t="s">
        <v>29</v>
      </c>
      <c r="R27" s="2">
        <v>11</v>
      </c>
      <c r="S27" t="s">
        <v>30</v>
      </c>
      <c r="T27" t="s">
        <v>31</v>
      </c>
      <c r="U27" t="s">
        <v>40</v>
      </c>
      <c r="V27" t="s">
        <v>41</v>
      </c>
      <c r="Y27" t="s">
        <v>34</v>
      </c>
    </row>
    <row r="28" spans="1:25" ht="15" customHeight="1" x14ac:dyDescent="0.2">
      <c r="A28" s="2">
        <v>1</v>
      </c>
      <c r="B28" s="2" t="s">
        <v>114</v>
      </c>
      <c r="C28" s="2"/>
      <c r="D28" s="41" t="s">
        <v>115</v>
      </c>
      <c r="E28" s="38" t="s">
        <v>116</v>
      </c>
      <c r="G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62054</v>
      </c>
      <c r="H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Anzac Hwy</v>
      </c>
      <c r="I28" t="str" cm="1">
        <f t="array" ref="I28">IFERROR(INDEX(_xlfn.TEXTSPLIT(G28, "-"), 1), "")</f>
        <v>62054</v>
      </c>
      <c r="J28" t="str" cm="1">
        <f t="array" ref="J28">IFERROR(INDEX(_xlfn.TEXTSPLIT(H28, ";"), 1), "")</f>
        <v>North South Motorway, SouthBound On-ramp from Anzac Hwy</v>
      </c>
      <c r="K28" t="str" cm="1">
        <f t="array" ref="K28">IFERROR(INDEX(_xlfn.TEXTSPLIT(G28, "-"), 2), "")</f>
        <v/>
      </c>
      <c r="L28" t="str" cm="1">
        <f t="array" ref="L28">IFERROR(INDEX(_xlfn.TEXTSPLIT(H28, ";"), 2), "")</f>
        <v/>
      </c>
      <c r="M28" t="str" cm="1">
        <f t="array" ref="M28">IFERROR(INDEX(_xlfn.TEXTSPLIT(G28, "-"), 3), "")</f>
        <v/>
      </c>
      <c r="N28" s="1" t="str" cm="1">
        <f t="array" ref="N28">IFERROR(INDEX(_xlfn.TEXTSPLIT(H28, ";"), 3), "")</f>
        <v/>
      </c>
      <c r="O28" s="20">
        <v>3420</v>
      </c>
      <c r="P28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3420</v>
      </c>
      <c r="Q28" s="2" t="s">
        <v>29</v>
      </c>
      <c r="R28" s="2">
        <v>12</v>
      </c>
      <c r="S28" t="s">
        <v>30</v>
      </c>
      <c r="T28" t="s">
        <v>31</v>
      </c>
      <c r="U28" t="s">
        <v>40</v>
      </c>
      <c r="V28" t="s">
        <v>41</v>
      </c>
      <c r="Y28" t="s">
        <v>34</v>
      </c>
    </row>
    <row r="29" spans="1:25" ht="15" customHeight="1" x14ac:dyDescent="0.2">
      <c r="A29" s="2">
        <v>1</v>
      </c>
      <c r="B29" s="2" t="s">
        <v>117</v>
      </c>
      <c r="C29" s="2"/>
      <c r="D29" s="41" t="s">
        <v>118</v>
      </c>
      <c r="E29" s="38" t="s">
        <v>119</v>
      </c>
      <c r="G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</v>
      </c>
      <c r="H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</v>
      </c>
      <c r="I29" t="str" cm="1">
        <f t="array" ref="I29">IFERROR(INDEX(_xlfn.TEXTSPLIT(G29, "-"), 1), "")</f>
        <v>62055</v>
      </c>
      <c r="J29" t="str" cm="1">
        <f t="array" ref="J29">IFERROR(INDEX(_xlfn.TEXTSPLIT(H29, ";"), 1), "")</f>
        <v>North South Motorway, NorthBound On-ramp from Cross Road</v>
      </c>
      <c r="K29" t="str" cm="1">
        <f t="array" ref="K29">IFERROR(INDEX(_xlfn.TEXTSPLIT(G29, "-"), 2), "")</f>
        <v/>
      </c>
      <c r="L29" t="str" cm="1">
        <f t="array" ref="L29">IFERROR(INDEX(_xlfn.TEXTSPLIT(H29, ";"), 2), "")</f>
        <v/>
      </c>
      <c r="M29" t="str" cm="1">
        <f t="array" ref="M29">IFERROR(INDEX(_xlfn.TEXTSPLIT(G29, "-"), 3), "")</f>
        <v/>
      </c>
      <c r="N29" s="1" t="str" cm="1">
        <f t="array" ref="N29">IFERROR(INDEX(_xlfn.TEXTSPLIT(H29, ";"), 3), "")</f>
        <v/>
      </c>
      <c r="O29" s="20">
        <v>3430</v>
      </c>
      <c r="P29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3430</v>
      </c>
      <c r="Q29" s="2" t="s">
        <v>29</v>
      </c>
      <c r="R29" s="2">
        <v>13</v>
      </c>
      <c r="S29" t="s">
        <v>30</v>
      </c>
      <c r="T29" t="s">
        <v>31</v>
      </c>
      <c r="U29" t="s">
        <v>40</v>
      </c>
      <c r="V29" t="s">
        <v>41</v>
      </c>
      <c r="Y29" t="s">
        <v>34</v>
      </c>
    </row>
    <row r="30" spans="1:25" ht="15" customHeight="1" x14ac:dyDescent="0.2">
      <c r="A30" s="2">
        <v>1</v>
      </c>
      <c r="B30" s="2" t="s">
        <v>120</v>
      </c>
      <c r="C30" s="2"/>
      <c r="D30" s="41" t="s">
        <v>121</v>
      </c>
      <c r="E30" s="38" t="s">
        <v>122</v>
      </c>
      <c r="G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62056</v>
      </c>
      <c r="H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Anzac Hwy</v>
      </c>
      <c r="I30" t="str" cm="1">
        <f t="array" ref="I30">IFERROR(INDEX(_xlfn.TEXTSPLIT(G30, "-"), 1), "")</f>
        <v>62056</v>
      </c>
      <c r="J30" t="str" cm="1">
        <f t="array" ref="J30">IFERROR(INDEX(_xlfn.TEXTSPLIT(H30, ";"), 1), "")</f>
        <v>North South Motorway, NorthBound Off-ramp to Anzac Hwy</v>
      </c>
      <c r="K30" t="str" cm="1">
        <f t="array" ref="K30">IFERROR(INDEX(_xlfn.TEXTSPLIT(G30, "-"), 2), "")</f>
        <v/>
      </c>
      <c r="L30" t="str" cm="1">
        <f t="array" ref="L30">IFERROR(INDEX(_xlfn.TEXTSPLIT(H30, ";"), 2), "")</f>
        <v/>
      </c>
      <c r="M30" t="str" cm="1">
        <f t="array" ref="M30">IFERROR(INDEX(_xlfn.TEXTSPLIT(G30, "-"), 3), "")</f>
        <v/>
      </c>
      <c r="N30" s="1" t="str" cm="1">
        <f t="array" ref="N30">IFERROR(INDEX(_xlfn.TEXTSPLIT(H30, ";"), 3), "")</f>
        <v/>
      </c>
      <c r="O30" s="20">
        <v>3410</v>
      </c>
      <c r="P30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3410</v>
      </c>
      <c r="Q30" s="2" t="s">
        <v>29</v>
      </c>
      <c r="R30" s="2">
        <v>14</v>
      </c>
      <c r="S30" t="s">
        <v>30</v>
      </c>
      <c r="T30" t="s">
        <v>31</v>
      </c>
      <c r="U30" t="s">
        <v>40</v>
      </c>
      <c r="V30" t="s">
        <v>41</v>
      </c>
      <c r="Y30" t="s">
        <v>34</v>
      </c>
    </row>
    <row r="31" spans="1:25" ht="15" customHeight="1" x14ac:dyDescent="0.2">
      <c r="A31" s="2">
        <v>1</v>
      </c>
      <c r="B31" s="2" t="s">
        <v>123</v>
      </c>
      <c r="C31" s="2"/>
      <c r="D31" s="47" t="s">
        <v>124</v>
      </c>
      <c r="E31" s="47" t="s">
        <v>125</v>
      </c>
      <c r="G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NCRN006</v>
      </c>
      <c r="H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Brookman Avenue</v>
      </c>
      <c r="I31" t="str" cm="1">
        <f t="array" ref="I31">IFERROR(INDEX(_xlfn.TEXTSPLIT(G31, "-"), 1), "")</f>
        <v>NCRN006</v>
      </c>
      <c r="J31" t="str" cm="1">
        <f t="array" ref="J31">IFERROR(INDEX(_xlfn.TEXTSPLIT(H31, ";"), 1), "")</f>
        <v>Brookman Avenue</v>
      </c>
      <c r="K31" t="str" cm="1">
        <f t="array" ref="K31">IFERROR(INDEX(_xlfn.TEXTSPLIT(G31, "-"), 2), "")</f>
        <v/>
      </c>
      <c r="L31" t="str" cm="1">
        <f t="array" ref="L31">IFERROR(INDEX(_xlfn.TEXTSPLIT(H31, ";"), 2), "")</f>
        <v/>
      </c>
      <c r="M31" t="str" cm="1">
        <f t="array" ref="M31">IFERROR(INDEX(_xlfn.TEXTSPLIT(G31, "-"), 3), "")</f>
        <v/>
      </c>
      <c r="N31" s="1" t="str" cm="1">
        <f t="array" ref="N31">IFERROR(INDEX(_xlfn.TEXTSPLIT(H31, ";"), 3), "")</f>
        <v/>
      </c>
      <c r="O31" s="14" t="s">
        <v>51</v>
      </c>
      <c r="P31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1" s="2" t="s">
        <v>29</v>
      </c>
      <c r="R31" s="2">
        <v>105</v>
      </c>
      <c r="S31" t="s">
        <v>30</v>
      </c>
      <c r="T31" t="s">
        <v>31</v>
      </c>
      <c r="U31" t="s">
        <v>40</v>
      </c>
      <c r="V31" t="s">
        <v>41</v>
      </c>
      <c r="Y31" t="s">
        <v>34</v>
      </c>
    </row>
    <row r="32" spans="1:25" ht="15" customHeight="1" x14ac:dyDescent="0.2">
      <c r="A32" s="2">
        <v>1</v>
      </c>
      <c r="B32" s="2" t="s">
        <v>126</v>
      </c>
      <c r="C32" s="2"/>
      <c r="D32" s="38" t="s">
        <v>127</v>
      </c>
      <c r="E32" s="38" t="s">
        <v>128</v>
      </c>
      <c r="G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06586</v>
      </c>
      <c r="H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Sir Donald Bradman Drive</v>
      </c>
      <c r="I32" t="str" cm="1">
        <f t="array" ref="I32">IFERROR(INDEX(_xlfn.TEXTSPLIT(G32, "-"), 1), "")</f>
        <v>06586</v>
      </c>
      <c r="J32" t="str" cm="1">
        <f t="array" ref="J32">IFERROR(INDEX(_xlfn.TEXTSPLIT(H32, ";"), 1), "")</f>
        <v>Sir Donald Bradman Drive</v>
      </c>
      <c r="K32" t="str" cm="1">
        <f t="array" ref="K32">IFERROR(INDEX(_xlfn.TEXTSPLIT(G32, "-"), 2), "")</f>
        <v/>
      </c>
      <c r="L32" t="str" cm="1">
        <f t="array" ref="L32">IFERROR(INDEX(_xlfn.TEXTSPLIT(H32, ";"), 2), "")</f>
        <v/>
      </c>
      <c r="M32" t="str" cm="1">
        <f t="array" ref="M32">IFERROR(INDEX(_xlfn.TEXTSPLIT(G32, "-"), 3), "")</f>
        <v/>
      </c>
      <c r="N32" s="1" t="str" cm="1">
        <f t="array" ref="N32">IFERROR(INDEX(_xlfn.TEXTSPLIT(H32, ";"), 3), "")</f>
        <v/>
      </c>
      <c r="O32" s="14" t="s">
        <v>51</v>
      </c>
      <c r="P32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2" s="2" t="s">
        <v>29</v>
      </c>
      <c r="R32" s="2">
        <v>20</v>
      </c>
      <c r="S32" t="s">
        <v>30</v>
      </c>
      <c r="T32" t="s">
        <v>31</v>
      </c>
      <c r="U32" t="s">
        <v>32</v>
      </c>
      <c r="V32" t="s">
        <v>33</v>
      </c>
      <c r="Y32" t="s">
        <v>34</v>
      </c>
    </row>
    <row r="33" spans="1:25" ht="15" customHeight="1" x14ac:dyDescent="0.2">
      <c r="A33" s="2">
        <v>1</v>
      </c>
      <c r="B33" s="2" t="s">
        <v>129</v>
      </c>
      <c r="C33" s="2"/>
      <c r="D33" s="38" t="s">
        <v>130</v>
      </c>
      <c r="E33" s="38" t="s">
        <v>131</v>
      </c>
      <c r="G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NCRN007</v>
      </c>
      <c r="H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Manchester Street</v>
      </c>
      <c r="I33" t="str" cm="1">
        <f t="array" ref="I33">IFERROR(INDEX(_xlfn.TEXTSPLIT(G33, "-"), 1), "")</f>
        <v>NCRN007</v>
      </c>
      <c r="J33" t="str" cm="1">
        <f t="array" ref="J33">IFERROR(INDEX(_xlfn.TEXTSPLIT(H33, ";"), 1), "")</f>
        <v>Manchester Street</v>
      </c>
      <c r="K33" t="str" cm="1">
        <f t="array" ref="K33">IFERROR(INDEX(_xlfn.TEXTSPLIT(G33, "-"), 2), "")</f>
        <v/>
      </c>
      <c r="L33" t="str" cm="1">
        <f t="array" ref="L33">IFERROR(INDEX(_xlfn.TEXTSPLIT(H33, ";"), 2), "")</f>
        <v/>
      </c>
      <c r="M33" t="str" cm="1">
        <f t="array" ref="M33">IFERROR(INDEX(_xlfn.TEXTSPLIT(G33, "-"), 3), "")</f>
        <v/>
      </c>
      <c r="N33" s="1" t="str" cm="1">
        <f t="array" ref="N33">IFERROR(INDEX(_xlfn.TEXTSPLIT(H33, ";"), 3), "")</f>
        <v/>
      </c>
      <c r="O33" s="14" t="s">
        <v>51</v>
      </c>
      <c r="P33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3" s="2" t="s">
        <v>29</v>
      </c>
      <c r="R33" s="2">
        <v>20</v>
      </c>
      <c r="S33" t="s">
        <v>30</v>
      </c>
      <c r="T33" t="s">
        <v>31</v>
      </c>
      <c r="U33" t="s">
        <v>32</v>
      </c>
      <c r="V33" t="s">
        <v>33</v>
      </c>
      <c r="Y33" t="s">
        <v>34</v>
      </c>
    </row>
    <row r="34" spans="1:25" ht="15" customHeight="1" x14ac:dyDescent="0.2">
      <c r="A34" s="2">
        <v>1</v>
      </c>
      <c r="B34" s="2" t="s">
        <v>132</v>
      </c>
      <c r="C34" s="2"/>
      <c r="D34" s="38" t="s">
        <v>133</v>
      </c>
      <c r="E34" s="38" t="s">
        <v>134</v>
      </c>
      <c r="G3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NCRN008</v>
      </c>
      <c r="H3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Celtic Avenue</v>
      </c>
      <c r="I34" t="str" cm="1">
        <f t="array" ref="I34">IFERROR(INDEX(_xlfn.TEXTSPLIT(G34, "-"), 1), "")</f>
        <v>NCRN008</v>
      </c>
      <c r="J34" t="str" cm="1">
        <f t="array" ref="J34">IFERROR(INDEX(_xlfn.TEXTSPLIT(H34, ";"), 1), "")</f>
        <v>Celtic Avenue</v>
      </c>
      <c r="K34" t="str" cm="1">
        <f t="array" ref="K34">IFERROR(INDEX(_xlfn.TEXTSPLIT(G34, "-"), 2), "")</f>
        <v/>
      </c>
      <c r="L34" t="str" cm="1">
        <f t="array" ref="L34">IFERROR(INDEX(_xlfn.TEXTSPLIT(H34, ";"), 2), "")</f>
        <v/>
      </c>
      <c r="M34" t="str" cm="1">
        <f t="array" ref="M34">IFERROR(INDEX(_xlfn.TEXTSPLIT(G34, "-"), 3), "")</f>
        <v/>
      </c>
      <c r="N34" s="1" t="str" cm="1">
        <f t="array" ref="N34">IFERROR(INDEX(_xlfn.TEXTSPLIT(H34, ";"), 3), "")</f>
        <v/>
      </c>
      <c r="O34" s="14" t="s">
        <v>51</v>
      </c>
      <c r="P34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4" s="2" t="s">
        <v>29</v>
      </c>
      <c r="R34" s="2">
        <v>20</v>
      </c>
      <c r="S34" t="s">
        <v>30</v>
      </c>
      <c r="T34" t="s">
        <v>31</v>
      </c>
      <c r="U34" t="s">
        <v>32</v>
      </c>
      <c r="V34" t="s">
        <v>33</v>
      </c>
      <c r="Y34" t="s">
        <v>34</v>
      </c>
    </row>
    <row r="35" spans="1:25" ht="15" customHeight="1" x14ac:dyDescent="0.2">
      <c r="A35" s="2">
        <v>1</v>
      </c>
      <c r="B35" s="2" t="s">
        <v>135</v>
      </c>
      <c r="C35" s="2"/>
      <c r="D35" s="38" t="s">
        <v>136</v>
      </c>
      <c r="E35" s="38" t="s">
        <v>137</v>
      </c>
      <c r="G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NCRN009</v>
      </c>
      <c r="H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Adam Street</v>
      </c>
      <c r="I35" t="str" cm="1">
        <f t="array" ref="I35">IFERROR(INDEX(_xlfn.TEXTSPLIT(G35, "-"), 1), "")</f>
        <v>NCRN009</v>
      </c>
      <c r="J35" t="str" cm="1">
        <f t="array" ref="J35">IFERROR(INDEX(_xlfn.TEXTSPLIT(H35, ";"), 1), "")</f>
        <v>Adam Street</v>
      </c>
      <c r="K35" t="str" cm="1">
        <f t="array" ref="K35">IFERROR(INDEX(_xlfn.TEXTSPLIT(G35, "-"), 2), "")</f>
        <v/>
      </c>
      <c r="L35" t="str" cm="1">
        <f t="array" ref="L35">IFERROR(INDEX(_xlfn.TEXTSPLIT(H35, ";"), 2), "")</f>
        <v/>
      </c>
      <c r="M35" t="str" cm="1">
        <f t="array" ref="M35">IFERROR(INDEX(_xlfn.TEXTSPLIT(G35, "-"), 3), "")</f>
        <v/>
      </c>
      <c r="N35" s="1" t="str" cm="1">
        <f t="array" ref="N35">IFERROR(INDEX(_xlfn.TEXTSPLIT(H35, ";"), 3), "")</f>
        <v/>
      </c>
      <c r="O35" s="14" t="s">
        <v>51</v>
      </c>
      <c r="P35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5" s="2" t="s">
        <v>29</v>
      </c>
      <c r="R35" s="2">
        <v>20</v>
      </c>
      <c r="S35" t="s">
        <v>30</v>
      </c>
      <c r="T35" t="s">
        <v>31</v>
      </c>
      <c r="U35" t="s">
        <v>32</v>
      </c>
      <c r="V35" t="s">
        <v>33</v>
      </c>
      <c r="Y35" t="s">
        <v>34</v>
      </c>
    </row>
    <row r="36" spans="1:25" ht="15" customHeight="1" x14ac:dyDescent="0.2">
      <c r="A36" s="2">
        <v>1</v>
      </c>
      <c r="B36" s="2" t="s">
        <v>138</v>
      </c>
      <c r="C36" s="2"/>
      <c r="D36" s="38" t="s">
        <v>139</v>
      </c>
      <c r="E36" s="38" t="s">
        <v>140</v>
      </c>
      <c r="G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NCRN010</v>
      </c>
      <c r="H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Walsh Ave</v>
      </c>
      <c r="I36" t="str" cm="1">
        <f t="array" ref="I36">IFERROR(INDEX(_xlfn.TEXTSPLIT(G36, "-"), 1), "")</f>
        <v>NCRN010</v>
      </c>
      <c r="J36" t="str" cm="1">
        <f t="array" ref="J36">IFERROR(INDEX(_xlfn.TEXTSPLIT(H36, ";"), 1), "")</f>
        <v>Walsh Ave</v>
      </c>
      <c r="K36" t="str" cm="1">
        <f t="array" ref="K36">IFERROR(INDEX(_xlfn.TEXTSPLIT(G36, "-"), 2), "")</f>
        <v/>
      </c>
      <c r="L36" t="str" cm="1">
        <f t="array" ref="L36">IFERROR(INDEX(_xlfn.TEXTSPLIT(H36, ";"), 2), "")</f>
        <v/>
      </c>
      <c r="M36" t="str" cm="1">
        <f t="array" ref="M36">IFERROR(INDEX(_xlfn.TEXTSPLIT(G36, "-"), 3), "")</f>
        <v/>
      </c>
      <c r="N36" s="1" t="str" cm="1">
        <f t="array" ref="N36">IFERROR(INDEX(_xlfn.TEXTSPLIT(H36, ";"), 3), "")</f>
        <v/>
      </c>
      <c r="O36" s="14" t="s">
        <v>51</v>
      </c>
      <c r="P36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6" s="2" t="s">
        <v>29</v>
      </c>
      <c r="R36" s="2">
        <v>20</v>
      </c>
      <c r="S36" t="s">
        <v>30</v>
      </c>
      <c r="T36" t="s">
        <v>31</v>
      </c>
      <c r="U36" t="s">
        <v>32</v>
      </c>
      <c r="V36" t="s">
        <v>33</v>
      </c>
      <c r="Y36" t="s">
        <v>34</v>
      </c>
    </row>
    <row r="37" spans="1:25" ht="15" customHeight="1" x14ac:dyDescent="0.2">
      <c r="A37" s="2">
        <v>1</v>
      </c>
      <c r="B37" s="2" t="s">
        <v>141</v>
      </c>
      <c r="C37" s="2"/>
      <c r="D37" s="38" t="s">
        <v>142</v>
      </c>
      <c r="E37" s="38" t="s">
        <v>143</v>
      </c>
      <c r="G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NCRN011</v>
      </c>
      <c r="H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Ware Street</v>
      </c>
      <c r="I37" t="str" cm="1">
        <f t="array" ref="I37">IFERROR(INDEX(_xlfn.TEXTSPLIT(G37, "-"), 1), "")</f>
        <v>NCRN011</v>
      </c>
      <c r="J37" t="str" cm="1">
        <f t="array" ref="J37">IFERROR(INDEX(_xlfn.TEXTSPLIT(H37, ";"), 1), "")</f>
        <v>Ware Street</v>
      </c>
      <c r="K37" t="str" cm="1">
        <f t="array" ref="K37">IFERROR(INDEX(_xlfn.TEXTSPLIT(G37, "-"), 2), "")</f>
        <v/>
      </c>
      <c r="L37" t="str" cm="1">
        <f t="array" ref="L37">IFERROR(INDEX(_xlfn.TEXTSPLIT(H37, ";"), 2), "")</f>
        <v/>
      </c>
      <c r="M37" t="str" cm="1">
        <f t="array" ref="M37">IFERROR(INDEX(_xlfn.TEXTSPLIT(G37, "-"), 3), "")</f>
        <v/>
      </c>
      <c r="N37" s="1" t="str" cm="1">
        <f t="array" ref="N37">IFERROR(INDEX(_xlfn.TEXTSPLIT(H37, ";"), 3), "")</f>
        <v/>
      </c>
      <c r="O37" s="14" t="s">
        <v>51</v>
      </c>
      <c r="P37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7" s="2" t="s">
        <v>29</v>
      </c>
      <c r="R37" s="2">
        <v>20</v>
      </c>
      <c r="S37" t="s">
        <v>30</v>
      </c>
      <c r="T37" t="s">
        <v>31</v>
      </c>
      <c r="U37" t="s">
        <v>32</v>
      </c>
      <c r="V37" t="s">
        <v>33</v>
      </c>
      <c r="Y37" t="s">
        <v>34</v>
      </c>
    </row>
    <row r="38" spans="1:25" ht="15" customHeight="1" x14ac:dyDescent="0.2">
      <c r="A38" s="2">
        <v>1</v>
      </c>
      <c r="B38" s="2" t="s">
        <v>144</v>
      </c>
      <c r="C38" s="2"/>
      <c r="D38" s="38" t="s">
        <v>145</v>
      </c>
      <c r="E38" s="38" t="s">
        <v>146</v>
      </c>
      <c r="G3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NCRN012</v>
      </c>
      <c r="H3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Orsmond Street</v>
      </c>
      <c r="I38" t="str" cm="1">
        <f t="array" ref="I38">IFERROR(INDEX(_xlfn.TEXTSPLIT(G38, "-"), 1), "")</f>
        <v>NCRN012</v>
      </c>
      <c r="J38" t="str" cm="1">
        <f t="array" ref="J38">IFERROR(INDEX(_xlfn.TEXTSPLIT(H38, ";"), 1), "")</f>
        <v>Orsmond Street</v>
      </c>
      <c r="K38" t="str" cm="1">
        <f t="array" ref="K38">IFERROR(INDEX(_xlfn.TEXTSPLIT(G38, "-"), 2), "")</f>
        <v/>
      </c>
      <c r="L38" t="str" cm="1">
        <f t="array" ref="L38">IFERROR(INDEX(_xlfn.TEXTSPLIT(H38, ";"), 2), "")</f>
        <v/>
      </c>
      <c r="M38" t="str" cm="1">
        <f t="array" ref="M38">IFERROR(INDEX(_xlfn.TEXTSPLIT(G38, "-"), 3), "")</f>
        <v/>
      </c>
      <c r="N38" s="1" t="str" cm="1">
        <f t="array" ref="N38">IFERROR(INDEX(_xlfn.TEXTSPLIT(H38, ";"), 3), "")</f>
        <v/>
      </c>
      <c r="O38" s="14" t="s">
        <v>51</v>
      </c>
      <c r="P38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8" s="2" t="s">
        <v>29</v>
      </c>
      <c r="R38" s="2">
        <v>20</v>
      </c>
      <c r="S38" t="s">
        <v>30</v>
      </c>
      <c r="T38" t="s">
        <v>31</v>
      </c>
      <c r="U38" t="s">
        <v>32</v>
      </c>
      <c r="V38" t="s">
        <v>33</v>
      </c>
      <c r="Y38" t="s">
        <v>34</v>
      </c>
    </row>
    <row r="39" spans="1:25" ht="15" customHeight="1" x14ac:dyDescent="0.2">
      <c r="A39" s="2">
        <v>1</v>
      </c>
      <c r="B39" s="2" t="s">
        <v>147</v>
      </c>
      <c r="C39" s="2"/>
      <c r="D39" s="38" t="s">
        <v>148</v>
      </c>
      <c r="E39" s="38" t="s">
        <v>149</v>
      </c>
      <c r="G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NCRN013</v>
      </c>
      <c r="H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Deacon Avenue</v>
      </c>
      <c r="I39" t="str" cm="1">
        <f t="array" ref="I39">IFERROR(INDEX(_xlfn.TEXTSPLIT(G39, "-"), 1), "")</f>
        <v>NCRN013</v>
      </c>
      <c r="J39" t="str" cm="1">
        <f t="array" ref="J39">IFERROR(INDEX(_xlfn.TEXTSPLIT(H39, ";"), 1), "")</f>
        <v>Deacon Avenue</v>
      </c>
      <c r="K39" t="str" cm="1">
        <f t="array" ref="K39">IFERROR(INDEX(_xlfn.TEXTSPLIT(G39, "-"), 2), "")</f>
        <v/>
      </c>
      <c r="L39" t="str" cm="1">
        <f t="array" ref="L39">IFERROR(INDEX(_xlfn.TEXTSPLIT(H39, ";"), 2), "")</f>
        <v/>
      </c>
      <c r="M39" t="str" cm="1">
        <f t="array" ref="M39">IFERROR(INDEX(_xlfn.TEXTSPLIT(G39, "-"), 3), "")</f>
        <v/>
      </c>
      <c r="N39" s="1" t="str" cm="1">
        <f t="array" ref="N39">IFERROR(INDEX(_xlfn.TEXTSPLIT(H39, ";"), 3), "")</f>
        <v/>
      </c>
      <c r="O39" s="14" t="s">
        <v>51</v>
      </c>
      <c r="P39" s="20" t="str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No Linear Assets Req</v>
      </c>
      <c r="Q39" s="2" t="s">
        <v>29</v>
      </c>
      <c r="R39" s="2">
        <v>20</v>
      </c>
      <c r="S39" t="s">
        <v>30</v>
      </c>
      <c r="T39" t="s">
        <v>31</v>
      </c>
      <c r="U39" t="s">
        <v>32</v>
      </c>
      <c r="V39" t="s">
        <v>33</v>
      </c>
      <c r="Y39" t="s">
        <v>34</v>
      </c>
    </row>
    <row r="40" spans="1:25" ht="15" customHeight="1" x14ac:dyDescent="0.2">
      <c r="C40" s="2"/>
      <c r="D40" s="6"/>
      <c r="I40" t="str" cm="1">
        <f t="array" ref="I40">IFERROR(INDEX(_xlfn.TEXTSPLIT(G40, "-"), 1), "")</f>
        <v/>
      </c>
      <c r="J40" t="str" cm="1">
        <f t="array" ref="J40">IFERROR(INDEX(_xlfn.TEXTSPLIT(H40, ";"), 1), "")</f>
        <v/>
      </c>
      <c r="L40" t="str" cm="1">
        <f t="array" ref="L40">IFERROR(INDEX(_xlfn.TEXTSPLIT(H40, ";"), 2), "")</f>
        <v/>
      </c>
      <c r="N40" s="1" t="str" cm="1">
        <f t="array" ref="N40">IFERROR(INDEX(_xlfn.TEXTSPLIT(H40, ";"), 3), "")</f>
        <v/>
      </c>
      <c r="O40" s="14"/>
      <c r="P40" s="14"/>
      <c r="Q40" s="17"/>
      <c r="R40" s="17"/>
    </row>
    <row r="41" spans="1:25" ht="15" customHeight="1" x14ac:dyDescent="0.2">
      <c r="A41" s="2" t="s">
        <v>150</v>
      </c>
      <c r="B41" s="2" t="s">
        <v>151</v>
      </c>
      <c r="C41" s="2"/>
      <c r="D41" s="13" t="s">
        <v>152</v>
      </c>
      <c r="E41" s="13" t="s">
        <v>153</v>
      </c>
      <c r="F41" s="11"/>
      <c r="G4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F0290</v>
      </c>
      <c r="H4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NTNP Maintenance and Operational Centre (MOC)</v>
      </c>
      <c r="I41" t="str" cm="1">
        <f t="array" ref="I41">IFERROR(INDEX(_xlfn.TEXTSPLIT(G41, "-"), 1), "")</f>
        <v>F0290</v>
      </c>
      <c r="J41" t="str" cm="1">
        <f t="array" ref="J41">IFERROR(INDEX(_xlfn.TEXTSPLIT(H41, ";"), 1), "")</f>
        <v>NTNP Maintenance and Operational Centre (MOC)</v>
      </c>
      <c r="K41" t="str" cm="1">
        <f t="array" ref="K41">IFERROR(INDEX(_xlfn.TEXTSPLIT(#REF!, "-"), 2), "")</f>
        <v/>
      </c>
      <c r="L41" t="str" cm="1">
        <f t="array" ref="L41">IFERROR(INDEX(_xlfn.TEXTSPLIT(H41, ";"), 2), "")</f>
        <v/>
      </c>
      <c r="M41" t="str" cm="1">
        <f t="array" ref="M41">IFERROR(INDEX(_xlfn.TEXTSPLIT(#REF!, "-"), 3), "")</f>
        <v/>
      </c>
      <c r="N41" s="1" t="str" cm="1">
        <f t="array" ref="N41">IFERROR(INDEX(_xlfn.TEXTSPLIT(H41, ";"), 3), "")</f>
        <v/>
      </c>
      <c r="O41" s="20">
        <v>290</v>
      </c>
      <c r="P41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290</v>
      </c>
      <c r="Q41" s="2" t="s">
        <v>154</v>
      </c>
      <c r="R41" s="2">
        <v>1</v>
      </c>
      <c r="S41" t="s">
        <v>30</v>
      </c>
      <c r="T41" t="s">
        <v>31</v>
      </c>
      <c r="U41" t="s">
        <v>155</v>
      </c>
      <c r="V41" t="s">
        <v>156</v>
      </c>
      <c r="Y41" t="s">
        <v>34</v>
      </c>
    </row>
    <row r="42" spans="1:25" ht="15" customHeight="1" x14ac:dyDescent="0.2">
      <c r="A42" s="2" t="s">
        <v>150</v>
      </c>
      <c r="B42" s="2" t="s">
        <v>157</v>
      </c>
      <c r="C42" s="2"/>
      <c r="D42" s="13" t="s">
        <v>158</v>
      </c>
      <c r="E42" s="13" t="s">
        <v>159</v>
      </c>
      <c r="F42" s="12"/>
      <c r="G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F0291</v>
      </c>
      <c r="H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NTSP Maintenance and Operational Centre (MOC)</v>
      </c>
      <c r="I42" t="str" cm="1">
        <f t="array" ref="I42">IFERROR(INDEX(_xlfn.TEXTSPLIT(G42, "-"), 1), "")</f>
        <v>F0291</v>
      </c>
      <c r="J42" t="str" cm="1">
        <f t="array" ref="J42">IFERROR(INDEX(_xlfn.TEXTSPLIT(H42, ";"), 1), "")</f>
        <v>NTSP Maintenance and Operational Centre (MOC)</v>
      </c>
      <c r="K42" t="str" cm="1">
        <f t="array" ref="K42">IFERROR(INDEX(_xlfn.TEXTSPLIT(#REF!, "-"), 2), "")</f>
        <v/>
      </c>
      <c r="L42" t="str" cm="1">
        <f t="array" ref="L42">IFERROR(INDEX(_xlfn.TEXTSPLIT(H42, ";"), 2), "")</f>
        <v/>
      </c>
      <c r="M42" t="str" cm="1">
        <f t="array" ref="M42">IFERROR(INDEX(_xlfn.TEXTSPLIT(#REF!, "-"), 3), "")</f>
        <v/>
      </c>
      <c r="N42" s="1" t="str" cm="1">
        <f t="array" ref="N42">IFERROR(INDEX(_xlfn.TEXTSPLIT(H42, ";"), 3), "")</f>
        <v/>
      </c>
      <c r="O42" s="20">
        <v>291</v>
      </c>
      <c r="P42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291</v>
      </c>
      <c r="Q42" s="2" t="s">
        <v>154</v>
      </c>
      <c r="R42" s="2">
        <v>2</v>
      </c>
      <c r="S42" t="s">
        <v>30</v>
      </c>
      <c r="T42" t="s">
        <v>31</v>
      </c>
      <c r="U42" t="s">
        <v>155</v>
      </c>
      <c r="V42" t="s">
        <v>156</v>
      </c>
      <c r="Y42" t="s">
        <v>34</v>
      </c>
    </row>
    <row r="43" spans="1:25" ht="15" customHeight="1" x14ac:dyDescent="0.2">
      <c r="A43" s="2" t="s">
        <v>150</v>
      </c>
      <c r="B43" s="2" t="s">
        <v>160</v>
      </c>
      <c r="C43" s="2"/>
      <c r="D43" s="13" t="s">
        <v>161</v>
      </c>
      <c r="E43" s="13" t="s">
        <v>162</v>
      </c>
      <c r="F43" s="11"/>
      <c r="G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F0390</v>
      </c>
      <c r="H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STNP Maintenance and Operational Centre (MOC)</v>
      </c>
      <c r="I43" t="str" cm="1">
        <f t="array" ref="I43">IFERROR(INDEX(_xlfn.TEXTSPLIT(G43, "-"), 1), "")</f>
        <v>F0390</v>
      </c>
      <c r="J43" t="str" cm="1">
        <f t="array" ref="J43">IFERROR(INDEX(_xlfn.TEXTSPLIT(H43, ";"), 1), "")</f>
        <v>STNP Maintenance and Operational Centre (MOC)</v>
      </c>
      <c r="K43" t="str" cm="1">
        <f t="array" ref="K43">IFERROR(INDEX(_xlfn.TEXTSPLIT(#REF!, "-"), 2), "")</f>
        <v/>
      </c>
      <c r="L43" t="str" cm="1">
        <f t="array" ref="L43">IFERROR(INDEX(_xlfn.TEXTSPLIT(H43, ";"), 2), "")</f>
        <v/>
      </c>
      <c r="M43" t="str" cm="1">
        <f t="array" ref="M43">IFERROR(INDEX(_xlfn.TEXTSPLIT(#REF!, "-"), 3), "")</f>
        <v/>
      </c>
      <c r="N43" s="1" t="str" cm="1">
        <f t="array" ref="N43">IFERROR(INDEX(_xlfn.TEXTSPLIT(H43, ";"), 3), "")</f>
        <v/>
      </c>
      <c r="O43" s="20">
        <v>390</v>
      </c>
      <c r="P43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390</v>
      </c>
      <c r="Q43" s="2" t="s">
        <v>154</v>
      </c>
      <c r="R43" s="2">
        <v>3</v>
      </c>
      <c r="S43" t="s">
        <v>30</v>
      </c>
      <c r="T43" t="s">
        <v>31</v>
      </c>
      <c r="U43" t="s">
        <v>155</v>
      </c>
      <c r="V43" t="s">
        <v>156</v>
      </c>
      <c r="Y43" t="s">
        <v>34</v>
      </c>
    </row>
    <row r="44" spans="1:25" ht="15" customHeight="1" x14ac:dyDescent="0.2">
      <c r="A44" s="2" t="s">
        <v>150</v>
      </c>
      <c r="B44" s="2" t="s">
        <v>163</v>
      </c>
      <c r="C44" s="2"/>
      <c r="D44" s="13" t="s">
        <v>164</v>
      </c>
      <c r="E44" s="13" t="s">
        <v>165</v>
      </c>
      <c r="F44" s="12"/>
      <c r="G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F0392</v>
      </c>
      <c r="H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STMP Substation &amp; Tunnel Vertical Shaft (MOC)</v>
      </c>
      <c r="I44" t="str" cm="1">
        <f t="array" ref="I44">IFERROR(INDEX(_xlfn.TEXTSPLIT(G44, "-"), 1), "")</f>
        <v>F0392</v>
      </c>
      <c r="J44" t="str" cm="1">
        <f t="array" ref="J44">IFERROR(INDEX(_xlfn.TEXTSPLIT(H44, ";"), 1), "")</f>
        <v>STMP Substation &amp; Tunnel Vertical Shaft (MOC)</v>
      </c>
      <c r="K44" t="str" cm="1">
        <f t="array" ref="K44">IFERROR(INDEX(_xlfn.TEXTSPLIT(#REF!, "-"), 2), "")</f>
        <v/>
      </c>
      <c r="L44" t="str" cm="1">
        <f t="array" ref="L44">IFERROR(INDEX(_xlfn.TEXTSPLIT(H44, ";"), 2), "")</f>
        <v/>
      </c>
      <c r="M44" t="str" cm="1">
        <f t="array" ref="M44">IFERROR(INDEX(_xlfn.TEXTSPLIT(#REF!, "-"), 3), "")</f>
        <v/>
      </c>
      <c r="N44" s="1" t="str" cm="1">
        <f t="array" ref="N44">IFERROR(INDEX(_xlfn.TEXTSPLIT(H44, ";"), 3), "")</f>
        <v/>
      </c>
      <c r="O44" s="20">
        <v>392</v>
      </c>
      <c r="P44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392</v>
      </c>
      <c r="Q44" s="2" t="s">
        <v>154</v>
      </c>
      <c r="R44" s="2">
        <v>4</v>
      </c>
      <c r="S44" t="s">
        <v>30</v>
      </c>
      <c r="T44" t="s">
        <v>31</v>
      </c>
      <c r="U44" t="s">
        <v>155</v>
      </c>
      <c r="V44" t="s">
        <v>156</v>
      </c>
      <c r="Y44" t="s">
        <v>34</v>
      </c>
    </row>
    <row r="45" spans="1:25" ht="15" customHeight="1" x14ac:dyDescent="0.2">
      <c r="A45" s="2" t="s">
        <v>150</v>
      </c>
      <c r="B45" s="2" t="s">
        <v>166</v>
      </c>
      <c r="C45" s="2"/>
      <c r="D45" s="13" t="s">
        <v>167</v>
      </c>
      <c r="E45" s="13" t="s">
        <v>168</v>
      </c>
      <c r="F45" s="12"/>
      <c r="G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</v>
      </c>
      <c r="H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</v>
      </c>
      <c r="I45" t="str" cm="1">
        <f t="array" ref="I45">IFERROR(INDEX(_xlfn.TEXTSPLIT(G45, "-"), 1), "")</f>
        <v>F0391</v>
      </c>
      <c r="J45" t="str" cm="1">
        <f t="array" ref="J45">IFERROR(INDEX(_xlfn.TEXTSPLIT(H45, ";"), 1), "")</f>
        <v>STSP Maintenance and Operational Centre (MOC)</v>
      </c>
      <c r="K45" t="str" cm="1">
        <f t="array" ref="K45">IFERROR(INDEX(_xlfn.TEXTSPLIT(#REF!, "-"), 2), "")</f>
        <v/>
      </c>
      <c r="L45" t="str" cm="1">
        <f t="array" ref="L45">IFERROR(INDEX(_xlfn.TEXTSPLIT(H45, ";"), 2), "")</f>
        <v/>
      </c>
      <c r="M45" t="str" cm="1">
        <f t="array" ref="M45">IFERROR(INDEX(_xlfn.TEXTSPLIT(#REF!, "-"), 3), "")</f>
        <v/>
      </c>
      <c r="N45" s="1" t="str" cm="1">
        <f t="array" ref="N45">IFERROR(INDEX(_xlfn.TEXTSPLIT(H45, ";"), 3), "")</f>
        <v/>
      </c>
      <c r="O45" s="20">
        <v>391</v>
      </c>
      <c r="P45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</v>
      </c>
      <c r="Q45" s="2" t="s">
        <v>154</v>
      </c>
      <c r="R45" s="2">
        <v>5</v>
      </c>
      <c r="S45" t="s">
        <v>30</v>
      </c>
      <c r="T45" t="s">
        <v>31</v>
      </c>
      <c r="U45" t="s">
        <v>155</v>
      </c>
      <c r="V45" t="s">
        <v>156</v>
      </c>
      <c r="Y45" t="s">
        <v>34</v>
      </c>
    </row>
    <row r="46" spans="1:25" ht="15" customHeight="1" x14ac:dyDescent="0.2">
      <c r="A46" s="2" t="s">
        <v>150</v>
      </c>
      <c r="B46" s="2" t="s">
        <v>169</v>
      </c>
      <c r="C46" s="2"/>
      <c r="D46" s="13" t="s">
        <v>170</v>
      </c>
      <c r="E46" s="13" t="s">
        <v>171</v>
      </c>
      <c r="F46" s="11"/>
      <c r="G4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F0292</v>
      </c>
      <c r="H4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Manchester Maintenance Facility</v>
      </c>
      <c r="I46" t="str" cm="1">
        <f t="array" ref="I46">IFERROR(INDEX(_xlfn.TEXTSPLIT(G46, "-"), 1), "")</f>
        <v>F0292</v>
      </c>
      <c r="J46" t="str" cm="1">
        <f t="array" ref="J46">IFERROR(INDEX(_xlfn.TEXTSPLIT(H46, ";"), 1), "")</f>
        <v>Manchester Maintenance Facility</v>
      </c>
      <c r="K46" t="str" cm="1">
        <f t="array" ref="K46">IFERROR(INDEX(_xlfn.TEXTSPLIT(#REF!, "-"), 2), "")</f>
        <v/>
      </c>
      <c r="L46" t="str" cm="1">
        <f t="array" ref="L46">IFERROR(INDEX(_xlfn.TEXTSPLIT(H46, ";"), 2), "")</f>
        <v/>
      </c>
      <c r="M46" t="str" cm="1">
        <f t="array" ref="M46">IFERROR(INDEX(_xlfn.TEXTSPLIT(#REF!, "-"), 3), "")</f>
        <v/>
      </c>
      <c r="N46" s="1" t="str" cm="1">
        <f t="array" ref="N46">IFERROR(INDEX(_xlfn.TEXTSPLIT(H46, ";"), 3), "")</f>
        <v/>
      </c>
      <c r="O46" s="20">
        <v>292</v>
      </c>
      <c r="P46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292</v>
      </c>
      <c r="Q46" s="2" t="s">
        <v>154</v>
      </c>
      <c r="R46" s="2">
        <v>6</v>
      </c>
      <c r="S46" t="s">
        <v>30</v>
      </c>
      <c r="T46" t="s">
        <v>31</v>
      </c>
      <c r="U46" t="s">
        <v>155</v>
      </c>
      <c r="V46" t="s">
        <v>156</v>
      </c>
      <c r="Y46" t="s">
        <v>34</v>
      </c>
    </row>
    <row r="47" spans="1:25" ht="15" customHeight="1" x14ac:dyDescent="0.2">
      <c r="C47" s="2"/>
      <c r="D47" s="7"/>
      <c r="E47" s="2"/>
      <c r="F47" s="2"/>
      <c r="I47" t="str" cm="1">
        <f t="array" ref="I47">IFERROR(INDEX(_xlfn.TEXTSPLIT(G47, "-"), 1), "")</f>
        <v/>
      </c>
      <c r="J47" t="str" cm="1">
        <f t="array" ref="J47">IFERROR(INDEX(_xlfn.TEXTSPLIT(H47, ";"), 1), "")</f>
        <v/>
      </c>
      <c r="K47" t="str" cm="1">
        <f t="array" ref="K47">IFERROR(INDEX(_xlfn.TEXTSPLIT(G47, "-"), 2), "")</f>
        <v/>
      </c>
      <c r="L47" t="str" cm="1">
        <f t="array" ref="L47">IFERROR(INDEX(_xlfn.TEXTSPLIT(H47, ";"), 2), "")</f>
        <v/>
      </c>
      <c r="M47" t="str" cm="1">
        <f t="array" ref="M47">IFERROR(INDEX(_xlfn.TEXTSPLIT(G47, "-"), 3), "")</f>
        <v/>
      </c>
      <c r="N47" s="1" t="str" cm="1">
        <f t="array" ref="N47">IFERROR(INDEX(_xlfn.TEXTSPLIT(H47, ";"), 3), "")</f>
        <v/>
      </c>
      <c r="O47" s="14"/>
      <c r="P47" s="14"/>
      <c r="Q47" s="2"/>
    </row>
    <row r="48" spans="1:25" ht="15" customHeight="1" x14ac:dyDescent="0.2">
      <c r="A48" s="2" t="s">
        <v>172</v>
      </c>
      <c r="B48" s="2" t="s">
        <v>173</v>
      </c>
      <c r="C48" s="2"/>
      <c r="D48" s="10" t="s">
        <v>174</v>
      </c>
      <c r="E48" s="10" t="s">
        <v>175</v>
      </c>
      <c r="G4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CA297</v>
      </c>
      <c r="H4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Charles Sturt Council</v>
      </c>
      <c r="I48" t="str" cm="1">
        <f t="array" ref="I48">IFERROR(INDEX(_xlfn.TEXTSPLIT(G48, "-"), 1), "")</f>
        <v>CA297</v>
      </c>
      <c r="J48" t="str" cm="1">
        <f t="array" ref="J48">IFERROR(INDEX(_xlfn.TEXTSPLIT(H48, ";"), 1), "")</f>
        <v>Charles Sturt Council</v>
      </c>
      <c r="K48" t="str" cm="1">
        <f t="array" ref="K48">IFERROR(INDEX(_xlfn.TEXTSPLIT(G48, "-"), 2), "")</f>
        <v/>
      </c>
      <c r="L48" t="str" cm="1">
        <f t="array" ref="L48">IFERROR(INDEX(_xlfn.TEXTSPLIT(H48, ";"), 2), "")</f>
        <v/>
      </c>
      <c r="M48" t="str" cm="1">
        <f t="array" ref="M48">IFERROR(INDEX(_xlfn.TEXTSPLIT(G48, "-"), 3), "")</f>
        <v/>
      </c>
      <c r="N48" s="1" t="str" cm="1">
        <f t="array" ref="N48">IFERROR(INDEX(_xlfn.TEXTSPLIT(H48, ";"), 3), "")</f>
        <v/>
      </c>
      <c r="O48" s="20">
        <v>283</v>
      </c>
      <c r="P48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283</v>
      </c>
      <c r="Q48" s="2" t="s">
        <v>176</v>
      </c>
      <c r="R48" s="2">
        <v>1</v>
      </c>
      <c r="S48" t="s">
        <v>177</v>
      </c>
      <c r="T48" t="s">
        <v>178</v>
      </c>
      <c r="U48" t="s">
        <v>179</v>
      </c>
      <c r="V48" t="s">
        <v>180</v>
      </c>
      <c r="Y48" t="s">
        <v>34</v>
      </c>
    </row>
    <row r="49" spans="1:26" ht="15" customHeight="1" x14ac:dyDescent="0.2">
      <c r="A49" s="2" t="s">
        <v>172</v>
      </c>
      <c r="B49" s="2" t="s">
        <v>181</v>
      </c>
      <c r="C49" s="2"/>
      <c r="D49" s="10" t="s">
        <v>182</v>
      </c>
      <c r="E49" s="10" t="s">
        <v>183</v>
      </c>
      <c r="G4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CA296</v>
      </c>
      <c r="H4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West Torrens Council</v>
      </c>
      <c r="I49" t="str" cm="1">
        <f t="array" ref="I49">IFERROR(INDEX(_xlfn.TEXTSPLIT(G49, "-"), 1), "")</f>
        <v>CA296</v>
      </c>
      <c r="J49" t="str" cm="1">
        <f t="array" ref="J49">IFERROR(INDEX(_xlfn.TEXTSPLIT(H49, ";"), 1), "")</f>
        <v>West Torrens Council</v>
      </c>
      <c r="K49" t="str" cm="1">
        <f t="array" ref="K49">IFERROR(INDEX(_xlfn.TEXTSPLIT(G49, "-"), 2), "")</f>
        <v/>
      </c>
      <c r="L49" t="str" cm="1">
        <f t="array" ref="L49">IFERROR(INDEX(_xlfn.TEXTSPLIT(H49, ";"), 2), "")</f>
        <v/>
      </c>
      <c r="M49" t="str" cm="1">
        <f t="array" ref="M49">IFERROR(INDEX(_xlfn.TEXTSPLIT(G49, "-"), 3), "")</f>
        <v/>
      </c>
      <c r="N49" s="1" t="str" cm="1">
        <f t="array" ref="N49">IFERROR(INDEX(_xlfn.TEXTSPLIT(H49, ";"), 3), "")</f>
        <v/>
      </c>
      <c r="O49" s="20">
        <v>284</v>
      </c>
      <c r="P49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284</v>
      </c>
      <c r="Q49" s="2" t="s">
        <v>176</v>
      </c>
      <c r="R49" s="2">
        <v>2</v>
      </c>
      <c r="S49" t="s">
        <v>177</v>
      </c>
      <c r="T49" t="s">
        <v>178</v>
      </c>
      <c r="U49" t="s">
        <v>179</v>
      </c>
      <c r="V49" t="s">
        <v>180</v>
      </c>
      <c r="Y49" t="s">
        <v>34</v>
      </c>
    </row>
    <row r="50" spans="1:26" ht="15" customHeight="1" x14ac:dyDescent="0.2">
      <c r="A50" s="2" t="s">
        <v>172</v>
      </c>
      <c r="B50" s="2" t="s">
        <v>184</v>
      </c>
      <c r="C50" s="2"/>
      <c r="D50" s="10" t="s">
        <v>185</v>
      </c>
      <c r="E50" s="10" t="s">
        <v>186</v>
      </c>
      <c r="G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CA395</v>
      </c>
      <c r="H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Unley Council</v>
      </c>
      <c r="I50" t="str" cm="1">
        <f t="array" ref="I50">IFERROR(INDEX(_xlfn.TEXTSPLIT(G50, "-"), 1), "")</f>
        <v>CA395</v>
      </c>
      <c r="J50" t="str" cm="1">
        <f t="array" ref="J50">IFERROR(INDEX(_xlfn.TEXTSPLIT(H50, ";"), 1), "")</f>
        <v>City of Unley Council</v>
      </c>
      <c r="K50" t="str" cm="1">
        <f t="array" ref="K50">IFERROR(INDEX(_xlfn.TEXTSPLIT(G50, "-"), 2), "")</f>
        <v/>
      </c>
      <c r="L50" t="str" cm="1">
        <f t="array" ref="L50">IFERROR(INDEX(_xlfn.TEXTSPLIT(H50, ";"), 2), "")</f>
        <v/>
      </c>
      <c r="M50" t="str" cm="1">
        <f t="array" ref="M50">IFERROR(INDEX(_xlfn.TEXTSPLIT(G50, "-"), 3), "")</f>
        <v/>
      </c>
      <c r="N50" s="1" t="str" cm="1">
        <f t="array" ref="N50">IFERROR(INDEX(_xlfn.TEXTSPLIT(H50, ";"), 3), "")</f>
        <v/>
      </c>
      <c r="O50" s="20">
        <v>383</v>
      </c>
      <c r="P50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383</v>
      </c>
      <c r="Q50" s="2" t="s">
        <v>176</v>
      </c>
      <c r="R50" s="2">
        <v>3</v>
      </c>
      <c r="S50" t="s">
        <v>177</v>
      </c>
      <c r="T50" t="s">
        <v>178</v>
      </c>
      <c r="U50" t="s">
        <v>179</v>
      </c>
      <c r="V50" t="s">
        <v>180</v>
      </c>
      <c r="Y50" t="s">
        <v>34</v>
      </c>
    </row>
    <row r="51" spans="1:26" ht="15" customHeight="1" x14ac:dyDescent="0.2">
      <c r="A51" s="2" t="s">
        <v>172</v>
      </c>
      <c r="B51" s="2" t="s">
        <v>187</v>
      </c>
      <c r="C51" s="2"/>
      <c r="D51" s="10" t="s">
        <v>188</v>
      </c>
      <c r="E51" s="10" t="s">
        <v>189</v>
      </c>
      <c r="G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CA396</v>
      </c>
      <c r="H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Marion Council</v>
      </c>
      <c r="I51" t="str" cm="1">
        <f t="array" ref="I51">IFERROR(INDEX(_xlfn.TEXTSPLIT(G51, "-"), 1), "")</f>
        <v>CA396</v>
      </c>
      <c r="J51" t="str" cm="1">
        <f t="array" ref="J51">IFERROR(INDEX(_xlfn.TEXTSPLIT(H51, ";"), 1), "")</f>
        <v>City of Marion Council</v>
      </c>
      <c r="K51" t="str" cm="1">
        <f t="array" ref="K51">IFERROR(INDEX(_xlfn.TEXTSPLIT(G51, "-"), 2), "")</f>
        <v/>
      </c>
      <c r="L51" t="str" cm="1">
        <f t="array" ref="L51">IFERROR(INDEX(_xlfn.TEXTSPLIT(H51, ";"), 2), "")</f>
        <v/>
      </c>
      <c r="M51" t="str" cm="1">
        <f t="array" ref="M51">IFERROR(INDEX(_xlfn.TEXTSPLIT(G51, "-"), 3), "")</f>
        <v/>
      </c>
      <c r="N51" s="1" t="str" cm="1">
        <f t="array" ref="N51">IFERROR(INDEX(_xlfn.TEXTSPLIT(H51, ";"), 3), "")</f>
        <v/>
      </c>
      <c r="O51" s="20">
        <v>384</v>
      </c>
      <c r="P51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384</v>
      </c>
      <c r="Q51" s="2" t="s">
        <v>176</v>
      </c>
      <c r="R51" s="2">
        <v>4</v>
      </c>
      <c r="S51" t="s">
        <v>177</v>
      </c>
      <c r="T51" t="s">
        <v>178</v>
      </c>
      <c r="U51" t="s">
        <v>179</v>
      </c>
      <c r="V51" t="s">
        <v>180</v>
      </c>
      <c r="Y51" t="s">
        <v>34</v>
      </c>
    </row>
    <row r="52" spans="1:26" ht="15" customHeight="1" x14ac:dyDescent="0.2">
      <c r="A52" s="2" t="s">
        <v>172</v>
      </c>
      <c r="B52" s="2" t="s">
        <v>190</v>
      </c>
      <c r="C52" s="2"/>
      <c r="D52" s="10" t="s">
        <v>191</v>
      </c>
      <c r="E52" s="10" t="s">
        <v>192</v>
      </c>
      <c r="G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CA397</v>
      </c>
      <c r="H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Micham Council</v>
      </c>
      <c r="I52" t="str" cm="1">
        <f t="array" ref="I52">IFERROR(INDEX(_xlfn.TEXTSPLIT(G52, "-"), 1), "")</f>
        <v>CA397</v>
      </c>
      <c r="J52" t="str" cm="1">
        <f t="array" ref="J52">IFERROR(INDEX(_xlfn.TEXTSPLIT(H52, ";"), 1), "")</f>
        <v>City of Micham Council</v>
      </c>
      <c r="K52" t="str" cm="1">
        <f t="array" ref="K52">IFERROR(INDEX(_xlfn.TEXTSPLIT(G52, "-"), 2), "")</f>
        <v/>
      </c>
      <c r="L52" t="str" cm="1">
        <f t="array" ref="L52">IFERROR(INDEX(_xlfn.TEXTSPLIT(H52, ";"), 2), "")</f>
        <v/>
      </c>
      <c r="M52" t="str" cm="1">
        <f t="array" ref="M52">IFERROR(INDEX(_xlfn.TEXTSPLIT(G52, "-"), 3), "")</f>
        <v/>
      </c>
      <c r="N52" s="1" t="str" cm="1">
        <f t="array" ref="N52">IFERROR(INDEX(_xlfn.TEXTSPLIT(H52, ";"), 3), "")</f>
        <v/>
      </c>
      <c r="O52" s="20">
        <v>385</v>
      </c>
      <c r="P52" s="20">
        <f>IF(tbl_LocationRefLib[[#This Row],[LocationParentID]]="",tbl_LocationRefLib[[#This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385</v>
      </c>
      <c r="Q52" s="2" t="s">
        <v>176</v>
      </c>
      <c r="R52" s="2">
        <v>5</v>
      </c>
      <c r="S52" t="s">
        <v>177</v>
      </c>
      <c r="T52" t="s">
        <v>178</v>
      </c>
      <c r="U52" t="s">
        <v>179</v>
      </c>
      <c r="V52" t="s">
        <v>180</v>
      </c>
      <c r="Y52" t="s">
        <v>34</v>
      </c>
    </row>
    <row r="53" spans="1:26" ht="15" customHeight="1" x14ac:dyDescent="0.2">
      <c r="C53" s="2"/>
      <c r="D53" s="4"/>
      <c r="E53" s="4"/>
      <c r="I53" t="str" cm="1">
        <f t="array" ref="I53">IFERROR(INDEX(_xlfn.TEXTSPLIT(G53, "-"), 1), "")</f>
        <v/>
      </c>
      <c r="J53" t="str" cm="1">
        <f t="array" ref="J53">IFERROR(INDEX(_xlfn.TEXTSPLIT(H53, ";"), 1), "")</f>
        <v/>
      </c>
      <c r="K53" t="str" cm="1">
        <f t="array" ref="K53">IFERROR(INDEX(_xlfn.TEXTSPLIT(G53, "-"), 2), "")</f>
        <v/>
      </c>
      <c r="L53" t="str" cm="1">
        <f t="array" ref="L53">IFERROR(INDEX(_xlfn.TEXTSPLIT(H53, ";"), 2), "")</f>
        <v/>
      </c>
      <c r="M53" t="str" cm="1">
        <f t="array" ref="M53">IFERROR(INDEX(_xlfn.TEXTSPLIT(G53, "-"), 3), "")</f>
        <v/>
      </c>
      <c r="N53" s="1" t="str" cm="1">
        <f t="array" ref="N53">IFERROR(INDEX(_xlfn.TEXTSPLIT(H53, ";"), 3), "")</f>
        <v/>
      </c>
      <c r="O53" s="14"/>
      <c r="P53" s="14"/>
      <c r="Q53" s="17"/>
      <c r="R53" s="17"/>
    </row>
    <row r="54" spans="1:26" ht="15" customHeight="1" x14ac:dyDescent="0.2">
      <c r="A54" s="2">
        <v>2</v>
      </c>
      <c r="B54" s="2" t="s">
        <v>193</v>
      </c>
      <c r="C54" s="2" t="str">
        <f>$B$4</f>
        <v>ES77F7</v>
      </c>
      <c r="D54" s="38" t="str">
        <f>CONCATENATE("L",RIGHT(tbl_LocationRefLib[[#This Row],[SiteIDLocationReference]],3))</f>
        <v>L491</v>
      </c>
      <c r="E54" s="38" t="s">
        <v>194</v>
      </c>
      <c r="F54" t="str">
        <f>D4</f>
        <v>62037</v>
      </c>
      <c r="G5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62037-L491</v>
      </c>
      <c r="H5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Road,  SouthBound On-ramp from Manton Street;SouthBound On-ramp from Manton Street (MC5B)</v>
      </c>
      <c r="I54" t="str" cm="1">
        <f t="array" ref="I54">IFERROR(INDEX(_xlfn.TEXTSPLIT(G54, "-"), 1), "")</f>
        <v>62037</v>
      </c>
      <c r="J54" t="str" cm="1">
        <f t="array" ref="J54">IFERROR(INDEX(_xlfn.TEXTSPLIT(H54, ";"), 1), "")</f>
        <v>South Road,  SouthBound On-ramp from Manton Street</v>
      </c>
      <c r="K54" t="str" cm="1">
        <f t="array" ref="K54">IFERROR(INDEX(_xlfn.TEXTSPLIT(G54, "-"), 2), "")</f>
        <v>L491</v>
      </c>
      <c r="L54" t="str" cm="1">
        <f t="array" ref="L54">IFERROR(INDEX(_xlfn.TEXTSPLIT(H54, ";"), 2), "")</f>
        <v>SouthBound On-ramp from Manton Street (MC5B)</v>
      </c>
      <c r="N54" s="1" t="str" cm="1">
        <f t="array" ref="N54">IFERROR(INDEX(_xlfn.TEXTSPLIT(H54, ";"), 3), "")</f>
        <v/>
      </c>
      <c r="O54" s="20">
        <v>2491</v>
      </c>
      <c r="P5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2491</v>
      </c>
      <c r="Q54" s="2" t="s">
        <v>195</v>
      </c>
      <c r="R54" s="2">
        <v>1</v>
      </c>
      <c r="S54" t="s">
        <v>30</v>
      </c>
      <c r="T54" t="s">
        <v>31</v>
      </c>
      <c r="U54" t="s">
        <v>40</v>
      </c>
      <c r="V54" t="s">
        <v>41</v>
      </c>
      <c r="W54" t="s">
        <v>196</v>
      </c>
      <c r="X54" t="s">
        <v>197</v>
      </c>
      <c r="Y54" t="s">
        <v>198</v>
      </c>
      <c r="Z54" t="str">
        <f>_xlfn.CONCAT(G4," - ",H4)</f>
        <v>62037 - South Road,  SouthBound On-ramp from Manton Street</v>
      </c>
    </row>
    <row r="55" spans="1:26" ht="15" customHeight="1" x14ac:dyDescent="0.2">
      <c r="A55" s="2">
        <v>2</v>
      </c>
      <c r="B55" s="2" t="s">
        <v>199</v>
      </c>
      <c r="C55" s="2" t="str">
        <f>$B$5</f>
        <v>GU79C8</v>
      </c>
      <c r="D55" s="38" t="str">
        <f>CONCATENATE("L",RIGHT(tbl_LocationRefLib[[#This Row],[SiteIDLocationReference]],3))</f>
        <v>L481</v>
      </c>
      <c r="E55" s="38" t="s">
        <v>200</v>
      </c>
      <c r="F55" t="str">
        <f>D5</f>
        <v>62038</v>
      </c>
      <c r="G5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62038-L481</v>
      </c>
      <c r="H5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Grange Road;NorthBound Off-ramp to Grange Road (MC5A)</v>
      </c>
      <c r="I55" t="str" cm="1">
        <f t="array" ref="I55">IFERROR(INDEX(_xlfn.TEXTSPLIT(G55, "-"), 1), "")</f>
        <v>62038</v>
      </c>
      <c r="J55" t="str" cm="1">
        <f t="array" ref="J55">IFERROR(INDEX(_xlfn.TEXTSPLIT(H55, ";"), 1), "")</f>
        <v>North South Motorway, NorthBound Off-ramp to Grange Road</v>
      </c>
      <c r="K55" t="str" cm="1">
        <f t="array" ref="K55">IFERROR(INDEX(_xlfn.TEXTSPLIT(G55, "-"), 2), "")</f>
        <v>L481</v>
      </c>
      <c r="L55" t="str" cm="1">
        <f t="array" ref="L55">IFERROR(INDEX(_xlfn.TEXTSPLIT(H55, ";"), 2), "")</f>
        <v>NorthBound Off-ramp to Grange Road (MC5A)</v>
      </c>
      <c r="M55" t="str" cm="1">
        <f t="array" ref="M55">IFERROR(INDEX(_xlfn.TEXTSPLIT(G55, "-"), 3), "")</f>
        <v/>
      </c>
      <c r="N55" s="1" t="str" cm="1">
        <f t="array" ref="N55">IFERROR(INDEX(_xlfn.TEXTSPLIT(H55, ";"), 3), "")</f>
        <v/>
      </c>
      <c r="O55" s="20">
        <v>2481</v>
      </c>
      <c r="P5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2481</v>
      </c>
      <c r="Q55" s="2" t="s">
        <v>195</v>
      </c>
      <c r="R55" s="2">
        <v>1</v>
      </c>
      <c r="S55" t="s">
        <v>30</v>
      </c>
      <c r="T55" t="s">
        <v>31</v>
      </c>
      <c r="U55" t="s">
        <v>40</v>
      </c>
      <c r="V55" t="s">
        <v>41</v>
      </c>
      <c r="W55" t="s">
        <v>196</v>
      </c>
      <c r="X55" t="s">
        <v>197</v>
      </c>
      <c r="Y55" t="s">
        <v>198</v>
      </c>
      <c r="Z55" t="str">
        <f>_xlfn.CONCAT(G5," - ",H5)</f>
        <v>62038 - North South Motorway, NorthBound Off-ramp to Grange Road</v>
      </c>
    </row>
    <row r="56" spans="1:26" ht="15" customHeight="1" x14ac:dyDescent="0.2">
      <c r="A56" s="2">
        <v>2</v>
      </c>
      <c r="B56" s="2" t="s">
        <v>201</v>
      </c>
      <c r="C56" s="2" t="str">
        <f>$B$29</f>
        <v>OW92D3</v>
      </c>
      <c r="D56" s="38" t="str">
        <f>CONCATENATE("L",RIGHT(tbl_LocationRefLib[[#This Row],[SiteIDLocationReference]],3))</f>
        <v>L431</v>
      </c>
      <c r="E56" s="38" t="s">
        <v>202</v>
      </c>
      <c r="F56" t="str">
        <f>$D$29</f>
        <v>62055</v>
      </c>
      <c r="G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62055-L431</v>
      </c>
      <c r="H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Road;NorthBound On-ramp from Cross Road, North of BR20 (MC2C)</v>
      </c>
      <c r="I56" t="str" cm="1">
        <f t="array" ref="I56">IFERROR(INDEX(_xlfn.TEXTSPLIT(G56, "-"), 1), "")</f>
        <v>62055</v>
      </c>
      <c r="J56" t="str" cm="1">
        <f t="array" ref="J56">IFERROR(INDEX(_xlfn.TEXTSPLIT(H56, ";"), 1), "")</f>
        <v>North South Motorway, NorthBound On-ramp from Cross Road</v>
      </c>
      <c r="K56" t="str" cm="1">
        <f t="array" ref="K56">IFERROR(INDEX(_xlfn.TEXTSPLIT(G56, "-"), 2), "")</f>
        <v>L431</v>
      </c>
      <c r="L56" t="str" cm="1">
        <f t="array" ref="L56">IFERROR(INDEX(_xlfn.TEXTSPLIT(H56, ";"), 2), "")</f>
        <v>NorthBound On-ramp from Cross Road, North of BR20 (MC2C)</v>
      </c>
      <c r="M56" t="str" cm="1">
        <f t="array" ref="M56">IFERROR(INDEX(_xlfn.TEXTSPLIT(G56, "-"), 3), "")</f>
        <v/>
      </c>
      <c r="N56" s="1" t="str" cm="1">
        <f t="array" ref="N56">IFERROR(INDEX(_xlfn.TEXTSPLIT(H56, ";"), 3), "")</f>
        <v/>
      </c>
      <c r="O56" s="20">
        <v>3431</v>
      </c>
      <c r="P5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3431</v>
      </c>
      <c r="Q56" s="2" t="s">
        <v>195</v>
      </c>
      <c r="R56" s="2">
        <v>1</v>
      </c>
      <c r="S56" t="s">
        <v>30</v>
      </c>
      <c r="T56" t="s">
        <v>31</v>
      </c>
      <c r="U56" t="s">
        <v>40</v>
      </c>
      <c r="V56" t="s">
        <v>41</v>
      </c>
      <c r="W56" t="s">
        <v>196</v>
      </c>
      <c r="X56" t="s">
        <v>197</v>
      </c>
      <c r="Y56" t="s">
        <v>198</v>
      </c>
      <c r="Z56" t="str">
        <f>_xlfn.CONCAT(G29," - ",H29)</f>
        <v>62055 - North South Motorway, NorthBound On-ramp from Cross Road</v>
      </c>
    </row>
    <row r="57" spans="1:26" ht="15" customHeight="1" x14ac:dyDescent="0.2">
      <c r="A57" s="2">
        <v>2</v>
      </c>
      <c r="B57" s="2" t="s">
        <v>203</v>
      </c>
      <c r="C57" s="2" t="str">
        <f>$B$29</f>
        <v>OW92D3</v>
      </c>
      <c r="D57" s="38" t="str">
        <f>CONCATENATE("L",RIGHT(tbl_LocationRefLib[[#This Row],[SiteIDLocationReference]],3))</f>
        <v>L343</v>
      </c>
      <c r="E57" s="38" t="s">
        <v>204</v>
      </c>
      <c r="F57" s="34" t="str">
        <f>$D$29</f>
        <v>62055</v>
      </c>
      <c r="G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62055-L343</v>
      </c>
      <c r="H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Road;Elevated Southbound Off-Ramp of Anzac Highway (BR20)</v>
      </c>
      <c r="I57" t="str" cm="1">
        <f t="array" ref="I57">IFERROR(INDEX(_xlfn.TEXTSPLIT(G57, "-"), 1), "")</f>
        <v>62055</v>
      </c>
      <c r="J57" t="str" cm="1">
        <f t="array" ref="J57">IFERROR(INDEX(_xlfn.TEXTSPLIT(H57, ";"), 1), "")</f>
        <v>North South Motorway, NorthBound On-ramp from Cross Road</v>
      </c>
      <c r="K57" t="str" cm="1">
        <f t="array" ref="K57">IFERROR(INDEX(_xlfn.TEXTSPLIT(G57, "-"), 2), "")</f>
        <v>L343</v>
      </c>
      <c r="L57" t="str" cm="1">
        <f t="array" ref="L57">IFERROR(INDEX(_xlfn.TEXTSPLIT(H57, ";"), 2), "")</f>
        <v>Elevated Southbound Off-Ramp of Anzac Highway (BR20)</v>
      </c>
      <c r="M57" t="str" cm="1">
        <f t="array" ref="M57">IFERROR(INDEX(_xlfn.TEXTSPLIT(G57, "-"), 3), "")</f>
        <v/>
      </c>
      <c r="N57" s="1" t="str" cm="1">
        <f t="array" ref="N57">IFERROR(INDEX(_xlfn.TEXTSPLIT(H57, ";"), 3), "")</f>
        <v/>
      </c>
      <c r="O57" s="20">
        <v>343</v>
      </c>
      <c r="P5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</v>
      </c>
      <c r="Q57" s="2" t="s">
        <v>195</v>
      </c>
      <c r="R57" s="2">
        <v>1</v>
      </c>
      <c r="S57" t="s">
        <v>30</v>
      </c>
      <c r="T57" t="s">
        <v>31</v>
      </c>
      <c r="U57" t="s">
        <v>205</v>
      </c>
      <c r="V57" t="s">
        <v>206</v>
      </c>
      <c r="Y57" t="s">
        <v>198</v>
      </c>
      <c r="Z57" t="str">
        <f>_xlfn.CONCAT(G29," - ",H29)</f>
        <v>62055 - North South Motorway, NorthBound On-ramp from Cross Road</v>
      </c>
    </row>
    <row r="58" spans="1:26" ht="15" customHeight="1" x14ac:dyDescent="0.2">
      <c r="A58" s="2">
        <v>2</v>
      </c>
      <c r="B58" s="2" t="s">
        <v>207</v>
      </c>
      <c r="C58" s="2" t="str">
        <f>$B$29</f>
        <v>OW92D3</v>
      </c>
      <c r="D58" s="38" t="str">
        <f>CONCATENATE("L",RIGHT(tbl_LocationRefLib[[#This Row],[SiteIDLocationReference]],3))</f>
        <v>L433</v>
      </c>
      <c r="E58" s="38" t="s">
        <v>208</v>
      </c>
      <c r="F58" t="str">
        <f>$D$29</f>
        <v>62055</v>
      </c>
      <c r="G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62055-L433</v>
      </c>
      <c r="H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Road;NorthBound On-ramp from Cross Road, South of BR20 (MC2C)</v>
      </c>
      <c r="I58" t="str" cm="1">
        <f t="array" ref="I58">IFERROR(INDEX(_xlfn.TEXTSPLIT(G58, "-"), 1), "")</f>
        <v>62055</v>
      </c>
      <c r="J58" t="str" cm="1">
        <f t="array" ref="J58">IFERROR(INDEX(_xlfn.TEXTSPLIT(H58, ";"), 1), "")</f>
        <v>North South Motorway, NorthBound On-ramp from Cross Road</v>
      </c>
      <c r="K58" t="str" cm="1">
        <f t="array" ref="K58">IFERROR(INDEX(_xlfn.TEXTSPLIT(G58, "-"), 2), "")</f>
        <v>L433</v>
      </c>
      <c r="L58" t="str" cm="1">
        <f t="array" ref="L58">IFERROR(INDEX(_xlfn.TEXTSPLIT(H58, ";"), 2), "")</f>
        <v>NorthBound On-ramp from Cross Road, South of BR20 (MC2C)</v>
      </c>
      <c r="M58" t="str" cm="1">
        <f t="array" ref="M58">IFERROR(INDEX(_xlfn.TEXTSPLIT(G58, "-"), 3), "")</f>
        <v/>
      </c>
      <c r="N58" s="1" t="str" cm="1">
        <f t="array" ref="N58">IFERROR(INDEX(_xlfn.TEXTSPLIT(H58, ";"), 3), "")</f>
        <v/>
      </c>
      <c r="O58" s="20">
        <v>3433</v>
      </c>
      <c r="P5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3433</v>
      </c>
      <c r="Q58" s="2" t="s">
        <v>195</v>
      </c>
      <c r="R58" s="2">
        <v>1</v>
      </c>
      <c r="S58" t="s">
        <v>30</v>
      </c>
      <c r="T58" t="s">
        <v>31</v>
      </c>
      <c r="U58" t="s">
        <v>40</v>
      </c>
      <c r="V58" t="s">
        <v>41</v>
      </c>
      <c r="W58" t="s">
        <v>196</v>
      </c>
      <c r="X58" t="s">
        <v>197</v>
      </c>
      <c r="Y58" t="s">
        <v>198</v>
      </c>
      <c r="Z58" t="str">
        <f>_xlfn.CONCAT(G29," - ",H29)</f>
        <v>62055 - North South Motorway, NorthBound On-ramp from Cross Road</v>
      </c>
    </row>
    <row r="59" spans="1:26" ht="15" customHeight="1" x14ac:dyDescent="0.2">
      <c r="A59" s="2">
        <v>2</v>
      </c>
      <c r="B59" s="2" t="s">
        <v>209</v>
      </c>
      <c r="C59" s="2" t="str">
        <f>$B$26</f>
        <v>BA03L3</v>
      </c>
      <c r="D59" s="38" t="str">
        <f>CONCATENATE("L",RIGHT(tbl_LocationRefLib[[#This Row],[SiteIDLocationReference]],3))</f>
        <v>L201</v>
      </c>
      <c r="E59" s="39" t="s">
        <v>210</v>
      </c>
      <c r="F59" s="33" t="str">
        <f>$D$26</f>
        <v>62052</v>
      </c>
      <c r="G5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62052-L201</v>
      </c>
      <c r="H5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Anzac Highway;NorthBound On-ramp from Anzac Highway  (MC2E)</v>
      </c>
      <c r="I59" t="str" cm="1">
        <f t="array" ref="I59">IFERROR(INDEX(_xlfn.TEXTSPLIT(G59, "-"), 1), "")</f>
        <v>62052</v>
      </c>
      <c r="J59" t="str" cm="1">
        <f t="array" ref="J59">IFERROR(INDEX(_xlfn.TEXTSPLIT(H59, ";"), 1), "")</f>
        <v>North South Motorway, NorthBound On-ramp from Anzac Highway</v>
      </c>
      <c r="K59" t="str" cm="1">
        <f t="array" ref="K59">IFERROR(INDEX(_xlfn.TEXTSPLIT(G59, "-"), 2), "")</f>
        <v>L201</v>
      </c>
      <c r="L59" t="str" cm="1">
        <f t="array" ref="L59">IFERROR(INDEX(_xlfn.TEXTSPLIT(H59, ";"), 2), "")</f>
        <v>NorthBound On-ramp from Anzac Highway  (MC2E)</v>
      </c>
      <c r="M59" t="str" cm="1">
        <f t="array" ref="M59">IFERROR(INDEX(_xlfn.TEXTSPLIT(G59, "-"), 3), "")</f>
        <v/>
      </c>
      <c r="N59" s="1" t="str" cm="1">
        <f t="array" ref="N59">IFERROR(INDEX(_xlfn.TEXTSPLIT(H59, ";"), 3), "")</f>
        <v/>
      </c>
      <c r="O59" s="20">
        <v>2201</v>
      </c>
      <c r="P5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2201</v>
      </c>
      <c r="Q59" s="2" t="s">
        <v>195</v>
      </c>
      <c r="R59" s="2">
        <v>1</v>
      </c>
      <c r="S59" t="s">
        <v>30</v>
      </c>
      <c r="T59" t="s">
        <v>31</v>
      </c>
      <c r="U59" t="s">
        <v>40</v>
      </c>
      <c r="V59" t="s">
        <v>41</v>
      </c>
      <c r="W59" t="s">
        <v>196</v>
      </c>
      <c r="X59" t="s">
        <v>197</v>
      </c>
      <c r="Y59" t="s">
        <v>198</v>
      </c>
      <c r="Z59" t="str">
        <f>_xlfn.CONCAT(G26," - ",H26)</f>
        <v>62052 - North South Motorway, NorthBound On-ramp from Anzac Highway</v>
      </c>
    </row>
    <row r="60" spans="1:26" ht="15" customHeight="1" x14ac:dyDescent="0.2">
      <c r="A60" s="2">
        <v>2</v>
      </c>
      <c r="B60" s="2" t="s">
        <v>211</v>
      </c>
      <c r="C60" s="2" t="str">
        <f>B25</f>
        <v>QB59X2</v>
      </c>
      <c r="D60" s="38" t="str">
        <f>CONCATENATE("L",RIGHT(tbl_LocationRefLib[[#This Row],[SiteIDLocationReference]],3))</f>
        <v>L241</v>
      </c>
      <c r="E60" s="40" t="s">
        <v>212</v>
      </c>
      <c r="F60" t="str">
        <f>D25</f>
        <v>62051</v>
      </c>
      <c r="G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62051-L241</v>
      </c>
      <c r="H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Anzac Highway;Southbound Off-ramp to Anzac Highway (MC3A)</v>
      </c>
      <c r="I60" t="str" cm="1">
        <f t="array" ref="I60">IFERROR(INDEX(_xlfn.TEXTSPLIT(G60, "-"), 1), "")</f>
        <v>62051</v>
      </c>
      <c r="J60" t="str" cm="1">
        <f t="array" ref="J60">IFERROR(INDEX(_xlfn.TEXTSPLIT(H60, ";"), 1), "")</f>
        <v>North South Motorway, Southbound Off-ramp to Anzac Highway</v>
      </c>
      <c r="K60" t="str" cm="1">
        <f t="array" ref="K60">IFERROR(INDEX(_xlfn.TEXTSPLIT(G60, "-"), 2), "")</f>
        <v>L241</v>
      </c>
      <c r="L60" t="str" cm="1">
        <f t="array" ref="L60">IFERROR(INDEX(_xlfn.TEXTSPLIT(H60, ";"), 2), "")</f>
        <v>Southbound Off-ramp to Anzac Highway (MC3A)</v>
      </c>
      <c r="M60" t="str" cm="1">
        <f t="array" ref="M60">IFERROR(INDEX(_xlfn.TEXTSPLIT(G60, "-"), 3), "")</f>
        <v/>
      </c>
      <c r="N60" s="1" t="str" cm="1">
        <f t="array" ref="N60">IFERROR(INDEX(_xlfn.TEXTSPLIT(H60, ";"), 3), "")</f>
        <v/>
      </c>
      <c r="O60" s="20">
        <v>2241</v>
      </c>
      <c r="P6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2241</v>
      </c>
      <c r="Q60" s="2" t="s">
        <v>195</v>
      </c>
      <c r="R60" s="2">
        <v>1</v>
      </c>
      <c r="S60" t="s">
        <v>30</v>
      </c>
      <c r="T60" t="s">
        <v>31</v>
      </c>
      <c r="U60" t="s">
        <v>40</v>
      </c>
      <c r="V60" t="s">
        <v>41</v>
      </c>
      <c r="W60" t="s">
        <v>196</v>
      </c>
      <c r="X60" t="s">
        <v>197</v>
      </c>
      <c r="Y60" t="s">
        <v>198</v>
      </c>
      <c r="Z60" t="str">
        <f>_xlfn.CONCAT(G25," - ",H25)</f>
        <v>62051 - North South Motorway, Southbound Off-ramp to Anzac Highway</v>
      </c>
    </row>
    <row r="61" spans="1:26" ht="15" customHeight="1" x14ac:dyDescent="0.2">
      <c r="A61" s="2">
        <v>2</v>
      </c>
      <c r="B61" s="2" t="s">
        <v>213</v>
      </c>
      <c r="C61" s="2" t="str">
        <f>B30</f>
        <v>WI34H3</v>
      </c>
      <c r="D61" s="38" t="str">
        <f>CONCATENATE("L",RIGHT(tbl_LocationRefLib[[#This Row],[SiteIDLocationReference]],3))</f>
        <v>L411</v>
      </c>
      <c r="E61" s="40" t="s">
        <v>214</v>
      </c>
      <c r="F61" t="str">
        <f>D30</f>
        <v>62056</v>
      </c>
      <c r="G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62056-L411</v>
      </c>
      <c r="H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Anzac Hwy;NorthBound Off-ramp to Anzac Hwy (MC2A)</v>
      </c>
      <c r="I61" t="str" cm="1">
        <f t="array" ref="I61">IFERROR(INDEX(_xlfn.TEXTSPLIT(G61, "-"), 1), "")</f>
        <v>62056</v>
      </c>
      <c r="J61" t="str" cm="1">
        <f t="array" ref="J61">IFERROR(INDEX(_xlfn.TEXTSPLIT(H61, ";"), 1), "")</f>
        <v>North South Motorway, NorthBound Off-ramp to Anzac Hwy</v>
      </c>
      <c r="K61" t="str" cm="1">
        <f t="array" ref="K61">IFERROR(INDEX(_xlfn.TEXTSPLIT(G61, "-"), 2), "")</f>
        <v>L411</v>
      </c>
      <c r="L61" t="str" cm="1">
        <f t="array" ref="L61">IFERROR(INDEX(_xlfn.TEXTSPLIT(H61, ";"), 2), "")</f>
        <v>NorthBound Off-ramp to Anzac Hwy (MC2A)</v>
      </c>
      <c r="M61" t="str" cm="1">
        <f t="array" ref="M61">IFERROR(INDEX(_xlfn.TEXTSPLIT(G61, "-"), 3), "")</f>
        <v/>
      </c>
      <c r="N61" s="1" t="str" cm="1">
        <f t="array" ref="N61">IFERROR(INDEX(_xlfn.TEXTSPLIT(H61, ";"), 3), "")</f>
        <v/>
      </c>
      <c r="O61" s="20">
        <v>3411</v>
      </c>
      <c r="P6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3411</v>
      </c>
      <c r="Q61" s="2" t="s">
        <v>195</v>
      </c>
      <c r="R61" s="2">
        <v>1</v>
      </c>
      <c r="S61" t="s">
        <v>30</v>
      </c>
      <c r="T61" t="s">
        <v>31</v>
      </c>
      <c r="U61" t="s">
        <v>40</v>
      </c>
      <c r="V61" t="s">
        <v>41</v>
      </c>
      <c r="W61" t="s">
        <v>196</v>
      </c>
      <c r="X61" t="s">
        <v>197</v>
      </c>
      <c r="Y61" t="s">
        <v>198</v>
      </c>
      <c r="Z61" t="str">
        <f>_xlfn.CONCAT(G30," - ",H30)</f>
        <v>62056 - North South Motorway, NorthBound Off-ramp to Anzac Hwy</v>
      </c>
    </row>
    <row r="62" spans="1:26" ht="15" customHeight="1" x14ac:dyDescent="0.2">
      <c r="A62" s="2">
        <v>2</v>
      </c>
      <c r="B62" s="2" t="s">
        <v>215</v>
      </c>
      <c r="C62" s="2" t="str">
        <f>$B$27</f>
        <v>XB35L9</v>
      </c>
      <c r="D62" s="38" t="str">
        <f>CONCATENATE("L",RIGHT(tbl_LocationRefLib[[#This Row],[SiteIDLocationReference]],3))</f>
        <v>L441</v>
      </c>
      <c r="E62" s="38" t="s">
        <v>216</v>
      </c>
      <c r="F62" t="str">
        <f>$D$27</f>
        <v>62053</v>
      </c>
      <c r="G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62053-L441</v>
      </c>
      <c r="H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Road);SouthBound Off-ramp to Cross Road (Via South Road), North of BR19 (MC2D)</v>
      </c>
      <c r="I62" t="str" cm="1">
        <f t="array" ref="I62">IFERROR(INDEX(_xlfn.TEXTSPLIT(G62, "-"), 1), "")</f>
        <v>62053</v>
      </c>
      <c r="J62" t="str" cm="1">
        <f t="array" ref="J62">IFERROR(INDEX(_xlfn.TEXTSPLIT(H62, ";"), 1), "")</f>
        <v>North South Motorway, SouthBound Off-ramp to Cross Road (Via South Road)</v>
      </c>
      <c r="K62" t="str" cm="1">
        <f t="array" ref="K62">IFERROR(INDEX(_xlfn.TEXTSPLIT(G62, "-"), 2), "")</f>
        <v>L441</v>
      </c>
      <c r="L62" t="str" cm="1">
        <f t="array" ref="L62">IFERROR(INDEX(_xlfn.TEXTSPLIT(H62, ";"), 2), "")</f>
        <v>SouthBound Off-ramp to Cross Road (Via South Road), North of BR19 (MC2D)</v>
      </c>
      <c r="M62" t="str" cm="1">
        <f t="array" ref="M62">IFERROR(INDEX(_xlfn.TEXTSPLIT(G62, "-"), 3), "")</f>
        <v/>
      </c>
      <c r="N62" s="1" t="str" cm="1">
        <f t="array" ref="N62">IFERROR(INDEX(_xlfn.TEXTSPLIT(H62, ";"), 3), "")</f>
        <v/>
      </c>
      <c r="O62" s="20">
        <v>3441</v>
      </c>
      <c r="P6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3441</v>
      </c>
      <c r="Q62" s="2" t="s">
        <v>195</v>
      </c>
      <c r="R62" s="2">
        <v>1</v>
      </c>
      <c r="S62" t="s">
        <v>30</v>
      </c>
      <c r="T62" t="s">
        <v>31</v>
      </c>
      <c r="U62" t="s">
        <v>40</v>
      </c>
      <c r="V62" t="s">
        <v>41</v>
      </c>
      <c r="W62" t="s">
        <v>196</v>
      </c>
      <c r="X62" t="s">
        <v>197</v>
      </c>
      <c r="Y62" t="s">
        <v>198</v>
      </c>
      <c r="Z62" t="str">
        <f>_xlfn.CONCAT(G27," - ",H27)</f>
        <v>62053 - North South Motorway, SouthBound Off-ramp to Cross Road (Via South Road)</v>
      </c>
    </row>
    <row r="63" spans="1:26" ht="15" customHeight="1" x14ac:dyDescent="0.2">
      <c r="A63" s="2">
        <v>2</v>
      </c>
      <c r="B63" s="2" t="s">
        <v>217</v>
      </c>
      <c r="C63" s="2" t="str">
        <f>$B$27</f>
        <v>XB35L9</v>
      </c>
      <c r="D63" s="41" t="str">
        <f>CONCATENATE("N",RIGHT(tbl_LocationRefLib[[#This Row],[SiteIDLocationReference]],3))</f>
        <v>N344</v>
      </c>
      <c r="E63" s="38" t="s">
        <v>218</v>
      </c>
      <c r="F63" s="34" t="str">
        <f>$D$27</f>
        <v>62053</v>
      </c>
      <c r="G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62053-N344</v>
      </c>
      <c r="H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Road);Elevated Northbound Off-Ramp South of Anzac Highway (BR19)</v>
      </c>
      <c r="I63" t="str" cm="1">
        <f t="array" ref="I63">IFERROR(INDEX(_xlfn.TEXTSPLIT(G63, "-"), 1), "")</f>
        <v>62053</v>
      </c>
      <c r="J63" t="str" cm="1">
        <f t="array" ref="J63">IFERROR(INDEX(_xlfn.TEXTSPLIT(H63, ";"), 1), "")</f>
        <v>North South Motorway, SouthBound Off-ramp to Cross Road (Via South Road)</v>
      </c>
      <c r="K63" t="str" cm="1">
        <f t="array" ref="K63">IFERROR(INDEX(_xlfn.TEXTSPLIT(G63, "-"), 2), "")</f>
        <v>N344</v>
      </c>
      <c r="L63" t="str" cm="1">
        <f t="array" ref="L63">IFERROR(INDEX(_xlfn.TEXTSPLIT(H63, ";"), 2), "")</f>
        <v>Elevated Northbound Off-Ramp South of Anzac Highway (BR19)</v>
      </c>
      <c r="M63" t="str" cm="1">
        <f t="array" ref="M63">IFERROR(INDEX(_xlfn.TEXTSPLIT(G63, "-"), 3), "")</f>
        <v/>
      </c>
      <c r="N63" s="1" t="str" cm="1">
        <f t="array" ref="N63">IFERROR(INDEX(_xlfn.TEXTSPLIT(H63, ";"), 3), "")</f>
        <v/>
      </c>
      <c r="O63" s="20">
        <v>344</v>
      </c>
      <c r="P6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</v>
      </c>
      <c r="Q63" s="2" t="s">
        <v>195</v>
      </c>
      <c r="R63" s="2">
        <v>1</v>
      </c>
      <c r="S63" t="s">
        <v>30</v>
      </c>
      <c r="T63" t="s">
        <v>31</v>
      </c>
      <c r="U63" t="s">
        <v>205</v>
      </c>
      <c r="V63" t="s">
        <v>206</v>
      </c>
      <c r="Y63" t="s">
        <v>198</v>
      </c>
      <c r="Z63" t="str">
        <f>_xlfn.CONCAT(G27," - ",H27)</f>
        <v>62053 - North South Motorway, SouthBound Off-ramp to Cross Road (Via South Road)</v>
      </c>
    </row>
    <row r="64" spans="1:26" ht="15" customHeight="1" x14ac:dyDescent="0.2">
      <c r="A64" s="2">
        <v>2</v>
      </c>
      <c r="B64" s="2" t="s">
        <v>219</v>
      </c>
      <c r="C64" s="2" t="str">
        <f>$B$27</f>
        <v>XB35L9</v>
      </c>
      <c r="D64" s="38" t="str">
        <f>CONCATENATE("L",RIGHT(tbl_LocationRefLib[[#This Row],[SiteIDLocationReference]],3))</f>
        <v>L443</v>
      </c>
      <c r="E64" s="38" t="s">
        <v>220</v>
      </c>
      <c r="F64" t="str">
        <f>$D$27</f>
        <v>62053</v>
      </c>
      <c r="G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62053-L443</v>
      </c>
      <c r="H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Road);SouthBound Off-ramp to Cross Road (Via South Road), South of BR19 (MC2D)</v>
      </c>
      <c r="I64" t="str" cm="1">
        <f t="array" ref="I64">IFERROR(INDEX(_xlfn.TEXTSPLIT(G64, "-"), 1), "")</f>
        <v>62053</v>
      </c>
      <c r="J64" t="str" cm="1">
        <f t="array" ref="J64">IFERROR(INDEX(_xlfn.TEXTSPLIT(H64, ";"), 1), "")</f>
        <v>North South Motorway, SouthBound Off-ramp to Cross Road (Via South Road)</v>
      </c>
      <c r="K64" t="str" cm="1">
        <f t="array" ref="K64">IFERROR(INDEX(_xlfn.TEXTSPLIT(G64, "-"), 2), "")</f>
        <v>L443</v>
      </c>
      <c r="L64" t="str" cm="1">
        <f t="array" ref="L64">IFERROR(INDEX(_xlfn.TEXTSPLIT(H64, ";"), 2), "")</f>
        <v>SouthBound Off-ramp to Cross Road (Via South Road), South of BR19 (MC2D)</v>
      </c>
      <c r="M64" t="str" cm="1">
        <f t="array" ref="M64">IFERROR(INDEX(_xlfn.TEXTSPLIT(G64, "-"), 3), "")</f>
        <v/>
      </c>
      <c r="N64" s="1" t="str" cm="1">
        <f t="array" ref="N64">IFERROR(INDEX(_xlfn.TEXTSPLIT(H64, ";"), 3), "")</f>
        <v/>
      </c>
      <c r="O64" s="20">
        <v>3443</v>
      </c>
      <c r="P6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3443</v>
      </c>
      <c r="Q64" s="2" t="s">
        <v>195</v>
      </c>
      <c r="R64" s="2">
        <v>1</v>
      </c>
      <c r="S64" t="s">
        <v>30</v>
      </c>
      <c r="T64" t="s">
        <v>31</v>
      </c>
      <c r="U64" t="s">
        <v>40</v>
      </c>
      <c r="V64" t="s">
        <v>41</v>
      </c>
      <c r="W64" t="s">
        <v>196</v>
      </c>
      <c r="X64" t="s">
        <v>197</v>
      </c>
      <c r="Y64" t="s">
        <v>198</v>
      </c>
      <c r="Z64" t="str">
        <f>_xlfn.CONCAT(G27," - ",H27)</f>
        <v>62053 - North South Motorway, SouthBound Off-ramp to Cross Road (Via South Road)</v>
      </c>
    </row>
    <row r="65" spans="1:26" ht="15" customHeight="1" x14ac:dyDescent="0.2">
      <c r="A65" s="2">
        <v>2</v>
      </c>
      <c r="B65" s="29" t="s">
        <v>221</v>
      </c>
      <c r="C65" s="2" t="str">
        <f>$B$23</f>
        <v>VP38C3</v>
      </c>
      <c r="D65" s="38" t="str">
        <f>CONCATENATE("L",RIGHT(tbl_LocationRefLib[[#This Row],[SiteIDLocationReference]],3))</f>
        <v>L251</v>
      </c>
      <c r="E65" s="40" t="s">
        <v>222</v>
      </c>
      <c r="F65" t="str">
        <f>$D$23</f>
        <v>62048</v>
      </c>
      <c r="G6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62048-L251</v>
      </c>
      <c r="H6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Drive;NorthBound Off-ramp to James Congdon Drive, North of BR14 (MC3B)</v>
      </c>
      <c r="I65" t="str" cm="1">
        <f t="array" ref="I65">IFERROR(INDEX(_xlfn.TEXTSPLIT(G65, "-"), 1), "")</f>
        <v>62048</v>
      </c>
      <c r="J65" t="str" cm="1">
        <f t="array" ref="J65">IFERROR(INDEX(_xlfn.TEXTSPLIT(H65, ";"), 1), "")</f>
        <v>North South Motorway, NorthBound Off-ramp to James Congdon Drive</v>
      </c>
      <c r="K65" t="str" cm="1">
        <f t="array" ref="K65">IFERROR(INDEX(_xlfn.TEXTSPLIT(G65, "-"), 2), "")</f>
        <v>L251</v>
      </c>
      <c r="L65" t="str" cm="1">
        <f t="array" ref="L65">IFERROR(INDEX(_xlfn.TEXTSPLIT(H65, ";"), 2), "")</f>
        <v>NorthBound Off-ramp to James Congdon Drive, North of BR14 (MC3B)</v>
      </c>
      <c r="M65" t="str" cm="1">
        <f t="array" ref="M65">IFERROR(INDEX(_xlfn.TEXTSPLIT(G65, "-"), 3), "")</f>
        <v/>
      </c>
      <c r="N65" s="1" t="str" cm="1">
        <f t="array" ref="N65">IFERROR(INDEX(_xlfn.TEXTSPLIT(H65, ";"), 3), "")</f>
        <v/>
      </c>
      <c r="O65" s="20">
        <v>2251</v>
      </c>
      <c r="P6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2251</v>
      </c>
      <c r="Q65" s="2" t="s">
        <v>195</v>
      </c>
      <c r="R65" s="2">
        <v>1</v>
      </c>
      <c r="S65" t="s">
        <v>30</v>
      </c>
      <c r="T65" t="s">
        <v>31</v>
      </c>
      <c r="U65" t="s">
        <v>40</v>
      </c>
      <c r="V65" t="s">
        <v>41</v>
      </c>
      <c r="W65" t="s">
        <v>196</v>
      </c>
      <c r="X65" t="s">
        <v>197</v>
      </c>
      <c r="Y65" t="s">
        <v>198</v>
      </c>
      <c r="Z65" t="str">
        <f>_xlfn.CONCAT(G23," - ",H23)</f>
        <v>62048 - North South Motorway, NorthBound Off-ramp to James Congdon Drive</v>
      </c>
    </row>
    <row r="66" spans="1:26" ht="15" customHeight="1" x14ac:dyDescent="0.2">
      <c r="A66" s="2">
        <v>2</v>
      </c>
      <c r="B66" s="29" t="s">
        <v>223</v>
      </c>
      <c r="C66" s="2" t="str">
        <f>$B$23</f>
        <v>VP38C3</v>
      </c>
      <c r="D66" s="41" t="str">
        <f>CONCATENATE("N",RIGHT(tbl_LocationRefLib[[#This Row],[SiteIDLocationReference]],3))</f>
        <v>N225</v>
      </c>
      <c r="E66" s="38" t="s">
        <v>224</v>
      </c>
      <c r="F66" s="34" t="str">
        <f>$D$23</f>
        <v>62048</v>
      </c>
      <c r="G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62048-N225</v>
      </c>
      <c r="H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Drive;Off-ramp Underpass below James Congdon Drive (BR14)</v>
      </c>
      <c r="I66" t="str" cm="1">
        <f t="array" ref="I66">IFERROR(INDEX(_xlfn.TEXTSPLIT(G66, "-"), 1), "")</f>
        <v>62048</v>
      </c>
      <c r="J66" t="str" cm="1">
        <f t="array" ref="J66">IFERROR(INDEX(_xlfn.TEXTSPLIT(H66, ";"), 1), "")</f>
        <v>North South Motorway, NorthBound Off-ramp to James Congdon Drive</v>
      </c>
      <c r="K66" t="str" cm="1">
        <f t="array" ref="K66">IFERROR(INDEX(_xlfn.TEXTSPLIT(G66, "-"), 2), "")</f>
        <v>N225</v>
      </c>
      <c r="L66" t="str" cm="1">
        <f t="array" ref="L66">IFERROR(INDEX(_xlfn.TEXTSPLIT(H66, ";"), 2), "")</f>
        <v>Off-ramp Underpass below James Congdon Drive (BR14)</v>
      </c>
      <c r="M66" t="str" cm="1">
        <f t="array" ref="M66">IFERROR(INDEX(_xlfn.TEXTSPLIT(G66, "-"), 3), "")</f>
        <v/>
      </c>
      <c r="N66" s="1" t="str" cm="1">
        <f t="array" ref="N66">IFERROR(INDEX(_xlfn.TEXTSPLIT(H66, ";"), 3), "")</f>
        <v/>
      </c>
      <c r="O66" s="20">
        <v>225</v>
      </c>
      <c r="P6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</v>
      </c>
      <c r="Q66" s="2" t="s">
        <v>195</v>
      </c>
      <c r="R66" s="2">
        <v>1</v>
      </c>
      <c r="S66" t="s">
        <v>30</v>
      </c>
      <c r="T66" t="s">
        <v>31</v>
      </c>
      <c r="U66" t="s">
        <v>205</v>
      </c>
      <c r="V66" t="s">
        <v>206</v>
      </c>
      <c r="Y66" t="s">
        <v>198</v>
      </c>
      <c r="Z66" t="str">
        <f>_xlfn.CONCAT(G23," - ",H23)</f>
        <v>62048 - North South Motorway, NorthBound Off-ramp to James Congdon Drive</v>
      </c>
    </row>
    <row r="67" spans="1:26" ht="15" customHeight="1" x14ac:dyDescent="0.2">
      <c r="A67" s="2">
        <v>2</v>
      </c>
      <c r="B67" s="2" t="s">
        <v>225</v>
      </c>
      <c r="C67" s="2" t="str">
        <f>$B$23</f>
        <v>VP38C3</v>
      </c>
      <c r="D67" s="38" t="str">
        <f>CONCATENATE("L",RIGHT(tbl_LocationRefLib[[#This Row],[SiteIDLocationReference]],3))</f>
        <v>L253</v>
      </c>
      <c r="E67" s="38" t="s">
        <v>226</v>
      </c>
      <c r="F67" t="str">
        <f>$D$23</f>
        <v>62048</v>
      </c>
      <c r="G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62048-L253</v>
      </c>
      <c r="H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Drive;NorthBound Off-ramp from James Congdon Drive, South of BR14 (MC3B)</v>
      </c>
      <c r="I67" t="str" cm="1">
        <f t="array" ref="I67">IFERROR(INDEX(_xlfn.TEXTSPLIT(G67, "-"), 1), "")</f>
        <v>62048</v>
      </c>
      <c r="J67" t="str" cm="1">
        <f t="array" ref="J67">IFERROR(INDEX(_xlfn.TEXTSPLIT(H67, ";"), 1), "")</f>
        <v>North South Motorway, NorthBound Off-ramp to James Congdon Drive</v>
      </c>
      <c r="K67" t="str" cm="1">
        <f t="array" ref="K67">IFERROR(INDEX(_xlfn.TEXTSPLIT(G67, "-"), 2), "")</f>
        <v>L253</v>
      </c>
      <c r="L67" t="str" cm="1">
        <f t="array" ref="L67">IFERROR(INDEX(_xlfn.TEXTSPLIT(H67, ";"), 2), "")</f>
        <v>NorthBound Off-ramp from James Congdon Drive, South of BR14 (MC3B)</v>
      </c>
      <c r="M67" t="str" cm="1">
        <f t="array" ref="M67">IFERROR(INDEX(_xlfn.TEXTSPLIT(G67, "-"), 3), "")</f>
        <v/>
      </c>
      <c r="N67" s="1" t="str" cm="1">
        <f t="array" ref="N67">IFERROR(INDEX(_xlfn.TEXTSPLIT(H67, ";"), 3), "")</f>
        <v/>
      </c>
      <c r="O67" s="20">
        <v>2253</v>
      </c>
      <c r="P6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2253</v>
      </c>
      <c r="Q67" s="2" t="s">
        <v>195</v>
      </c>
      <c r="R67" s="2">
        <v>1</v>
      </c>
      <c r="S67" t="s">
        <v>30</v>
      </c>
      <c r="T67" t="s">
        <v>31</v>
      </c>
      <c r="U67" t="s">
        <v>40</v>
      </c>
      <c r="V67" t="s">
        <v>41</v>
      </c>
      <c r="W67" t="s">
        <v>196</v>
      </c>
      <c r="X67" t="s">
        <v>197</v>
      </c>
      <c r="Y67" t="s">
        <v>198</v>
      </c>
      <c r="Z67" t="str">
        <f>_xlfn.CONCAT(G23," - ",H23)</f>
        <v>62048 - North South Motorway, NorthBound Off-ramp to James Congdon Drive</v>
      </c>
    </row>
    <row r="68" spans="1:26" ht="15" customHeight="1" x14ac:dyDescent="0.2">
      <c r="A68" s="2">
        <v>2</v>
      </c>
      <c r="B68" s="2" t="s">
        <v>227</v>
      </c>
      <c r="C68" s="2" t="str">
        <f>B24</f>
        <v>ZL00P6</v>
      </c>
      <c r="D68" s="38" t="str">
        <f>CONCATENATE("L",RIGHT(tbl_LocationRefLib[[#This Row],[SiteIDLocationReference]],3))</f>
        <v>L281</v>
      </c>
      <c r="E68" s="40" t="s">
        <v>228</v>
      </c>
      <c r="F68" t="str">
        <f>$D$24</f>
        <v>62050</v>
      </c>
      <c r="G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62050-L281</v>
      </c>
      <c r="H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Richmond Road (Via Deacon Avenue);NorthBound Off-ramp to Richmond Road (Loop to Deacon) (MC3E)</v>
      </c>
      <c r="I68" t="str" cm="1">
        <f t="array" ref="I68">IFERROR(INDEX(_xlfn.TEXTSPLIT(G68, "-"), 1), "")</f>
        <v>62050</v>
      </c>
      <c r="J68" t="str" cm="1">
        <f t="array" ref="J68">IFERROR(INDEX(_xlfn.TEXTSPLIT(H68, ";"), 1), "")</f>
        <v>North South Motorway, NorthBound Off-ramp to Richmond Road (Via Deacon Avenue)</v>
      </c>
      <c r="K68" t="str" cm="1">
        <f t="array" ref="K68">IFERROR(INDEX(_xlfn.TEXTSPLIT(G68, "-"), 2), "")</f>
        <v>L281</v>
      </c>
      <c r="L68" t="str" cm="1">
        <f t="array" ref="L68">IFERROR(INDEX(_xlfn.TEXTSPLIT(H68, ";"), 2), "")</f>
        <v>NorthBound Off-ramp to Richmond Road (Loop to Deacon) (MC3E)</v>
      </c>
      <c r="M68" t="str" cm="1">
        <f t="array" ref="M68">IFERROR(INDEX(_xlfn.TEXTSPLIT(G68, "-"), 3), "")</f>
        <v/>
      </c>
      <c r="N68" s="1" t="str" cm="1">
        <f t="array" ref="N68">IFERROR(INDEX(_xlfn.TEXTSPLIT(H68, ";"), 3), "")</f>
        <v/>
      </c>
      <c r="O68" s="20">
        <v>2281</v>
      </c>
      <c r="P6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2281</v>
      </c>
      <c r="Q68" s="2" t="s">
        <v>195</v>
      </c>
      <c r="R68" s="2">
        <v>1</v>
      </c>
      <c r="S68" t="s">
        <v>30</v>
      </c>
      <c r="T68" t="s">
        <v>31</v>
      </c>
      <c r="U68" t="s">
        <v>40</v>
      </c>
      <c r="V68" t="s">
        <v>41</v>
      </c>
      <c r="W68" t="s">
        <v>196</v>
      </c>
      <c r="X68" t="s">
        <v>197</v>
      </c>
      <c r="Y68" t="s">
        <v>198</v>
      </c>
      <c r="Z68" t="str">
        <f>_xlfn.CONCAT(G24," - ",H24)</f>
        <v>62050 - North South Motorway, NorthBound Off-ramp to Richmond Road (Via Deacon Avenue)</v>
      </c>
    </row>
    <row r="69" spans="1:26" ht="15" customHeight="1" x14ac:dyDescent="0.2">
      <c r="A69" s="2">
        <v>2</v>
      </c>
      <c r="B69" s="2" t="s">
        <v>229</v>
      </c>
      <c r="C69" s="2" t="str">
        <f>$B$22</f>
        <v>WA79D0</v>
      </c>
      <c r="D69" s="38" t="str">
        <f>CONCATENATE("L",RIGHT(tbl_LocationRefLib[[#This Row],[SiteIDLocationReference]],3))</f>
        <v>L291</v>
      </c>
      <c r="E69" s="38" t="s">
        <v>230</v>
      </c>
      <c r="F69" s="4" t="str">
        <f>$D$22</f>
        <v>62046</v>
      </c>
      <c r="G6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62046-L291</v>
      </c>
      <c r="H6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Richmond Road;SouthBound Off-ramp to Richmond Road (MC3F)</v>
      </c>
      <c r="I69" t="str" cm="1">
        <f t="array" ref="I69">IFERROR(INDEX(_xlfn.TEXTSPLIT(G69, "-"), 1), "")</f>
        <v>62046</v>
      </c>
      <c r="J69" t="str" cm="1">
        <f t="array" ref="J69">IFERROR(INDEX(_xlfn.TEXTSPLIT(H69, ";"), 1), "")</f>
        <v>North South Motorway, SouthBound Off-ramp to Richmond Road</v>
      </c>
      <c r="K69" t="str" cm="1">
        <f t="array" ref="K69">IFERROR(INDEX(_xlfn.TEXTSPLIT(G69, "-"), 2), "")</f>
        <v>L291</v>
      </c>
      <c r="L69" t="str" cm="1">
        <f t="array" ref="L69">IFERROR(INDEX(_xlfn.TEXTSPLIT(H69, ";"), 2), "")</f>
        <v>SouthBound Off-ramp to Richmond Road (MC3F)</v>
      </c>
      <c r="M69" t="str" cm="1">
        <f t="array" ref="M69">IFERROR(INDEX(_xlfn.TEXTSPLIT(G69, "-"), 3), "")</f>
        <v/>
      </c>
      <c r="N69" s="1" t="str" cm="1">
        <f t="array" ref="N69">IFERROR(INDEX(_xlfn.TEXTSPLIT(H69, ";"), 3), "")</f>
        <v/>
      </c>
      <c r="O69" s="20">
        <v>2291</v>
      </c>
      <c r="P6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2291</v>
      </c>
      <c r="Q69" s="2" t="s">
        <v>195</v>
      </c>
      <c r="R69" s="2">
        <v>1</v>
      </c>
      <c r="S69" t="s">
        <v>30</v>
      </c>
      <c r="T69" t="s">
        <v>31</v>
      </c>
      <c r="U69" t="s">
        <v>40</v>
      </c>
      <c r="V69" t="s">
        <v>41</v>
      </c>
      <c r="W69" t="s">
        <v>196</v>
      </c>
      <c r="X69" t="s">
        <v>197</v>
      </c>
      <c r="Y69" t="s">
        <v>198</v>
      </c>
      <c r="Z69" t="str">
        <f>_xlfn.CONCAT(G22," - ",H22)</f>
        <v>62046 - North South Motorway, SouthBound Off-ramp to Richmond Road</v>
      </c>
    </row>
    <row r="70" spans="1:26" ht="15" customHeight="1" x14ac:dyDescent="0.2">
      <c r="A70" s="2">
        <v>2</v>
      </c>
      <c r="B70" s="2" t="s">
        <v>231</v>
      </c>
      <c r="C70" s="2" t="str">
        <f>B21</f>
        <v>UQ58O3</v>
      </c>
      <c r="D70" s="38" t="str">
        <f>CONCATENATE("L",RIGHT(tbl_LocationRefLib[[#This Row],[SiteIDLocationReference]],3))</f>
        <v>L311</v>
      </c>
      <c r="E70" s="40" t="s">
        <v>232</v>
      </c>
      <c r="F70" t="str">
        <f>D21</f>
        <v>62045</v>
      </c>
      <c r="G7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62045-L311</v>
      </c>
      <c r="H7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Sir Donald Bradman Drive;SouthBound On-ramp from Sir Donald Bradman Drive (MC3H)</v>
      </c>
      <c r="I70" t="str" cm="1">
        <f t="array" ref="I70">IFERROR(INDEX(_xlfn.TEXTSPLIT(G70, "-"), 1), "")</f>
        <v>62045</v>
      </c>
      <c r="J70" t="str" cm="1">
        <f t="array" ref="J70">IFERROR(INDEX(_xlfn.TEXTSPLIT(H70, ";"), 1), "")</f>
        <v>North South Motorway, SouthBound On-ramp from Sir Donald Bradman Drive</v>
      </c>
      <c r="K70" t="str" cm="1">
        <f t="array" ref="K70">IFERROR(INDEX(_xlfn.TEXTSPLIT(G70, "-"), 2), "")</f>
        <v>L311</v>
      </c>
      <c r="L70" t="str" cm="1">
        <f t="array" ref="L70">IFERROR(INDEX(_xlfn.TEXTSPLIT(H70, ";"), 2), "")</f>
        <v>SouthBound On-ramp from Sir Donald Bradman Drive (MC3H)</v>
      </c>
      <c r="M70" t="str" cm="1">
        <f t="array" ref="M70">IFERROR(INDEX(_xlfn.TEXTSPLIT(G70, "-"), 3), "")</f>
        <v/>
      </c>
      <c r="N70" s="1" t="str" cm="1">
        <f t="array" ref="N70">IFERROR(INDEX(_xlfn.TEXTSPLIT(H70, ";"), 3), "")</f>
        <v/>
      </c>
      <c r="O70" s="20">
        <v>2311</v>
      </c>
      <c r="P7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2311</v>
      </c>
      <c r="Q70" s="2" t="s">
        <v>195</v>
      </c>
      <c r="R70" s="2">
        <v>1</v>
      </c>
      <c r="S70" t="s">
        <v>30</v>
      </c>
      <c r="T70" t="s">
        <v>31</v>
      </c>
      <c r="U70" t="s">
        <v>40</v>
      </c>
      <c r="V70" t="s">
        <v>41</v>
      </c>
      <c r="W70" t="s">
        <v>196</v>
      </c>
      <c r="X70" t="s">
        <v>197</v>
      </c>
      <c r="Y70" t="s">
        <v>198</v>
      </c>
      <c r="Z70" t="str">
        <f>_xlfn.CONCAT(G21," - ",H21)</f>
        <v>62045 - North South Motorway, SouthBound On-ramp from Sir Donald Bradman Drive</v>
      </c>
    </row>
    <row r="71" spans="1:26" ht="15" customHeight="1" x14ac:dyDescent="0.2">
      <c r="A71" s="2">
        <v>2</v>
      </c>
      <c r="B71" s="2" t="s">
        <v>233</v>
      </c>
      <c r="C71" s="2" t="str">
        <f>$B$19</f>
        <v>IL09U1</v>
      </c>
      <c r="D71" s="38" t="str">
        <f>CONCATENATE("L",RIGHT(tbl_LocationRefLib[[#This Row],[SiteIDLocationReference]],3))</f>
        <v>L271</v>
      </c>
      <c r="E71" s="38" t="s">
        <v>234</v>
      </c>
      <c r="F71" t="str">
        <f>$D$19</f>
        <v>62047</v>
      </c>
      <c r="G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62047-L271</v>
      </c>
      <c r="H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On-ramp from James Congdon Drive East of BR12 (MC3D)</v>
      </c>
      <c r="I71" t="str" cm="1">
        <f t="array" ref="I71">IFERROR(INDEX(_xlfn.TEXTSPLIT(G71, "-"), 1), "")</f>
        <v>62047</v>
      </c>
      <c r="J71" t="str" cm="1">
        <f t="array" ref="J71">IFERROR(INDEX(_xlfn.TEXTSPLIT(H71, ";"), 1), "")</f>
        <v>North South Motorway, SouthBound On-ramp from James Congdon Drive</v>
      </c>
      <c r="K71" t="str" cm="1">
        <f t="array" ref="K71">IFERROR(INDEX(_xlfn.TEXTSPLIT(G71, "-"), 2), "")</f>
        <v>L271</v>
      </c>
      <c r="L71" t="str" cm="1">
        <f t="array" ref="L71">IFERROR(INDEX(_xlfn.TEXTSPLIT(H71, ";"), 2), "")</f>
        <v>SouthBound On-ramp from James Congdon Drive East of BR12 (MC3D)</v>
      </c>
      <c r="M71" t="str" cm="1">
        <f t="array" ref="M71">IFERROR(INDEX(_xlfn.TEXTSPLIT(G71, "-"), 3), "")</f>
        <v/>
      </c>
      <c r="N71" s="1" t="str" cm="1">
        <f t="array" ref="N71">IFERROR(INDEX(_xlfn.TEXTSPLIT(H71, ";"), 3), "")</f>
        <v/>
      </c>
      <c r="O71" s="20">
        <v>2271</v>
      </c>
      <c r="P7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2271</v>
      </c>
      <c r="Q71" s="2" t="s">
        <v>195</v>
      </c>
      <c r="R71" s="2">
        <v>1</v>
      </c>
      <c r="S71" t="s">
        <v>30</v>
      </c>
      <c r="T71" t="s">
        <v>31</v>
      </c>
      <c r="U71" t="s">
        <v>40</v>
      </c>
      <c r="V71" t="s">
        <v>41</v>
      </c>
      <c r="W71" t="s">
        <v>196</v>
      </c>
      <c r="X71" t="s">
        <v>197</v>
      </c>
      <c r="Y71" t="s">
        <v>198</v>
      </c>
      <c r="Z71" t="str">
        <f>_xlfn.CONCAT(G19," - ",H19)</f>
        <v>62047 - North South Motorway, SouthBound On-ramp from James Congdon Drive</v>
      </c>
    </row>
    <row r="72" spans="1:26" ht="15" customHeight="1" x14ac:dyDescent="0.2">
      <c r="A72" s="2">
        <v>2</v>
      </c>
      <c r="B72" s="2" t="s">
        <v>235</v>
      </c>
      <c r="C72" s="2" t="str">
        <f>$B$19</f>
        <v>IL09U1</v>
      </c>
      <c r="D72" s="41" t="str">
        <f>CONCATENATE("N",RIGHT(tbl_LocationRefLib[[#This Row],[SiteIDLocationReference]],3))</f>
        <v>N227</v>
      </c>
      <c r="E72" s="38" t="s">
        <v>236</v>
      </c>
      <c r="F72" s="34" t="str">
        <f>$D$19</f>
        <v>62047</v>
      </c>
      <c r="G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</v>
      </c>
      <c r="H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</v>
      </c>
      <c r="I72" t="str" cm="1">
        <f t="array" ref="I72">IFERROR(INDEX(_xlfn.TEXTSPLIT(G72, "-"), 1), "")</f>
        <v>62047</v>
      </c>
      <c r="J72" t="str" cm="1">
        <f t="array" ref="J72">IFERROR(INDEX(_xlfn.TEXTSPLIT(H72, ";"), 1), "")</f>
        <v>North South Motorway, SouthBound On-ramp from James Congdon Drive</v>
      </c>
      <c r="K72" t="str" cm="1">
        <f t="array" ref="K72">IFERROR(INDEX(_xlfn.TEXTSPLIT(G72, "-"), 2), "")</f>
        <v>N227</v>
      </c>
      <c r="L72" t="str" cm="1">
        <f t="array" ref="L72">IFERROR(INDEX(_xlfn.TEXTSPLIT(H72, ";"), 2), "")</f>
        <v>Southbound from James Congdon Drive Flyover Ramp (BR12)</v>
      </c>
      <c r="M72" t="str" cm="1">
        <f t="array" ref="M72">IFERROR(INDEX(_xlfn.TEXTSPLIT(G72, "-"), 3), "")</f>
        <v/>
      </c>
      <c r="N72" s="1" t="str" cm="1">
        <f t="array" ref="N72">IFERROR(INDEX(_xlfn.TEXTSPLIT(H72, ";"), 3), "")</f>
        <v/>
      </c>
      <c r="O72" s="20">
        <v>227</v>
      </c>
      <c r="P7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</v>
      </c>
      <c r="Q72" s="2" t="s">
        <v>195</v>
      </c>
      <c r="R72" s="2">
        <v>1</v>
      </c>
      <c r="S72" t="s">
        <v>30</v>
      </c>
      <c r="T72" t="s">
        <v>31</v>
      </c>
      <c r="U72" t="s">
        <v>205</v>
      </c>
      <c r="V72" t="s">
        <v>206</v>
      </c>
      <c r="Y72" t="s">
        <v>198</v>
      </c>
      <c r="Z72" t="str">
        <f>_xlfn.CONCAT(G19," - ",H19)</f>
        <v>62047 - North South Motorway, SouthBound On-ramp from James Congdon Drive</v>
      </c>
    </row>
    <row r="73" spans="1:26" ht="15" customHeight="1" x14ac:dyDescent="0.2">
      <c r="A73" s="2">
        <v>2</v>
      </c>
      <c r="B73" s="2" t="s">
        <v>237</v>
      </c>
      <c r="C73" s="2" t="str">
        <f>$B$19</f>
        <v>IL09U1</v>
      </c>
      <c r="D73" s="38" t="str">
        <f>CONCATENATE("L",RIGHT(tbl_LocationRefLib[[#This Row],[SiteIDLocationReference]],3))</f>
        <v>L273</v>
      </c>
      <c r="E73" s="38" t="s">
        <v>238</v>
      </c>
      <c r="F73" t="str">
        <f>$D$19</f>
        <v>62047</v>
      </c>
      <c r="G7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62047-L273</v>
      </c>
      <c r="H7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On-ramp from James Congdon Drive West of BR12 (MC3D)</v>
      </c>
      <c r="I73" t="str" cm="1">
        <f t="array" ref="I73">IFERROR(INDEX(_xlfn.TEXTSPLIT(G73, "-"), 1), "")</f>
        <v>62047</v>
      </c>
      <c r="J73" t="str" cm="1">
        <f t="array" ref="J73">IFERROR(INDEX(_xlfn.TEXTSPLIT(H73, ";"), 1), "")</f>
        <v>North South Motorway, SouthBound On-ramp from James Congdon Drive</v>
      </c>
      <c r="K73" t="str" cm="1">
        <f t="array" ref="K73">IFERROR(INDEX(_xlfn.TEXTSPLIT(G73, "-"), 2), "")</f>
        <v>L273</v>
      </c>
      <c r="L73" t="str" cm="1">
        <f t="array" ref="L73">IFERROR(INDEX(_xlfn.TEXTSPLIT(H73, ";"), 2), "")</f>
        <v>SouthBound On-ramp from James Congdon Drive West of BR12 (MC3D)</v>
      </c>
      <c r="M73" t="str" cm="1">
        <f t="array" ref="M73">IFERROR(INDEX(_xlfn.TEXTSPLIT(G73, "-"), 3), "")</f>
        <v/>
      </c>
      <c r="N73" s="1" t="str" cm="1">
        <f t="array" ref="N73">IFERROR(INDEX(_xlfn.TEXTSPLIT(H73, ";"), 3), "")</f>
        <v/>
      </c>
      <c r="O73" s="20">
        <v>2273</v>
      </c>
      <c r="P7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2273</v>
      </c>
      <c r="Q73" s="2" t="s">
        <v>195</v>
      </c>
      <c r="R73" s="2">
        <v>1</v>
      </c>
      <c r="S73" t="s">
        <v>30</v>
      </c>
      <c r="T73" t="s">
        <v>31</v>
      </c>
      <c r="U73" t="s">
        <v>40</v>
      </c>
      <c r="V73" t="s">
        <v>41</v>
      </c>
      <c r="W73" t="s">
        <v>196</v>
      </c>
      <c r="X73" t="s">
        <v>197</v>
      </c>
      <c r="Y73" t="s">
        <v>198</v>
      </c>
      <c r="Z73" t="str">
        <f>_xlfn.CONCAT(G19," - ",H19)</f>
        <v>62047 - North South Motorway, SouthBound On-ramp from James Congdon Drive</v>
      </c>
    </row>
    <row r="74" spans="1:26" ht="15" customHeight="1" x14ac:dyDescent="0.2">
      <c r="A74" s="2">
        <v>2</v>
      </c>
      <c r="B74" s="2" t="s">
        <v>239</v>
      </c>
      <c r="C74" s="2" t="str">
        <f>B28</f>
        <v>SP27K7</v>
      </c>
      <c r="D74" s="38" t="str">
        <f>CONCATENATE("L",RIGHT(tbl_LocationRefLib[[#This Row],[SiteIDLocationReference]],3))</f>
        <v>L421</v>
      </c>
      <c r="E74" s="40" t="s">
        <v>240</v>
      </c>
      <c r="F74" t="str">
        <f>$D$28</f>
        <v>62054</v>
      </c>
      <c r="G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62054-L421</v>
      </c>
      <c r="H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Anzac Hwy;SouthBound On-ramp from Anzac Hwy (MC2B)</v>
      </c>
      <c r="I74" t="str" cm="1">
        <f t="array" ref="I74">IFERROR(INDEX(_xlfn.TEXTSPLIT(G74, "-"), 1), "")</f>
        <v>62054</v>
      </c>
      <c r="J74" t="str" cm="1">
        <f t="array" ref="J74">IFERROR(INDEX(_xlfn.TEXTSPLIT(H74, ";"), 1), "")</f>
        <v>North South Motorway, SouthBound On-ramp from Anzac Hwy</v>
      </c>
      <c r="K74" t="str" cm="1">
        <f t="array" ref="K74">IFERROR(INDEX(_xlfn.TEXTSPLIT(G74, "-"), 2), "")</f>
        <v>L421</v>
      </c>
      <c r="L74" t="str" cm="1">
        <f t="array" ref="L74">IFERROR(INDEX(_xlfn.TEXTSPLIT(H74, ";"), 2), "")</f>
        <v>SouthBound On-ramp from Anzac Hwy (MC2B)</v>
      </c>
      <c r="M74" t="str" cm="1">
        <f t="array" ref="M74">IFERROR(INDEX(_xlfn.TEXTSPLIT(G74, "-"), 3), "")</f>
        <v/>
      </c>
      <c r="N74" s="1" t="str" cm="1">
        <f t="array" ref="N74">IFERROR(INDEX(_xlfn.TEXTSPLIT(H74, ";"), 3), "")</f>
        <v/>
      </c>
      <c r="O74" s="20">
        <v>3421</v>
      </c>
      <c r="P7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3421</v>
      </c>
      <c r="Q74" s="2" t="s">
        <v>195</v>
      </c>
      <c r="R74" s="2">
        <v>1</v>
      </c>
      <c r="S74" t="s">
        <v>30</v>
      </c>
      <c r="T74" t="s">
        <v>31</v>
      </c>
      <c r="U74" t="s">
        <v>40</v>
      </c>
      <c r="V74" t="s">
        <v>41</v>
      </c>
      <c r="W74" t="s">
        <v>196</v>
      </c>
      <c r="X74" t="s">
        <v>197</v>
      </c>
      <c r="Y74" t="s">
        <v>198</v>
      </c>
      <c r="Z74" t="str">
        <f>_xlfn.CONCAT(G28," - ",H28)</f>
        <v>62054 - North South Motorway, SouthBound On-ramp from Anzac Hwy</v>
      </c>
    </row>
    <row r="75" spans="1:26" ht="15" customHeight="1" x14ac:dyDescent="0.2">
      <c r="A75" s="2">
        <v>2</v>
      </c>
      <c r="B75" s="2" t="s">
        <v>241</v>
      </c>
      <c r="C75" s="2" t="str">
        <f>B17</f>
        <v>PQ73F0</v>
      </c>
      <c r="D75" s="38" t="str">
        <f>CONCATENATE("L",RIGHT(tbl_LocationRefLib[[#This Row],[SiteIDLocationReference]],3))</f>
        <v>L261</v>
      </c>
      <c r="E75" s="40" t="s">
        <v>242</v>
      </c>
      <c r="F75" t="str">
        <f>D17</f>
        <v>62049</v>
      </c>
      <c r="G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62049-L261</v>
      </c>
      <c r="H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Richmond Road;NorthBound On-ramp from Richmond Road (MC3C)</v>
      </c>
      <c r="J75" t="str" cm="1">
        <f t="array" ref="J75">IFERROR(INDEX(_xlfn.TEXTSPLIT(H75, ";"), 1), "")</f>
        <v>North South Motorway, NorthBound On-ramp from Richmond Road</v>
      </c>
      <c r="L75" t="str" cm="1">
        <f t="array" ref="L75">IFERROR(INDEX(_xlfn.TEXTSPLIT(H75, ";"), 2), "")</f>
        <v>NorthBound On-ramp from Richmond Road (MC3C)</v>
      </c>
      <c r="N75" s="1" t="str" cm="1">
        <f t="array" ref="N75">IFERROR(INDEX(_xlfn.TEXTSPLIT(H75, ";"), 3), "")</f>
        <v/>
      </c>
      <c r="O75" s="20">
        <v>2261</v>
      </c>
      <c r="P7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2261</v>
      </c>
      <c r="Q75" s="2" t="s">
        <v>195</v>
      </c>
      <c r="R75" s="2">
        <v>1</v>
      </c>
      <c r="S75" t="s">
        <v>30</v>
      </c>
      <c r="T75" t="s">
        <v>31</v>
      </c>
      <c r="U75" t="s">
        <v>40</v>
      </c>
      <c r="V75" t="s">
        <v>41</v>
      </c>
      <c r="W75" t="s">
        <v>196</v>
      </c>
      <c r="X75" t="s">
        <v>197</v>
      </c>
      <c r="Y75" t="s">
        <v>198</v>
      </c>
      <c r="Z75" t="str">
        <f>_xlfn.CONCAT(G17," - ",H17)</f>
        <v>62049 - North South Motorway, NorthBound On-ramp from Richmond Road</v>
      </c>
    </row>
    <row r="76" spans="1:26" ht="15" customHeight="1" x14ac:dyDescent="0.2">
      <c r="A76" s="23"/>
      <c r="B76" s="23"/>
      <c r="C76" s="23"/>
      <c r="D76" s="42"/>
      <c r="E76" s="43"/>
      <c r="F76" s="24"/>
      <c r="I76" s="24" t="str" cm="1">
        <f t="array" ref="I76">IFERROR(INDEX(_xlfn.TEXTSPLIT(G76, "-"), 1), "")</f>
        <v/>
      </c>
      <c r="J76" t="str" cm="1">
        <f t="array" ref="J76">IFERROR(INDEX(_xlfn.TEXTSPLIT(H76, ";"), 1), "")</f>
        <v/>
      </c>
      <c r="K76" s="24" t="str" cm="1">
        <f t="array" ref="K76">IFERROR(INDEX(_xlfn.TEXTSPLIT(G76, "-"), 2), "")</f>
        <v/>
      </c>
      <c r="L76" t="str" cm="1">
        <f t="array" ref="L76">IFERROR(INDEX(_xlfn.TEXTSPLIT(H76, ";"), 2), "")</f>
        <v/>
      </c>
      <c r="M76" s="24" t="str" cm="1">
        <f t="array" ref="M76">IFERROR(INDEX(_xlfn.TEXTSPLIT(G76, "-"), 3), "")</f>
        <v/>
      </c>
      <c r="N76" s="1" t="str" cm="1">
        <f t="array" ref="N76">IFERROR(INDEX(_xlfn.TEXTSPLIT(H76, ";"), 3), "")</f>
        <v/>
      </c>
      <c r="O76" s="25"/>
      <c r="P76" s="26"/>
      <c r="Q76" s="27"/>
      <c r="R76" s="27"/>
    </row>
    <row r="77" spans="1:26" ht="15" customHeight="1" x14ac:dyDescent="0.2">
      <c r="A77" s="23"/>
      <c r="B77" s="23"/>
      <c r="C77" s="23"/>
      <c r="D77" s="42"/>
      <c r="E77" s="44"/>
      <c r="F77" s="24"/>
      <c r="I77" s="24" t="str" cm="1">
        <f t="array" ref="I77">IFERROR(INDEX(_xlfn.TEXTSPLIT(G77, "-"), 1), "")</f>
        <v/>
      </c>
      <c r="J77" t="str" cm="1">
        <f t="array" ref="J77">IFERROR(INDEX(_xlfn.TEXTSPLIT(H77, ";"), 1), "")</f>
        <v/>
      </c>
      <c r="K77" s="24" t="str" cm="1">
        <f t="array" ref="K77">IFERROR(INDEX(_xlfn.TEXTSPLIT(G77, "-"), 2), "")</f>
        <v/>
      </c>
      <c r="L77" t="str" cm="1">
        <f t="array" ref="L77">IFERROR(INDEX(_xlfn.TEXTSPLIT(H77, ";"), 2), "")</f>
        <v/>
      </c>
      <c r="M77" s="24" t="str" cm="1">
        <f t="array" ref="M77">IFERROR(INDEX(_xlfn.TEXTSPLIT(G77, "-"), 3), "")</f>
        <v/>
      </c>
      <c r="N77" s="1" t="str" cm="1">
        <f t="array" ref="N77">IFERROR(INDEX(_xlfn.TEXTSPLIT(H77, ";"), 3), "")</f>
        <v/>
      </c>
      <c r="O77" s="25"/>
      <c r="P77" s="26"/>
      <c r="Q77" s="27"/>
      <c r="R77" s="27"/>
    </row>
    <row r="78" spans="1:26" ht="15" customHeight="1" x14ac:dyDescent="0.2">
      <c r="A78" s="23"/>
      <c r="B78" s="23"/>
      <c r="C78" s="23"/>
      <c r="D78" s="42"/>
      <c r="E78" s="43"/>
      <c r="F78" s="24"/>
      <c r="I78" s="24" t="str" cm="1">
        <f t="array" ref="I78">IFERROR(INDEX(_xlfn.TEXTSPLIT(G78, "-"), 1), "")</f>
        <v/>
      </c>
      <c r="J78" t="str" cm="1">
        <f t="array" ref="J78">IFERROR(INDEX(_xlfn.TEXTSPLIT(H78, ";"), 1), "")</f>
        <v/>
      </c>
      <c r="K78" s="24" t="str" cm="1">
        <f t="array" ref="K78">IFERROR(INDEX(_xlfn.TEXTSPLIT(G78, "-"), 2), "")</f>
        <v/>
      </c>
      <c r="L78" t="str" cm="1">
        <f t="array" ref="L78">IFERROR(INDEX(_xlfn.TEXTSPLIT(H78, ";"), 2), "")</f>
        <v/>
      </c>
      <c r="M78" s="24" t="str" cm="1">
        <f t="array" ref="M78">IFERROR(INDEX(_xlfn.TEXTSPLIT(G78, "-"), 3), "")</f>
        <v/>
      </c>
      <c r="N78" s="1" t="str" cm="1">
        <f t="array" ref="N78">IFERROR(INDEX(_xlfn.TEXTSPLIT(H78, ";"), 3), "")</f>
        <v/>
      </c>
      <c r="O78" s="25"/>
      <c r="P78" s="26"/>
      <c r="Q78" s="27"/>
      <c r="R78" s="27"/>
    </row>
    <row r="79" spans="1:26" ht="15" customHeight="1" x14ac:dyDescent="0.2">
      <c r="A79" s="23"/>
      <c r="B79" s="23"/>
      <c r="C79" s="23"/>
      <c r="D79" s="44"/>
      <c r="E79" s="44"/>
      <c r="F79" s="24"/>
      <c r="I79" s="24"/>
      <c r="J79" t="str" cm="1">
        <f t="array" ref="J79">IFERROR(INDEX(_xlfn.TEXTSPLIT(H79, ";"), 1), "")</f>
        <v/>
      </c>
      <c r="K79" s="24"/>
      <c r="L79" t="str" cm="1">
        <f t="array" ref="L79">IFERROR(INDEX(_xlfn.TEXTSPLIT(H79, ";"), 2), "")</f>
        <v/>
      </c>
      <c r="M79" s="24"/>
      <c r="N79" s="1" t="str" cm="1">
        <f t="array" ref="N79">IFERROR(INDEX(_xlfn.TEXTSPLIT(H79, ";"), 3), "")</f>
        <v/>
      </c>
      <c r="O79" s="26"/>
      <c r="P79" s="26"/>
      <c r="Q79" s="27"/>
      <c r="R79" s="27"/>
    </row>
    <row r="80" spans="1:26" ht="15" customHeight="1" x14ac:dyDescent="0.2">
      <c r="A80" s="23"/>
      <c r="B80" s="23"/>
      <c r="C80" s="23"/>
      <c r="D80" s="44"/>
      <c r="E80" s="45"/>
      <c r="F80" s="24"/>
      <c r="I80" s="24" t="str" cm="1">
        <f t="array" ref="I80">IFERROR(INDEX(_xlfn.TEXTSPLIT(G80, "-"), 1), "")</f>
        <v/>
      </c>
      <c r="J80" t="str" cm="1">
        <f t="array" ref="J80">IFERROR(INDEX(_xlfn.TEXTSPLIT(H80, ";"), 1), "")</f>
        <v/>
      </c>
      <c r="K80" s="24" t="str" cm="1">
        <f t="array" ref="K80">IFERROR(INDEX(_xlfn.TEXTSPLIT(G80, "-"), 2), "")</f>
        <v/>
      </c>
      <c r="L80" t="str" cm="1">
        <f t="array" ref="L80">IFERROR(INDEX(_xlfn.TEXTSPLIT(H80, ";"), 2), "")</f>
        <v/>
      </c>
      <c r="M80" s="24" t="str" cm="1">
        <f t="array" ref="M80">IFERROR(INDEX(_xlfn.TEXTSPLIT(G80, "-"), 3), "")</f>
        <v/>
      </c>
      <c r="N80" s="1" t="str" cm="1">
        <f t="array" ref="N80">IFERROR(INDEX(_xlfn.TEXTSPLIT(H80, ";"), 3), "")</f>
        <v/>
      </c>
      <c r="O80" s="25"/>
      <c r="P80" s="26"/>
      <c r="Q80" s="27"/>
      <c r="R80" s="27"/>
    </row>
    <row r="81" spans="1:26" ht="15" customHeight="1" x14ac:dyDescent="0.2">
      <c r="C81" s="2"/>
      <c r="D81" s="45"/>
      <c r="E81" s="45"/>
      <c r="I81" t="str" cm="1">
        <f t="array" ref="I81">IFERROR(INDEX(_xlfn.TEXTSPLIT(G81, "-"), 1), "")</f>
        <v/>
      </c>
      <c r="J81" t="str" cm="1">
        <f t="array" ref="J81">IFERROR(INDEX(_xlfn.TEXTSPLIT(H81, ";"), 1), "")</f>
        <v/>
      </c>
      <c r="K81" t="str" cm="1">
        <f t="array" ref="K81">IFERROR(INDEX(_xlfn.TEXTSPLIT(G81, "-"), 2), "")</f>
        <v/>
      </c>
      <c r="L81" t="str" cm="1">
        <f t="array" ref="L81">IFERROR(INDEX(_xlfn.TEXTSPLIT(H81, ";"), 2), "")</f>
        <v/>
      </c>
      <c r="M81" t="str" cm="1">
        <f t="array" ref="M81">IFERROR(INDEX(_xlfn.TEXTSPLIT(G81, "-"), 3), "")</f>
        <v/>
      </c>
      <c r="N81" s="1" t="str" cm="1">
        <f t="array" ref="N81">IFERROR(INDEX(_xlfn.TEXTSPLIT(H81, ";"), 3), "")</f>
        <v/>
      </c>
      <c r="O81" s="14"/>
      <c r="Q81" s="2"/>
    </row>
    <row r="82" spans="1:26" ht="15" customHeight="1" x14ac:dyDescent="0.2">
      <c r="A82" s="2">
        <v>2</v>
      </c>
      <c r="B82" s="2" t="s">
        <v>243</v>
      </c>
      <c r="C82" s="2" t="str">
        <f>$B$2</f>
        <v>QQ46K9</v>
      </c>
      <c r="D82" s="41" t="str">
        <f>CONCATENATE("N",RIGHT(tbl_LocationRefLib[[#This Row],[SiteIDLocationReference]],3))</f>
        <v>N400</v>
      </c>
      <c r="E82" s="38" t="s">
        <v>244</v>
      </c>
      <c r="F82" t="str">
        <f>$D$2</f>
        <v>62035</v>
      </c>
      <c r="G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62035-N400</v>
      </c>
      <c r="H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 ;Port Rd Intersection</v>
      </c>
      <c r="I82" t="str" cm="1">
        <f t="array" ref="I82">IFERROR(INDEX(_xlfn.TEXTSPLIT(G82, "-"), 1), "")</f>
        <v>62035</v>
      </c>
      <c r="J82" t="str" cm="1">
        <f t="array" ref="J82">IFERROR(INDEX(_xlfn.TEXTSPLIT(H82, ";"), 1), "")</f>
        <v xml:space="preserve">South Road </v>
      </c>
      <c r="K82" t="str" cm="1">
        <f t="array" ref="K82">IFERROR(INDEX(_xlfn.TEXTSPLIT(G82, "-"), 2), "")</f>
        <v>N400</v>
      </c>
      <c r="L82" t="str" cm="1">
        <f t="array" ref="L82">IFERROR(INDEX(_xlfn.TEXTSPLIT(H82, ";"), 2), "")</f>
        <v>Port Rd Intersection</v>
      </c>
      <c r="M82" t="str" cm="1">
        <f t="array" ref="M82">IFERROR(INDEX(_xlfn.TEXTSPLIT(G82, "-"), 3), "")</f>
        <v/>
      </c>
      <c r="N82" s="1" t="str" cm="1">
        <f t="array" ref="N82">IFERROR(INDEX(_xlfn.TEXTSPLIT(H82, ";"), 3), "")</f>
        <v/>
      </c>
      <c r="O82" s="20">
        <v>2400</v>
      </c>
      <c r="P8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2400</v>
      </c>
      <c r="Q82" s="2" t="s">
        <v>195</v>
      </c>
      <c r="S82" t="s">
        <v>30</v>
      </c>
      <c r="T82" t="s">
        <v>31</v>
      </c>
      <c r="U82" t="s">
        <v>32</v>
      </c>
      <c r="V82" t="s">
        <v>33</v>
      </c>
      <c r="W82" t="s">
        <v>245</v>
      </c>
      <c r="X82" t="s">
        <v>246</v>
      </c>
      <c r="Y82" t="s">
        <v>198</v>
      </c>
      <c r="Z82" t="str">
        <f>_xlfn.CONCAT(G2," - ",E2)</f>
        <v xml:space="preserve">62035 - South Road </v>
      </c>
    </row>
    <row r="83" spans="1:26" ht="15" customHeight="1" x14ac:dyDescent="0.2">
      <c r="A83" s="2">
        <v>2</v>
      </c>
      <c r="B83" s="2" t="s">
        <v>247</v>
      </c>
      <c r="C83" s="2" t="str">
        <f>$B$2</f>
        <v>QQ46K9</v>
      </c>
      <c r="D83" s="38" t="str">
        <f>CONCATENATE("L",RIGHT(tbl_LocationRefLib[[#This Row],[SiteIDLocationReference]],3))</f>
        <v>L431</v>
      </c>
      <c r="E83" s="38" t="s">
        <v>248</v>
      </c>
      <c r="F83" t="str">
        <f>$D$2</f>
        <v>62035</v>
      </c>
      <c r="G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62035-L431</v>
      </c>
      <c r="H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 ;Between Port Rd &amp; Manton Street  (MC51/MC52)</v>
      </c>
      <c r="I83" t="str" cm="1">
        <f t="array" ref="I83">IFERROR(INDEX(_xlfn.TEXTSPLIT(G83, "-"), 1), "")</f>
        <v>62035</v>
      </c>
      <c r="J83" t="str" cm="1">
        <f t="array" ref="J83">IFERROR(INDEX(_xlfn.TEXTSPLIT(H83, ";"), 1), "")</f>
        <v xml:space="preserve">South Road </v>
      </c>
      <c r="K83" t="str" cm="1">
        <f t="array" ref="K83">IFERROR(INDEX(_xlfn.TEXTSPLIT(G83, "-"), 2), "")</f>
        <v>L431</v>
      </c>
      <c r="L83" t="str" cm="1">
        <f t="array" ref="L83">IFERROR(INDEX(_xlfn.TEXTSPLIT(H83, ";"), 2), "")</f>
        <v>Between Port Rd &amp; Manton Street  (MC51/MC52)</v>
      </c>
      <c r="M83" t="str" cm="1">
        <f t="array" ref="M83">IFERROR(INDEX(_xlfn.TEXTSPLIT(G83, "-"), 3), "")</f>
        <v/>
      </c>
      <c r="N83" s="1" t="str" cm="1">
        <f t="array" ref="N83">IFERROR(INDEX(_xlfn.TEXTSPLIT(H83, ";"), 3), "")</f>
        <v/>
      </c>
      <c r="O83" s="20">
        <v>2431</v>
      </c>
      <c r="P8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2431</v>
      </c>
      <c r="Q83" s="2" t="s">
        <v>195</v>
      </c>
      <c r="S83" t="s">
        <v>30</v>
      </c>
      <c r="T83" t="s">
        <v>31</v>
      </c>
      <c r="U83" t="s">
        <v>32</v>
      </c>
      <c r="V83" t="s">
        <v>33</v>
      </c>
      <c r="W83" t="s">
        <v>249</v>
      </c>
      <c r="X83" t="s">
        <v>250</v>
      </c>
      <c r="Y83" t="s">
        <v>198</v>
      </c>
      <c r="Z83" t="str">
        <f>_xlfn.CONCAT(G2," - ",E2)</f>
        <v xml:space="preserve">62035 - South Road </v>
      </c>
    </row>
    <row r="84" spans="1:26" ht="15" customHeight="1" x14ac:dyDescent="0.2">
      <c r="A84" s="2">
        <v>2</v>
      </c>
      <c r="B84" s="2" t="s">
        <v>251</v>
      </c>
      <c r="C84" s="2" t="str">
        <f>$B$2</f>
        <v>QQ46K9</v>
      </c>
      <c r="D84" s="41" t="str">
        <f>CONCATENATE("N",RIGHT(tbl_LocationRefLib[[#This Row],[SiteIDLocationReference]],3))</f>
        <v>N401</v>
      </c>
      <c r="E84" s="38" t="s">
        <v>252</v>
      </c>
      <c r="F84" t="str">
        <f>$D$2</f>
        <v>62035</v>
      </c>
      <c r="G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62035-N401</v>
      </c>
      <c r="H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 ;Manton St Intersection</v>
      </c>
      <c r="I84" t="str" cm="1">
        <f t="array" ref="I84">IFERROR(INDEX(_xlfn.TEXTSPLIT(G84, "-"), 1), "")</f>
        <v>62035</v>
      </c>
      <c r="J84" t="str" cm="1">
        <f t="array" ref="J84">IFERROR(INDEX(_xlfn.TEXTSPLIT(H84, ";"), 1), "")</f>
        <v xml:space="preserve">South Road </v>
      </c>
      <c r="K84" t="str" cm="1">
        <f t="array" ref="K84">IFERROR(INDEX(_xlfn.TEXTSPLIT(G84, "-"), 2), "")</f>
        <v>N401</v>
      </c>
      <c r="L84" t="str" cm="1">
        <f t="array" ref="L84">IFERROR(INDEX(_xlfn.TEXTSPLIT(H84, ";"), 2), "")</f>
        <v>Manton St Intersection</v>
      </c>
      <c r="M84" t="str" cm="1">
        <f t="array" ref="M84">IFERROR(INDEX(_xlfn.TEXTSPLIT(G84, "-"), 3), "")</f>
        <v/>
      </c>
      <c r="N84" s="1" t="str" cm="1">
        <f t="array" ref="N84">IFERROR(INDEX(_xlfn.TEXTSPLIT(H84, ";"), 3), "")</f>
        <v/>
      </c>
      <c r="O84" s="20">
        <v>2401</v>
      </c>
      <c r="P8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2401</v>
      </c>
      <c r="Q84" s="2" t="s">
        <v>195</v>
      </c>
      <c r="S84" t="s">
        <v>30</v>
      </c>
      <c r="T84" t="s">
        <v>31</v>
      </c>
      <c r="U84" t="s">
        <v>32</v>
      </c>
      <c r="V84" t="s">
        <v>33</v>
      </c>
      <c r="W84" t="s">
        <v>245</v>
      </c>
      <c r="X84" t="s">
        <v>246</v>
      </c>
      <c r="Y84" t="s">
        <v>198</v>
      </c>
      <c r="Z84" t="str">
        <f>_xlfn.CONCAT(G2," - ",E2)</f>
        <v xml:space="preserve">62035 - South Road </v>
      </c>
    </row>
    <row r="85" spans="1:26" ht="15" customHeight="1" x14ac:dyDescent="0.2">
      <c r="A85" s="2">
        <v>2</v>
      </c>
      <c r="B85" s="2" t="s">
        <v>253</v>
      </c>
      <c r="C85" s="2" t="str">
        <f t="shared" ref="C85:C117" si="0">$B$6</f>
        <v>MM06K2</v>
      </c>
      <c r="D85" s="38" t="str">
        <f>CONCATENATE("L",RIGHT(tbl_LocationRefLib[[#This Row],[SiteIDLocationReference]],3))</f>
        <v>L432</v>
      </c>
      <c r="E85" s="38" t="s">
        <v>254</v>
      </c>
      <c r="F85" t="str">
        <f t="shared" ref="F85:F117" si="1">$D$6</f>
        <v>62043</v>
      </c>
      <c r="G8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62043-L432</v>
      </c>
      <c r="H8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Road;North of River Torrens, Karrawirra Parri  (MC51/MC52)</v>
      </c>
      <c r="I85" t="str" cm="1">
        <f t="array" ref="I85">IFERROR(INDEX(_xlfn.TEXTSPLIT(G85, "-"), 1), "")</f>
        <v>62043</v>
      </c>
      <c r="J85" t="str" cm="1">
        <f t="array" ref="J85">IFERROR(INDEX(_xlfn.TEXTSPLIT(H85, ";"), 1), "")</f>
        <v>South Road</v>
      </c>
      <c r="K85" t="str" cm="1">
        <f t="array" ref="K85">IFERROR(INDEX(_xlfn.TEXTSPLIT(G85, "-"), 2), "")</f>
        <v>L432</v>
      </c>
      <c r="L85" t="str" cm="1">
        <f t="array" ref="L85">IFERROR(INDEX(_xlfn.TEXTSPLIT(H85, ";"), 2), "")</f>
        <v>North of River Torrens, Karrawirra Parri  (MC51/MC52)</v>
      </c>
      <c r="M85" t="str" cm="1">
        <f t="array" ref="M85">IFERROR(INDEX(_xlfn.TEXTSPLIT(G85, "-"), 3), "")</f>
        <v/>
      </c>
      <c r="N85" s="1" t="str" cm="1">
        <f t="array" ref="N85">IFERROR(INDEX(_xlfn.TEXTSPLIT(H85, ";"), 3), "")</f>
        <v/>
      </c>
      <c r="O85" s="20">
        <v>2432</v>
      </c>
      <c r="P8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2432</v>
      </c>
      <c r="Q85" s="2" t="s">
        <v>195</v>
      </c>
      <c r="S85" t="s">
        <v>30</v>
      </c>
      <c r="T85" t="s">
        <v>31</v>
      </c>
      <c r="U85" t="s">
        <v>32</v>
      </c>
      <c r="V85" t="s">
        <v>33</v>
      </c>
      <c r="W85" t="s">
        <v>249</v>
      </c>
      <c r="X85" t="s">
        <v>250</v>
      </c>
      <c r="Y85" t="s">
        <v>198</v>
      </c>
      <c r="Z85" t="str">
        <f>_xlfn.CONCAT(G6," - ",E6)</f>
        <v>62043 - South Road</v>
      </c>
    </row>
    <row r="86" spans="1:26" ht="15" customHeight="1" x14ac:dyDescent="0.2">
      <c r="A86" s="2" t="s">
        <v>255</v>
      </c>
      <c r="B86" s="2" t="s">
        <v>256</v>
      </c>
      <c r="C86" s="2" t="str">
        <f t="shared" si="0"/>
        <v>MM06K2</v>
      </c>
      <c r="D86" s="38" t="s">
        <v>257</v>
      </c>
      <c r="E86" s="38" t="s">
        <v>258</v>
      </c>
      <c r="F86" s="34" t="str">
        <f t="shared" si="1"/>
        <v>62043</v>
      </c>
      <c r="G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</v>
      </c>
      <c r="H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</v>
      </c>
      <c r="I86" t="str" cm="1">
        <f t="array" ref="I86">IFERROR(INDEX(_xlfn.TEXTSPLIT(G86, "-"), 1), "")</f>
        <v>62043</v>
      </c>
      <c r="J86" t="str" cm="1">
        <f t="array" ref="J86">IFERROR(INDEX(_xlfn.TEXTSPLIT(H86, ";"), 1), "")</f>
        <v>South Road</v>
      </c>
      <c r="K86" t="str" cm="1">
        <f t="array" ref="K86">IFERROR(INDEX(_xlfn.TEXTSPLIT(G86, "-"), 2), "")</f>
        <v>N433</v>
      </c>
      <c r="L86" t="str" cm="1">
        <f t="array" ref="L86">IFERROR(INDEX(_xlfn.TEXTSPLIT(H86, ";"), 2), "")</f>
        <v>Taylors Bridge SouthBound (over River Torrens, Karrawirra Parri and Hindmarsh Cemetry) on South Road (BR03)</v>
      </c>
      <c r="M86" t="str" cm="1">
        <f t="array" ref="M86">IFERROR(INDEX(_xlfn.TEXTSPLIT(G86, "-"), 3), "")</f>
        <v/>
      </c>
      <c r="N86" s="1" t="str" cm="1">
        <f t="array" ref="N86">IFERROR(INDEX(_xlfn.TEXTSPLIT(H86, ";"), 3), "")</f>
        <v/>
      </c>
      <c r="O86" s="20">
        <v>243</v>
      </c>
      <c r="P8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</v>
      </c>
      <c r="Q86" s="2" t="s">
        <v>195</v>
      </c>
      <c r="S86" t="s">
        <v>30</v>
      </c>
      <c r="T86" t="s">
        <v>31</v>
      </c>
      <c r="U86" t="s">
        <v>205</v>
      </c>
      <c r="V86" t="s">
        <v>206</v>
      </c>
      <c r="Y86" t="s">
        <v>198</v>
      </c>
      <c r="Z86" t="str">
        <f>_xlfn.CONCAT(G6," - ",E6)</f>
        <v>62043 - South Road</v>
      </c>
    </row>
    <row r="87" spans="1:26" ht="15" customHeight="1" x14ac:dyDescent="0.2">
      <c r="A87" s="2" t="s">
        <v>255</v>
      </c>
      <c r="B87" s="2" t="s">
        <v>259</v>
      </c>
      <c r="C87" s="2" t="str">
        <f t="shared" si="0"/>
        <v>MM06K2</v>
      </c>
      <c r="D87" s="38" t="s">
        <v>260</v>
      </c>
      <c r="E87" s="38" t="s">
        <v>261</v>
      </c>
      <c r="F87" s="34" t="str">
        <f t="shared" si="1"/>
        <v>62043</v>
      </c>
      <c r="G8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62043-N434</v>
      </c>
      <c r="H8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NorthBound (over River Torrens, Karrawirra Parri) on South Road (BR01)</v>
      </c>
      <c r="I87" t="str" cm="1">
        <f t="array" ref="I87">IFERROR(INDEX(_xlfn.TEXTSPLIT(G87, "-"), 1), "")</f>
        <v>62043</v>
      </c>
      <c r="J87" t="str" cm="1">
        <f t="array" ref="J87">IFERROR(INDEX(_xlfn.TEXTSPLIT(H87, ";"), 1), "")</f>
        <v>South Road</v>
      </c>
      <c r="K87" t="str" cm="1">
        <f t="array" ref="K87">IFERROR(INDEX(_xlfn.TEXTSPLIT(G87, "-"), 2), "")</f>
        <v>N434</v>
      </c>
      <c r="L87" t="str" cm="1">
        <f t="array" ref="L87">IFERROR(INDEX(_xlfn.TEXTSPLIT(H87, ";"), 2), "")</f>
        <v>Taylors Bridge NorthBound (over River Torrens, Karrawirra Parri) on South Road (BR01)</v>
      </c>
      <c r="M87" t="str" cm="1">
        <f t="array" ref="M87">IFERROR(INDEX(_xlfn.TEXTSPLIT(G87, "-"), 3), "")</f>
        <v/>
      </c>
      <c r="N87" s="1" t="str" cm="1">
        <f t="array" ref="N87">IFERROR(INDEX(_xlfn.TEXTSPLIT(H87, ";"), 3), "")</f>
        <v/>
      </c>
      <c r="O87" s="20">
        <v>243</v>
      </c>
      <c r="P8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</v>
      </c>
      <c r="Q87" s="2" t="s">
        <v>195</v>
      </c>
      <c r="S87" t="s">
        <v>30</v>
      </c>
      <c r="T87" t="s">
        <v>31</v>
      </c>
      <c r="U87" t="s">
        <v>205</v>
      </c>
      <c r="V87" t="s">
        <v>206</v>
      </c>
      <c r="Y87" t="s">
        <v>198</v>
      </c>
      <c r="Z87" t="str">
        <f>_xlfn.CONCAT(G6," - ",E6)</f>
        <v>62043 - South Road</v>
      </c>
    </row>
    <row r="88" spans="1:26" ht="15" customHeight="1" x14ac:dyDescent="0.2">
      <c r="A88" s="2">
        <v>2</v>
      </c>
      <c r="B88" s="2" t="s">
        <v>262</v>
      </c>
      <c r="C88" s="2" t="str">
        <f t="shared" si="0"/>
        <v>MM06K2</v>
      </c>
      <c r="D88" s="38" t="str">
        <f>CONCATENATE("L",RIGHT(tbl_LocationRefLib[[#This Row],[SiteIDLocationReference]],3))</f>
        <v>L435</v>
      </c>
      <c r="E88" s="38" t="s">
        <v>263</v>
      </c>
      <c r="F88" t="str">
        <f t="shared" si="1"/>
        <v>62043</v>
      </c>
      <c r="G8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62043-L435</v>
      </c>
      <c r="H8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River Torrens &amp; West Thebarton Road  (MC51/MC52)</v>
      </c>
      <c r="I88" t="str" cm="1">
        <f t="array" ref="I88">IFERROR(INDEX(_xlfn.TEXTSPLIT(G88, "-"), 1), "")</f>
        <v>62043</v>
      </c>
      <c r="J88" t="str" cm="1">
        <f t="array" ref="J88">IFERROR(INDEX(_xlfn.TEXTSPLIT(H88, ";"), 1), "")</f>
        <v>South Road</v>
      </c>
      <c r="K88" t="str" cm="1">
        <f t="array" ref="K88">IFERROR(INDEX(_xlfn.TEXTSPLIT(G88, "-"), 2), "")</f>
        <v>L435</v>
      </c>
      <c r="L88" t="str" cm="1">
        <f t="array" ref="L88">IFERROR(INDEX(_xlfn.TEXTSPLIT(H88, ";"), 2), "")</f>
        <v>Between River Torrens &amp; West Thebarton Road  (MC51/MC52)</v>
      </c>
      <c r="M88" t="str" cm="1">
        <f t="array" ref="M88">IFERROR(INDEX(_xlfn.TEXTSPLIT(G88, "-"), 3), "")</f>
        <v/>
      </c>
      <c r="N88" s="1" t="str" cm="1">
        <f t="array" ref="N88">IFERROR(INDEX(_xlfn.TEXTSPLIT(H88, ";"), 3), "")</f>
        <v/>
      </c>
      <c r="O88" s="20">
        <v>2435</v>
      </c>
      <c r="P8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2435</v>
      </c>
      <c r="Q88" s="2" t="s">
        <v>195</v>
      </c>
      <c r="S88" t="s">
        <v>30</v>
      </c>
      <c r="T88" t="s">
        <v>31</v>
      </c>
      <c r="U88" t="s">
        <v>32</v>
      </c>
      <c r="V88" t="s">
        <v>33</v>
      </c>
      <c r="W88" t="s">
        <v>249</v>
      </c>
      <c r="X88" t="s">
        <v>250</v>
      </c>
      <c r="Y88" t="s">
        <v>198</v>
      </c>
      <c r="Z88" t="str">
        <f>_xlfn.CONCAT(G6," - ",E6)</f>
        <v>62043 - South Road</v>
      </c>
    </row>
    <row r="89" spans="1:26" ht="15" customHeight="1" x14ac:dyDescent="0.2">
      <c r="A89" s="2">
        <v>2</v>
      </c>
      <c r="B89" s="2" t="s">
        <v>264</v>
      </c>
      <c r="C89" s="2" t="str">
        <f t="shared" si="0"/>
        <v>MM06K2</v>
      </c>
      <c r="D89" s="41" t="str">
        <f>CONCATENATE("N",RIGHT(tbl_LocationRefLib[[#This Row],[SiteIDLocationReference]],3))</f>
        <v>N403</v>
      </c>
      <c r="E89" s="38" t="s">
        <v>265</v>
      </c>
      <c r="F89" t="str">
        <f t="shared" si="1"/>
        <v>62043</v>
      </c>
      <c r="G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62043-N403</v>
      </c>
      <c r="H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Road;West Thebarton Road &amp; Ashwin Parade Intersection</v>
      </c>
      <c r="I89" t="str" cm="1">
        <f t="array" ref="I89">IFERROR(INDEX(_xlfn.TEXTSPLIT(G89, "-"), 1), "")</f>
        <v>62043</v>
      </c>
      <c r="J89" t="str" cm="1">
        <f t="array" ref="J89">IFERROR(INDEX(_xlfn.TEXTSPLIT(H89, ";"), 1), "")</f>
        <v>South Road</v>
      </c>
      <c r="K89" t="str" cm="1">
        <f t="array" ref="K89">IFERROR(INDEX(_xlfn.TEXTSPLIT(G89, "-"), 2), "")</f>
        <v>N403</v>
      </c>
      <c r="L89" t="str" cm="1">
        <f t="array" ref="L89">IFERROR(INDEX(_xlfn.TEXTSPLIT(H89, ";"), 2), "")</f>
        <v>West Thebarton Road &amp; Ashwin Parade Intersection</v>
      </c>
      <c r="M89" t="str" cm="1">
        <f t="array" ref="M89">IFERROR(INDEX(_xlfn.TEXTSPLIT(G89, "-"), 3), "")</f>
        <v/>
      </c>
      <c r="N89" s="1" t="str" cm="1">
        <f t="array" ref="N89">IFERROR(INDEX(_xlfn.TEXTSPLIT(H89, ";"), 3), "")</f>
        <v/>
      </c>
      <c r="O89" s="20">
        <v>2403</v>
      </c>
      <c r="P8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2403</v>
      </c>
      <c r="Q89" s="2" t="s">
        <v>195</v>
      </c>
      <c r="S89" t="s">
        <v>30</v>
      </c>
      <c r="T89" t="s">
        <v>31</v>
      </c>
      <c r="U89" t="s">
        <v>32</v>
      </c>
      <c r="V89" t="s">
        <v>33</v>
      </c>
      <c r="W89" t="s">
        <v>245</v>
      </c>
      <c r="X89" t="s">
        <v>246</v>
      </c>
      <c r="Y89" t="s">
        <v>198</v>
      </c>
      <c r="Z89" t="str">
        <f>_xlfn.CONCAT(G6," - ",E6)</f>
        <v>62043 - South Road</v>
      </c>
    </row>
    <row r="90" spans="1:26" ht="15" customHeight="1" x14ac:dyDescent="0.2">
      <c r="A90" s="2">
        <v>2</v>
      </c>
      <c r="B90" s="2" t="s">
        <v>266</v>
      </c>
      <c r="C90" s="2" t="str">
        <f t="shared" si="0"/>
        <v>MM06K2</v>
      </c>
      <c r="D90" s="38" t="str">
        <f>CONCATENATE("L",RIGHT(tbl_LocationRefLib[[#This Row],[SiteIDLocationReference]],3))</f>
        <v>L436</v>
      </c>
      <c r="E90" s="38" t="s">
        <v>267</v>
      </c>
      <c r="F90" t="str">
        <f t="shared" si="1"/>
        <v>62043</v>
      </c>
      <c r="G9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62043-L436</v>
      </c>
      <c r="H9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Ashwin Parade &amp; Henley Beach Road (MC51/MC52)</v>
      </c>
      <c r="I90" t="str" cm="1">
        <f t="array" ref="I90">IFERROR(INDEX(_xlfn.TEXTSPLIT(G90, "-"), 1), "")</f>
        <v>62043</v>
      </c>
      <c r="J90" t="str" cm="1">
        <f t="array" ref="J90">IFERROR(INDEX(_xlfn.TEXTSPLIT(H90, ";"), 1), "")</f>
        <v>South Road</v>
      </c>
      <c r="K90" t="str" cm="1">
        <f t="array" ref="K90">IFERROR(INDEX(_xlfn.TEXTSPLIT(G90, "-"), 2), "")</f>
        <v>L436</v>
      </c>
      <c r="L90" t="str" cm="1">
        <f t="array" ref="L90">IFERROR(INDEX(_xlfn.TEXTSPLIT(H90, ";"), 2), "")</f>
        <v>Between Ashwin Parade &amp; Henley Beach Road (MC51/MC52)</v>
      </c>
      <c r="M90" t="str" cm="1">
        <f t="array" ref="M90">IFERROR(INDEX(_xlfn.TEXTSPLIT(G90, "-"), 3), "")</f>
        <v/>
      </c>
      <c r="N90" s="1" t="str" cm="1">
        <f t="array" ref="N90">IFERROR(INDEX(_xlfn.TEXTSPLIT(H90, ";"), 3), "")</f>
        <v/>
      </c>
      <c r="O90" s="20">
        <v>2436</v>
      </c>
      <c r="P9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2436</v>
      </c>
      <c r="Q90" s="2" t="s">
        <v>195</v>
      </c>
      <c r="S90" t="s">
        <v>30</v>
      </c>
      <c r="T90" t="s">
        <v>31</v>
      </c>
      <c r="U90" t="s">
        <v>32</v>
      </c>
      <c r="V90" t="s">
        <v>33</v>
      </c>
      <c r="W90" t="s">
        <v>249</v>
      </c>
      <c r="X90" t="s">
        <v>250</v>
      </c>
      <c r="Y90" t="s">
        <v>198</v>
      </c>
      <c r="Z90" t="str">
        <f>_xlfn.CONCAT(G6," - ",E6)</f>
        <v>62043 - South Road</v>
      </c>
    </row>
    <row r="91" spans="1:26" ht="15" customHeight="1" x14ac:dyDescent="0.2">
      <c r="A91" s="2">
        <v>2</v>
      </c>
      <c r="B91" s="2" t="s">
        <v>268</v>
      </c>
      <c r="C91" s="2" t="str">
        <f t="shared" si="0"/>
        <v>MM06K2</v>
      </c>
      <c r="D91" s="41" t="str">
        <f>CONCATENATE("N",RIGHT(tbl_LocationRefLib[[#This Row],[SiteIDLocationReference]],3))</f>
        <v>N404</v>
      </c>
      <c r="E91" s="38" t="s">
        <v>269</v>
      </c>
      <c r="F91" t="str">
        <f t="shared" si="1"/>
        <v>62043</v>
      </c>
      <c r="G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62043-N404</v>
      </c>
      <c r="H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Road;Henley Beach Road Intersection</v>
      </c>
      <c r="I91" t="str" cm="1">
        <f t="array" ref="I91">IFERROR(INDEX(_xlfn.TEXTSPLIT(G91, "-"), 1), "")</f>
        <v>62043</v>
      </c>
      <c r="J91" t="str" cm="1">
        <f t="array" ref="J91">IFERROR(INDEX(_xlfn.TEXTSPLIT(H91, ";"), 1), "")</f>
        <v>South Road</v>
      </c>
      <c r="K91" t="str" cm="1">
        <f t="array" ref="K91">IFERROR(INDEX(_xlfn.TEXTSPLIT(G91, "-"), 2), "")</f>
        <v>N404</v>
      </c>
      <c r="L91" t="str" cm="1">
        <f t="array" ref="L91">IFERROR(INDEX(_xlfn.TEXTSPLIT(H91, ";"), 2), "")</f>
        <v>Henley Beach Road Intersection</v>
      </c>
      <c r="M91" t="str" cm="1">
        <f t="array" ref="M91">IFERROR(INDEX(_xlfn.TEXTSPLIT(G91, "-"), 3), "")</f>
        <v/>
      </c>
      <c r="N91" s="1" t="str" cm="1">
        <f t="array" ref="N91">IFERROR(INDEX(_xlfn.TEXTSPLIT(H91, ";"), 3), "")</f>
        <v/>
      </c>
      <c r="O91" s="20">
        <v>2404</v>
      </c>
      <c r="P9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2404</v>
      </c>
      <c r="Q91" s="2" t="s">
        <v>195</v>
      </c>
      <c r="S91" t="s">
        <v>30</v>
      </c>
      <c r="T91" t="s">
        <v>31</v>
      </c>
      <c r="U91" t="s">
        <v>32</v>
      </c>
      <c r="V91" t="s">
        <v>33</v>
      </c>
      <c r="W91" t="s">
        <v>245</v>
      </c>
      <c r="X91" t="s">
        <v>246</v>
      </c>
      <c r="Y91" t="s">
        <v>198</v>
      </c>
      <c r="Z91" t="str">
        <f>_xlfn.CONCAT(G6," - ",E6)</f>
        <v>62043 - South Road</v>
      </c>
    </row>
    <row r="92" spans="1:26" ht="15" customHeight="1" x14ac:dyDescent="0.2">
      <c r="A92" s="2">
        <v>2</v>
      </c>
      <c r="B92" s="2" t="s">
        <v>270</v>
      </c>
      <c r="C92" s="2" t="str">
        <f t="shared" si="0"/>
        <v>MM06K2</v>
      </c>
      <c r="D92" s="38" t="str">
        <f>CONCATENATE("L",RIGHT(tbl_LocationRefLib[[#This Row],[SiteIDLocationReference]],3))</f>
        <v>L437</v>
      </c>
      <c r="E92" s="38" t="s">
        <v>271</v>
      </c>
      <c r="F92" t="str">
        <f t="shared" si="1"/>
        <v>62043</v>
      </c>
      <c r="G9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62043-L437</v>
      </c>
      <c r="H9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Henley Beach Road &amp;  Sir Donald Bradman Drive (MC51/MC52)</v>
      </c>
      <c r="I92" t="str" cm="1">
        <f t="array" ref="I92">IFERROR(INDEX(_xlfn.TEXTSPLIT(G92, "-"), 1), "")</f>
        <v>62043</v>
      </c>
      <c r="J92" t="str" cm="1">
        <f t="array" ref="J92">IFERROR(INDEX(_xlfn.TEXTSPLIT(H92, ";"), 1), "")</f>
        <v>South Road</v>
      </c>
      <c r="K92" t="str" cm="1">
        <f t="array" ref="K92">IFERROR(INDEX(_xlfn.TEXTSPLIT(G92, "-"), 2), "")</f>
        <v>L437</v>
      </c>
      <c r="L92" t="str" cm="1">
        <f t="array" ref="L92">IFERROR(INDEX(_xlfn.TEXTSPLIT(H92, ";"), 2), "")</f>
        <v>Between Henley Beach Road &amp;  Sir Donald Bradman Drive (MC51/MC52)</v>
      </c>
      <c r="M92" t="str" cm="1">
        <f t="array" ref="M92">IFERROR(INDEX(_xlfn.TEXTSPLIT(G92, "-"), 3), "")</f>
        <v/>
      </c>
      <c r="N92" s="1" t="str" cm="1">
        <f t="array" ref="N92">IFERROR(INDEX(_xlfn.TEXTSPLIT(H92, ";"), 3), "")</f>
        <v/>
      </c>
      <c r="O92" s="20">
        <v>2437</v>
      </c>
      <c r="P9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2437</v>
      </c>
      <c r="Q92" s="2" t="s">
        <v>195</v>
      </c>
      <c r="S92" t="s">
        <v>30</v>
      </c>
      <c r="T92" t="s">
        <v>31</v>
      </c>
      <c r="U92" t="s">
        <v>32</v>
      </c>
      <c r="V92" t="s">
        <v>33</v>
      </c>
      <c r="W92" t="s">
        <v>249</v>
      </c>
      <c r="X92" t="s">
        <v>250</v>
      </c>
      <c r="Y92" t="s">
        <v>198</v>
      </c>
      <c r="Z92" t="str">
        <f>_xlfn.CONCAT(G6," - ",E6)</f>
        <v>62043 - South Road</v>
      </c>
    </row>
    <row r="93" spans="1:26" ht="15" customHeight="1" x14ac:dyDescent="0.2">
      <c r="A93" s="2">
        <v>2</v>
      </c>
      <c r="B93" s="2" t="s">
        <v>272</v>
      </c>
      <c r="C93" s="2" t="str">
        <f t="shared" si="0"/>
        <v>MM06K2</v>
      </c>
      <c r="D93" s="41" t="str">
        <f>CONCATENATE("N",RIGHT(tbl_LocationRefLib[[#This Row],[SiteIDLocationReference]],3))</f>
        <v>N405</v>
      </c>
      <c r="E93" s="38" t="s">
        <v>273</v>
      </c>
      <c r="F93" t="str">
        <f t="shared" si="1"/>
        <v>62043</v>
      </c>
      <c r="G9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62043-N405</v>
      </c>
      <c r="H9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Road;Sir Donald Bradman Drive Intersection</v>
      </c>
      <c r="I93" t="str" cm="1">
        <f t="array" ref="I93">IFERROR(INDEX(_xlfn.TEXTSPLIT(G93, "-"), 1), "")</f>
        <v>62043</v>
      </c>
      <c r="J93" t="str" cm="1">
        <f t="array" ref="J93">IFERROR(INDEX(_xlfn.TEXTSPLIT(H93, ";"), 1), "")</f>
        <v>South Road</v>
      </c>
      <c r="K93" t="str" cm="1">
        <f t="array" ref="K93">IFERROR(INDEX(_xlfn.TEXTSPLIT(G93, "-"), 2), "")</f>
        <v>N405</v>
      </c>
      <c r="L93" t="str" cm="1">
        <f t="array" ref="L93">IFERROR(INDEX(_xlfn.TEXTSPLIT(H93, ";"), 2), "")</f>
        <v>Sir Donald Bradman Drive Intersection</v>
      </c>
      <c r="M93" t="str" cm="1">
        <f t="array" ref="M93">IFERROR(INDEX(_xlfn.TEXTSPLIT(G93, "-"), 3), "")</f>
        <v/>
      </c>
      <c r="N93" s="1" t="str" cm="1">
        <f t="array" ref="N93">IFERROR(INDEX(_xlfn.TEXTSPLIT(H93, ";"), 3), "")</f>
        <v/>
      </c>
      <c r="O93" s="20">
        <v>2405</v>
      </c>
      <c r="P9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2405</v>
      </c>
      <c r="Q93" s="2" t="s">
        <v>195</v>
      </c>
      <c r="S93" t="s">
        <v>30</v>
      </c>
      <c r="T93" t="s">
        <v>31</v>
      </c>
      <c r="U93" t="s">
        <v>32</v>
      </c>
      <c r="V93" t="s">
        <v>33</v>
      </c>
      <c r="W93" t="s">
        <v>245</v>
      </c>
      <c r="X93" t="s">
        <v>246</v>
      </c>
      <c r="Y93" t="s">
        <v>198</v>
      </c>
      <c r="Z93" t="str">
        <f>_xlfn.CONCAT(G6," - ",E6)</f>
        <v>62043 - South Road</v>
      </c>
    </row>
    <row r="94" spans="1:26" ht="15" customHeight="1" x14ac:dyDescent="0.2">
      <c r="A94" s="2" t="s">
        <v>274</v>
      </c>
      <c r="B94" s="2" t="s">
        <v>275</v>
      </c>
      <c r="C94" s="2" t="str">
        <f t="shared" si="0"/>
        <v>MM06K2</v>
      </c>
      <c r="D94" s="41" t="str">
        <f>CONCATENATE("N",RIGHT(tbl_LocationRefLib[[#This Row],[SiteIDLocationReference]],3))</f>
        <v>N269</v>
      </c>
      <c r="E94" s="38" t="s">
        <v>276</v>
      </c>
      <c r="F94" t="str">
        <f t="shared" si="1"/>
        <v>62043</v>
      </c>
      <c r="G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62043-N269</v>
      </c>
      <c r="H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Road;Keswick Creek Culvert (BR)</v>
      </c>
      <c r="I94" t="str" cm="1">
        <f t="array" ref="I94">IFERROR(INDEX(_xlfn.TEXTSPLIT(G94, "-"), 1), "")</f>
        <v>62043</v>
      </c>
      <c r="J94" t="str" cm="1">
        <f t="array" ref="J94">IFERROR(INDEX(_xlfn.TEXTSPLIT(H94, ";"), 1), "")</f>
        <v>South Road</v>
      </c>
      <c r="K94" t="str" cm="1">
        <f t="array" ref="K94">IFERROR(INDEX(_xlfn.TEXTSPLIT(G94, "-"), 2), "")</f>
        <v>N269</v>
      </c>
      <c r="L94" t="str" cm="1">
        <f t="array" ref="L94">IFERROR(INDEX(_xlfn.TEXTSPLIT(H94, ";"), 2), "")</f>
        <v>Keswick Creek Culvert (BR)</v>
      </c>
      <c r="M94" t="str" cm="1">
        <f t="array" ref="M94">IFERROR(INDEX(_xlfn.TEXTSPLIT(G94, "-"), 3), "")</f>
        <v/>
      </c>
      <c r="N94" s="1" t="str" cm="1">
        <f t="array" ref="N94">IFERROR(INDEX(_xlfn.TEXTSPLIT(H94, ";"), 3), "")</f>
        <v/>
      </c>
      <c r="O94" s="22">
        <v>269</v>
      </c>
      <c r="P9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269</v>
      </c>
      <c r="Q94" s="17"/>
      <c r="R94" s="17"/>
      <c r="S94" t="s">
        <v>277</v>
      </c>
      <c r="T94" t="s">
        <v>278</v>
      </c>
      <c r="U94" t="s">
        <v>279</v>
      </c>
      <c r="V94" t="s">
        <v>280</v>
      </c>
      <c r="Y94" t="s">
        <v>198</v>
      </c>
      <c r="Z94" t="str">
        <f>_xlfn.CONCAT(G6," - ",E6)</f>
        <v>62043 - South Road</v>
      </c>
    </row>
    <row r="95" spans="1:26" ht="15" customHeight="1" x14ac:dyDescent="0.2">
      <c r="A95" s="2">
        <v>2</v>
      </c>
      <c r="B95" s="2" t="s">
        <v>281</v>
      </c>
      <c r="C95" s="2" t="str">
        <f t="shared" si="0"/>
        <v>MM06K2</v>
      </c>
      <c r="D95" s="38" t="str">
        <f>CONCATENATE("L",RIGHT(tbl_LocationRefLib[[#This Row],[SiteIDLocationReference]],3))</f>
        <v>L411</v>
      </c>
      <c r="E95" s="38" t="s">
        <v>282</v>
      </c>
      <c r="F95" t="str">
        <f t="shared" si="1"/>
        <v>62043</v>
      </c>
      <c r="G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62043-L411</v>
      </c>
      <c r="H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Sir Donald Bradman Drive &amp; Off-ramp underpass to Richmond Road (BR13) (MC44/MC48)</v>
      </c>
      <c r="I95" t="str" cm="1">
        <f t="array" ref="I95">IFERROR(INDEX(_xlfn.TEXTSPLIT(G95, "-"), 1), "")</f>
        <v>62043</v>
      </c>
      <c r="J95" t="str" cm="1">
        <f t="array" ref="J95">IFERROR(INDEX(_xlfn.TEXTSPLIT(H95, ";"), 1), "")</f>
        <v>South Road</v>
      </c>
      <c r="K95" t="str" cm="1">
        <f t="array" ref="K95">IFERROR(INDEX(_xlfn.TEXTSPLIT(G95, "-"), 2), "")</f>
        <v>L411</v>
      </c>
      <c r="L95" t="str" cm="1">
        <f t="array" ref="L95">IFERROR(INDEX(_xlfn.TEXTSPLIT(H95, ";"), 2), "")</f>
        <v>Between Sir Donald Bradman Drive &amp; Off-ramp underpass to Richmond Road (BR13) (MC44/MC48)</v>
      </c>
      <c r="M95" t="str" cm="1">
        <f t="array" ref="M95">IFERROR(INDEX(_xlfn.TEXTSPLIT(G95, "-"), 3), "")</f>
        <v/>
      </c>
      <c r="N95" s="1" t="str" cm="1">
        <f t="array" ref="N95">IFERROR(INDEX(_xlfn.TEXTSPLIT(H95, ";"), 3), "")</f>
        <v/>
      </c>
      <c r="O95" s="20">
        <v>2411</v>
      </c>
      <c r="P9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2411</v>
      </c>
      <c r="Q95" s="2" t="s">
        <v>195</v>
      </c>
      <c r="S95" t="s">
        <v>30</v>
      </c>
      <c r="T95" t="s">
        <v>31</v>
      </c>
      <c r="U95" t="s">
        <v>32</v>
      </c>
      <c r="V95" t="s">
        <v>33</v>
      </c>
      <c r="W95" t="s">
        <v>249</v>
      </c>
      <c r="X95" t="s">
        <v>250</v>
      </c>
      <c r="Y95" t="s">
        <v>198</v>
      </c>
      <c r="Z95" t="str">
        <f>_xlfn.CONCAT(G6," - ",E6)</f>
        <v>62043 - South Road</v>
      </c>
    </row>
    <row r="96" spans="1:26" ht="15" customHeight="1" x14ac:dyDescent="0.2">
      <c r="A96" s="2" t="s">
        <v>255</v>
      </c>
      <c r="B96" s="2" t="s">
        <v>283</v>
      </c>
      <c r="C96" s="2" t="str">
        <f t="shared" si="0"/>
        <v>MM06K2</v>
      </c>
      <c r="D96" s="41" t="str">
        <f>CONCATENATE("N",RIGHT(tbl_LocationRefLib[[#This Row],[SiteIDLocationReference]],3))</f>
        <v>N270</v>
      </c>
      <c r="E96" s="38" t="s">
        <v>284</v>
      </c>
      <c r="F96" s="34" t="str">
        <f t="shared" si="1"/>
        <v>62043</v>
      </c>
      <c r="G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</v>
      </c>
      <c r="H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</v>
      </c>
      <c r="I96" t="str" cm="1">
        <f t="array" ref="I96">IFERROR(INDEX(_xlfn.TEXTSPLIT(G96, "-"), 1), "")</f>
        <v>62043</v>
      </c>
      <c r="J96" t="str" cm="1">
        <f t="array" ref="J96">IFERROR(INDEX(_xlfn.TEXTSPLIT(H96, ";"), 1), "")</f>
        <v>South Road</v>
      </c>
      <c r="K96" t="str" cm="1">
        <f t="array" ref="K96">IFERROR(INDEX(_xlfn.TEXTSPLIT(G96, "-"), 2), "")</f>
        <v>N270</v>
      </c>
      <c r="L96" t="str" cm="1">
        <f t="array" ref="L96">IFERROR(INDEX(_xlfn.TEXTSPLIT(H96, ";"), 2), "")</f>
        <v>Active Transport Crossing (ATC) Bridge at James Congdon Drive (BR15)</v>
      </c>
      <c r="M96" t="str" cm="1">
        <f t="array" ref="M96">IFERROR(INDEX(_xlfn.TEXTSPLIT(G96, "-"), 3), "")</f>
        <v/>
      </c>
      <c r="N96" s="1" t="str" cm="1">
        <f t="array" ref="N96">IFERROR(INDEX(_xlfn.TEXTSPLIT(H96, ";"), 3), "")</f>
        <v/>
      </c>
      <c r="O96" s="20">
        <v>270</v>
      </c>
      <c r="P9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</v>
      </c>
      <c r="Q96" s="2" t="s">
        <v>195</v>
      </c>
      <c r="S96" t="s">
        <v>285</v>
      </c>
      <c r="T96" t="s">
        <v>286</v>
      </c>
      <c r="U96" t="s">
        <v>205</v>
      </c>
      <c r="V96" t="s">
        <v>206</v>
      </c>
      <c r="Y96" t="s">
        <v>198</v>
      </c>
      <c r="Z96" t="str">
        <f>_xlfn.CONCAT(G6," - ",E6)</f>
        <v>62043 - South Road</v>
      </c>
    </row>
    <row r="97" spans="1:26" ht="15" customHeight="1" x14ac:dyDescent="0.2">
      <c r="A97" s="2" t="s">
        <v>255</v>
      </c>
      <c r="B97" s="2" t="s">
        <v>287</v>
      </c>
      <c r="C97" s="2" t="str">
        <f t="shared" si="0"/>
        <v>MM06K2</v>
      </c>
      <c r="D97" s="41" t="str">
        <f>CONCATENATE("N",RIGHT(tbl_LocationRefLib[[#This Row],[SiteIDLocationReference]],3))</f>
        <v>N241</v>
      </c>
      <c r="E97" s="38" t="s">
        <v>288</v>
      </c>
      <c r="F97" s="34" t="str">
        <f t="shared" si="1"/>
        <v>62043</v>
      </c>
      <c r="G9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62043-N241</v>
      </c>
      <c r="H9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Road;Off-ramp underpass to Richmond Road (BR13)</v>
      </c>
      <c r="I97" t="str" cm="1">
        <f t="array" ref="I97">IFERROR(INDEX(_xlfn.TEXTSPLIT(G97, "-"), 1), "")</f>
        <v>62043</v>
      </c>
      <c r="J97" t="str" cm="1">
        <f t="array" ref="J97">IFERROR(INDEX(_xlfn.TEXTSPLIT(H97, ";"), 1), "")</f>
        <v>South Road</v>
      </c>
      <c r="K97" t="str" cm="1">
        <f t="array" ref="K97">IFERROR(INDEX(_xlfn.TEXTSPLIT(G97, "-"), 2), "")</f>
        <v>N241</v>
      </c>
      <c r="L97" t="str" cm="1">
        <f t="array" ref="L97">IFERROR(INDEX(_xlfn.TEXTSPLIT(H97, ";"), 2), "")</f>
        <v>Off-ramp underpass to Richmond Road (BR13)</v>
      </c>
      <c r="M97" t="str" cm="1">
        <f t="array" ref="M97">IFERROR(INDEX(_xlfn.TEXTSPLIT(G97, "-"), 3), "")</f>
        <v/>
      </c>
      <c r="N97" s="1" t="str" cm="1">
        <f t="array" ref="N97">IFERROR(INDEX(_xlfn.TEXTSPLIT(H97, ";"), 3), "")</f>
        <v/>
      </c>
      <c r="O97" s="20">
        <v>241</v>
      </c>
      <c r="P9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</v>
      </c>
      <c r="Q97" s="2" t="s">
        <v>195</v>
      </c>
      <c r="S97" t="s">
        <v>30</v>
      </c>
      <c r="T97" t="s">
        <v>31</v>
      </c>
      <c r="U97" t="s">
        <v>205</v>
      </c>
      <c r="V97" t="s">
        <v>206</v>
      </c>
      <c r="Y97" t="s">
        <v>198</v>
      </c>
      <c r="Z97" t="str">
        <f>_xlfn.CONCAT(G6," - ",E6)</f>
        <v>62043 - South Road</v>
      </c>
    </row>
    <row r="98" spans="1:26" ht="15" customHeight="1" x14ac:dyDescent="0.2">
      <c r="A98" s="2">
        <v>2</v>
      </c>
      <c r="B98" s="2" t="s">
        <v>289</v>
      </c>
      <c r="C98" s="2" t="str">
        <f t="shared" si="0"/>
        <v>MM06K2</v>
      </c>
      <c r="D98" s="38" t="str">
        <f>CONCATENATE("L",RIGHT(tbl_LocationRefLib[[#This Row],[SiteIDLocationReference]],3))</f>
        <v>L413</v>
      </c>
      <c r="E98" s="38" t="s">
        <v>290</v>
      </c>
      <c r="F98" t="str">
        <f t="shared" si="1"/>
        <v>62043</v>
      </c>
      <c r="G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62043-L413</v>
      </c>
      <c r="H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Off-ramp underpass to Richmond Road (BR13) &amp; Richmond Rd  (MC44/MC48)</v>
      </c>
      <c r="I98" t="str" cm="1">
        <f t="array" ref="I98">IFERROR(INDEX(_xlfn.TEXTSPLIT(G98, "-"), 1), "")</f>
        <v>62043</v>
      </c>
      <c r="J98" t="str" cm="1">
        <f t="array" ref="J98">IFERROR(INDEX(_xlfn.TEXTSPLIT(H98, ";"), 1), "")</f>
        <v>South Road</v>
      </c>
      <c r="K98" t="str" cm="1">
        <f t="array" ref="K98">IFERROR(INDEX(_xlfn.TEXTSPLIT(G98, "-"), 2), "")</f>
        <v>L413</v>
      </c>
      <c r="L98" t="str" cm="1">
        <f t="array" ref="L98">IFERROR(INDEX(_xlfn.TEXTSPLIT(H98, ";"), 2), "")</f>
        <v>Between Off-ramp underpass to Richmond Road (BR13) &amp; Richmond Rd  (MC44/MC48)</v>
      </c>
      <c r="M98" t="str" cm="1">
        <f t="array" ref="M98">IFERROR(INDEX(_xlfn.TEXTSPLIT(G98, "-"), 3), "")</f>
        <v/>
      </c>
      <c r="N98" s="1" t="str" cm="1">
        <f t="array" ref="N98">IFERROR(INDEX(_xlfn.TEXTSPLIT(H98, ";"), 3), "")</f>
        <v/>
      </c>
      <c r="O98" s="20">
        <v>2413</v>
      </c>
      <c r="P9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2413</v>
      </c>
      <c r="Q98" s="2" t="s">
        <v>195</v>
      </c>
      <c r="S98" t="s">
        <v>30</v>
      </c>
      <c r="T98" t="s">
        <v>31</v>
      </c>
      <c r="U98" t="s">
        <v>32</v>
      </c>
      <c r="V98" t="s">
        <v>33</v>
      </c>
      <c r="W98" t="s">
        <v>249</v>
      </c>
      <c r="X98" t="s">
        <v>250</v>
      </c>
      <c r="Y98" t="s">
        <v>198</v>
      </c>
      <c r="Z98" t="str">
        <f>_xlfn.CONCAT(G6," - ",E6)</f>
        <v>62043 - South Road</v>
      </c>
    </row>
    <row r="99" spans="1:26" ht="15" customHeight="1" x14ac:dyDescent="0.2">
      <c r="A99" s="2">
        <v>2</v>
      </c>
      <c r="B99" s="2" t="s">
        <v>291</v>
      </c>
      <c r="C99" s="2" t="str">
        <f t="shared" si="0"/>
        <v>MM06K2</v>
      </c>
      <c r="D99" s="41" t="str">
        <f>CONCATENATE("N",RIGHT(tbl_LocationRefLib[[#This Row],[SiteIDLocationReference]],3))</f>
        <v>N406</v>
      </c>
      <c r="E99" s="38" t="s">
        <v>292</v>
      </c>
      <c r="F99" t="str">
        <f t="shared" si="1"/>
        <v>62043</v>
      </c>
      <c r="G9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62043-N406</v>
      </c>
      <c r="H9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Road;Richmond Road Intersection</v>
      </c>
      <c r="I99" t="str" cm="1">
        <f t="array" ref="I99">IFERROR(INDEX(_xlfn.TEXTSPLIT(G99, "-"), 1), "")</f>
        <v>62043</v>
      </c>
      <c r="J99" t="str" cm="1">
        <f t="array" ref="J99">IFERROR(INDEX(_xlfn.TEXTSPLIT(H99, ";"), 1), "")</f>
        <v>South Road</v>
      </c>
      <c r="K99" t="str" cm="1">
        <f t="array" ref="K99">IFERROR(INDEX(_xlfn.TEXTSPLIT(G99, "-"), 2), "")</f>
        <v>N406</v>
      </c>
      <c r="L99" t="str" cm="1">
        <f t="array" ref="L99">IFERROR(INDEX(_xlfn.TEXTSPLIT(H99, ";"), 2), "")</f>
        <v>Richmond Road Intersection</v>
      </c>
      <c r="M99" t="str" cm="1">
        <f t="array" ref="M99">IFERROR(INDEX(_xlfn.TEXTSPLIT(G99, "-"), 3), "")</f>
        <v/>
      </c>
      <c r="N99" s="1" t="str" cm="1">
        <f t="array" ref="N99">IFERROR(INDEX(_xlfn.TEXTSPLIT(H99, ";"), 3), "")</f>
        <v/>
      </c>
      <c r="O99" s="20">
        <v>2406</v>
      </c>
      <c r="P9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2406</v>
      </c>
      <c r="Q99" s="2" t="s">
        <v>195</v>
      </c>
      <c r="S99" t="s">
        <v>30</v>
      </c>
      <c r="T99" t="s">
        <v>31</v>
      </c>
      <c r="U99" t="s">
        <v>32</v>
      </c>
      <c r="V99" t="s">
        <v>33</v>
      </c>
      <c r="W99" t="s">
        <v>245</v>
      </c>
      <c r="X99" t="s">
        <v>246</v>
      </c>
      <c r="Y99" t="s">
        <v>198</v>
      </c>
      <c r="Z99" t="str">
        <f>_xlfn.CONCAT(G6," - ",E6)</f>
        <v>62043 - South Road</v>
      </c>
    </row>
    <row r="100" spans="1:26" ht="15" customHeight="1" x14ac:dyDescent="0.2">
      <c r="A100" s="2">
        <v>2</v>
      </c>
      <c r="B100" s="2" t="s">
        <v>293</v>
      </c>
      <c r="C100" s="2" t="str">
        <f t="shared" si="0"/>
        <v>MM06K2</v>
      </c>
      <c r="D100" s="38" t="s">
        <v>294</v>
      </c>
      <c r="E100" s="38" t="s">
        <v>295</v>
      </c>
      <c r="F100" t="str">
        <f t="shared" si="1"/>
        <v>62043</v>
      </c>
      <c r="G10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62043-L244</v>
      </c>
      <c r="H10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Richmond Rd &amp; Everard Ave (MC43/MC47)</v>
      </c>
      <c r="I100" t="str" cm="1">
        <f t="array" ref="I100">IFERROR(INDEX(_xlfn.TEXTSPLIT(G100, "-"), 1), "")</f>
        <v>62043</v>
      </c>
      <c r="J100" t="str" cm="1">
        <f t="array" ref="J100">IFERROR(INDEX(_xlfn.TEXTSPLIT(H100, ";"), 1), "")</f>
        <v>South Road</v>
      </c>
      <c r="K100" t="str" cm="1">
        <f t="array" ref="K100">IFERROR(INDEX(_xlfn.TEXTSPLIT(G100, "-"), 2), "")</f>
        <v>L244</v>
      </c>
      <c r="L100" t="str" cm="1">
        <f t="array" ref="L100">IFERROR(INDEX(_xlfn.TEXTSPLIT(H100, ";"), 2), "")</f>
        <v>Between Richmond Rd &amp; Everard Ave (MC43/MC47)</v>
      </c>
      <c r="M100" t="str" cm="1">
        <f t="array" ref="M100">IFERROR(INDEX(_xlfn.TEXTSPLIT(G100, "-"), 3), "")</f>
        <v/>
      </c>
      <c r="N100" s="1" t="str" cm="1">
        <f t="array" ref="N100">IFERROR(INDEX(_xlfn.TEXTSPLIT(H100, ";"), 3), "")</f>
        <v/>
      </c>
      <c r="O100" s="20">
        <v>2440</v>
      </c>
      <c r="P10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2440</v>
      </c>
      <c r="Q100" s="2" t="s">
        <v>195</v>
      </c>
      <c r="S100" t="s">
        <v>30</v>
      </c>
      <c r="T100" t="s">
        <v>31</v>
      </c>
      <c r="U100" t="s">
        <v>32</v>
      </c>
      <c r="V100" t="s">
        <v>33</v>
      </c>
      <c r="W100" t="s">
        <v>249</v>
      </c>
      <c r="X100" t="s">
        <v>250</v>
      </c>
      <c r="Y100" t="s">
        <v>198</v>
      </c>
      <c r="Z100" t="str">
        <f>_xlfn.CONCAT(G6," - ",E6)</f>
        <v>62043 - South Road</v>
      </c>
    </row>
    <row r="101" spans="1:26" ht="15" customHeight="1" x14ac:dyDescent="0.2">
      <c r="A101" s="2" t="s">
        <v>255</v>
      </c>
      <c r="B101" s="2" t="s">
        <v>296</v>
      </c>
      <c r="C101" s="2" t="str">
        <f t="shared" si="0"/>
        <v>MM06K2</v>
      </c>
      <c r="D101" s="41" t="str">
        <f>CONCATENATE("N",RIGHT(tbl_LocationRefLib[[#This Row],[SiteIDLocationReference]],3))</f>
        <v>N271</v>
      </c>
      <c r="E101" s="38" t="s">
        <v>297</v>
      </c>
      <c r="F101" s="34" t="str">
        <f t="shared" si="1"/>
        <v>62043</v>
      </c>
      <c r="G10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</v>
      </c>
      <c r="H10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</v>
      </c>
      <c r="I101" t="str" cm="1">
        <f t="array" ref="I101">IFERROR(INDEX(_xlfn.TEXTSPLIT(G101, "-"), 1), "")</f>
        <v>62043</v>
      </c>
      <c r="J101" t="str" cm="1">
        <f t="array" ref="J101">IFERROR(INDEX(_xlfn.TEXTSPLIT(H101, ";"), 1), "")</f>
        <v>South Road</v>
      </c>
      <c r="K101" t="str" cm="1">
        <f t="array" ref="K101">IFERROR(INDEX(_xlfn.TEXTSPLIT(G101, "-"), 2), "")</f>
        <v>N271</v>
      </c>
      <c r="L101" t="str" cm="1">
        <f t="array" ref="L101">IFERROR(INDEX(_xlfn.TEXTSPLIT(H101, ";"), 2), "")</f>
        <v>Active Transport Crossing (ATC) Bridge at Richmond Primary School (BR16)</v>
      </c>
      <c r="M101" t="str" cm="1">
        <f t="array" ref="M101">IFERROR(INDEX(_xlfn.TEXTSPLIT(G101, "-"), 3), "")</f>
        <v/>
      </c>
      <c r="N101" s="1" t="str" cm="1">
        <f t="array" ref="N101">IFERROR(INDEX(_xlfn.TEXTSPLIT(H101, ";"), 3), "")</f>
        <v/>
      </c>
      <c r="O101" s="20">
        <v>271</v>
      </c>
      <c r="P10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</v>
      </c>
      <c r="Q101" s="2" t="s">
        <v>195</v>
      </c>
      <c r="S101" t="s">
        <v>285</v>
      </c>
      <c r="T101" t="s">
        <v>286</v>
      </c>
      <c r="U101" t="s">
        <v>205</v>
      </c>
      <c r="V101" t="s">
        <v>206</v>
      </c>
      <c r="Y101" t="s">
        <v>198</v>
      </c>
      <c r="Z101" t="str">
        <f>_xlfn.CONCAT(G6," - ",E6)</f>
        <v>62043 - South Road</v>
      </c>
    </row>
    <row r="102" spans="1:26" ht="15" customHeight="1" x14ac:dyDescent="0.2">
      <c r="A102" s="2">
        <v>2</v>
      </c>
      <c r="B102" s="2" t="s">
        <v>298</v>
      </c>
      <c r="C102" s="2" t="str">
        <f t="shared" si="0"/>
        <v>MM06K2</v>
      </c>
      <c r="D102" s="41" t="str">
        <f>CONCATENATE("N",RIGHT(tbl_LocationRefLib[[#This Row],[SiteIDLocationReference]],3))</f>
        <v>N407</v>
      </c>
      <c r="E102" s="38" t="s">
        <v>299</v>
      </c>
      <c r="F102" t="str">
        <f t="shared" si="1"/>
        <v>62043</v>
      </c>
      <c r="G1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62043-N407</v>
      </c>
      <c r="H1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Road;Barwell Avenue &amp; Everard Avenue Intersection</v>
      </c>
      <c r="I102" t="str" cm="1">
        <f t="array" ref="I102">IFERROR(INDEX(_xlfn.TEXTSPLIT(G102, "-"), 1), "")</f>
        <v>62043</v>
      </c>
      <c r="J102" t="str" cm="1">
        <f t="array" ref="J102">IFERROR(INDEX(_xlfn.TEXTSPLIT(H102, ";"), 1), "")</f>
        <v>South Road</v>
      </c>
      <c r="K102" t="str" cm="1">
        <f t="array" ref="K102">IFERROR(INDEX(_xlfn.TEXTSPLIT(G102, "-"), 2), "")</f>
        <v>N407</v>
      </c>
      <c r="L102" t="str" cm="1">
        <f t="array" ref="L102">IFERROR(INDEX(_xlfn.TEXTSPLIT(H102, ";"), 2), "")</f>
        <v>Barwell Avenue &amp; Everard Avenue Intersection</v>
      </c>
      <c r="M102" t="str" cm="1">
        <f t="array" ref="M102">IFERROR(INDEX(_xlfn.TEXTSPLIT(G102, "-"), 3), "")</f>
        <v/>
      </c>
      <c r="N102" s="1" t="str" cm="1">
        <f t="array" ref="N102">IFERROR(INDEX(_xlfn.TEXTSPLIT(H102, ";"), 3), "")</f>
        <v/>
      </c>
      <c r="O102" s="20">
        <v>2407</v>
      </c>
      <c r="P10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2407</v>
      </c>
      <c r="Q102" s="2" t="s">
        <v>195</v>
      </c>
      <c r="S102" t="s">
        <v>30</v>
      </c>
      <c r="T102" t="s">
        <v>31</v>
      </c>
      <c r="U102" t="s">
        <v>32</v>
      </c>
      <c r="V102" t="s">
        <v>33</v>
      </c>
      <c r="W102" t="s">
        <v>245</v>
      </c>
      <c r="X102" t="s">
        <v>246</v>
      </c>
      <c r="Y102" t="s">
        <v>198</v>
      </c>
      <c r="Z102" t="str">
        <f>_xlfn.CONCAT(G6," - ",E6)</f>
        <v>62043 - South Road</v>
      </c>
    </row>
    <row r="103" spans="1:26" ht="15" customHeight="1" x14ac:dyDescent="0.2">
      <c r="A103" s="2">
        <v>2</v>
      </c>
      <c r="B103" s="2" t="s">
        <v>300</v>
      </c>
      <c r="C103" s="2" t="str">
        <f t="shared" si="0"/>
        <v>MM06K2</v>
      </c>
      <c r="D103" s="38" t="s">
        <v>301</v>
      </c>
      <c r="E103" s="38" t="s">
        <v>302</v>
      </c>
      <c r="F103" t="str">
        <f t="shared" si="1"/>
        <v>62043</v>
      </c>
      <c r="G10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62043-L242</v>
      </c>
      <c r="H10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Everard Avenue &amp; Anzac Hwy (MC42/MC46)</v>
      </c>
      <c r="I103" t="str" cm="1">
        <f t="array" ref="I103">IFERROR(INDEX(_xlfn.TEXTSPLIT(G103, "-"), 1), "")</f>
        <v>62043</v>
      </c>
      <c r="J103" t="str" cm="1">
        <f t="array" ref="J103">IFERROR(INDEX(_xlfn.TEXTSPLIT(H103, ";"), 1), "")</f>
        <v>South Road</v>
      </c>
      <c r="K103" t="str" cm="1">
        <f t="array" ref="K103">IFERROR(INDEX(_xlfn.TEXTSPLIT(G103, "-"), 2), "")</f>
        <v>L242</v>
      </c>
      <c r="L103" t="str" cm="1">
        <f t="array" ref="L103">IFERROR(INDEX(_xlfn.TEXTSPLIT(H103, ";"), 2), "")</f>
        <v>Between Everard Avenue &amp; Anzac Hwy (MC42/MC46)</v>
      </c>
      <c r="M103" t="str" cm="1">
        <f t="array" ref="M103">IFERROR(INDEX(_xlfn.TEXTSPLIT(G103, "-"), 3), "")</f>
        <v/>
      </c>
      <c r="N103" s="1" t="str" cm="1">
        <f t="array" ref="N103">IFERROR(INDEX(_xlfn.TEXTSPLIT(H103, ";"), 3), "")</f>
        <v/>
      </c>
      <c r="O103" s="20">
        <v>2420</v>
      </c>
      <c r="P10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2420</v>
      </c>
      <c r="Q103" s="2" t="s">
        <v>195</v>
      </c>
      <c r="S103" t="s">
        <v>30</v>
      </c>
      <c r="T103" t="s">
        <v>31</v>
      </c>
      <c r="U103" t="s">
        <v>32</v>
      </c>
      <c r="V103" t="s">
        <v>33</v>
      </c>
      <c r="W103" t="s">
        <v>249</v>
      </c>
      <c r="X103" t="s">
        <v>250</v>
      </c>
      <c r="Y103" t="s">
        <v>198</v>
      </c>
      <c r="Z103" t="str">
        <f>_xlfn.CONCAT(G6," - ",E6)</f>
        <v>62043 - South Road</v>
      </c>
    </row>
    <row r="104" spans="1:26" ht="15" customHeight="1" x14ac:dyDescent="0.2">
      <c r="A104" s="2" t="s">
        <v>255</v>
      </c>
      <c r="B104" s="2" t="s">
        <v>303</v>
      </c>
      <c r="C104" s="2" t="str">
        <f t="shared" si="0"/>
        <v>MM06K2</v>
      </c>
      <c r="D104" s="41" t="str">
        <f>CONCATENATE("N",RIGHT(tbl_LocationRefLib[[#This Row],[SiteIDLocationReference]],3))</f>
        <v>N272</v>
      </c>
      <c r="E104" s="38" t="s">
        <v>304</v>
      </c>
      <c r="F104" s="34" t="str">
        <f t="shared" si="1"/>
        <v>62043</v>
      </c>
      <c r="G1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</v>
      </c>
      <c r="H1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</v>
      </c>
      <c r="I104" t="str" cm="1">
        <f t="array" ref="I104">IFERROR(INDEX(_xlfn.TEXTSPLIT(G104, "-"), 1), "")</f>
        <v>62043</v>
      </c>
      <c r="J104" t="str" cm="1">
        <f t="array" ref="J104">IFERROR(INDEX(_xlfn.TEXTSPLIT(H104, ";"), 1), "")</f>
        <v>South Road</v>
      </c>
      <c r="K104" t="str" cm="1">
        <f t="array" ref="K104">IFERROR(INDEX(_xlfn.TEXTSPLIT(G104, "-"), 2), "")</f>
        <v>N272</v>
      </c>
      <c r="L104" t="str" cm="1">
        <f t="array" ref="L104">IFERROR(INDEX(_xlfn.TEXTSPLIT(H104, ";"), 2), "")</f>
        <v>Active Transport Crossing (ATC) Bridge at Tennyson Centre Day Hospital and Herbert Road (BR17)</v>
      </c>
      <c r="M104" t="str" cm="1">
        <f t="array" ref="M104">IFERROR(INDEX(_xlfn.TEXTSPLIT(G104, "-"), 3), "")</f>
        <v/>
      </c>
      <c r="N104" s="1" t="str" cm="1">
        <f t="array" ref="N104">IFERROR(INDEX(_xlfn.TEXTSPLIT(H104, ";"), 3), "")</f>
        <v/>
      </c>
      <c r="O104" s="20">
        <v>272</v>
      </c>
      <c r="P10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</v>
      </c>
      <c r="Q104" s="2" t="s">
        <v>195</v>
      </c>
      <c r="S104" t="s">
        <v>285</v>
      </c>
      <c r="T104" t="s">
        <v>286</v>
      </c>
      <c r="U104" t="s">
        <v>205</v>
      </c>
      <c r="V104" t="s">
        <v>206</v>
      </c>
      <c r="Y104" t="s">
        <v>198</v>
      </c>
      <c r="Z104" t="str">
        <f>_xlfn.CONCAT(G6," - ",E6)</f>
        <v>62043 - South Road</v>
      </c>
    </row>
    <row r="105" spans="1:26" ht="15" customHeight="1" x14ac:dyDescent="0.2">
      <c r="A105" s="2" t="s">
        <v>274</v>
      </c>
      <c r="B105" s="2" t="s">
        <v>305</v>
      </c>
      <c r="C105" s="2" t="str">
        <f t="shared" si="0"/>
        <v>MM06K2</v>
      </c>
      <c r="D105" s="41" t="str">
        <f>CONCATENATE("N",RIGHT(tbl_LocationRefLib[[#This Row],[SiteIDLocationReference]],3))</f>
        <v>N273</v>
      </c>
      <c r="E105" s="38" t="s">
        <v>306</v>
      </c>
      <c r="F105" s="34" t="str">
        <f t="shared" si="1"/>
        <v>62043</v>
      </c>
      <c r="G10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62043-N273</v>
      </c>
      <c r="H10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Road;Brown Hill Creek Culvert (BR18)</v>
      </c>
      <c r="I105" t="str" cm="1">
        <f t="array" ref="I105">IFERROR(INDEX(_xlfn.TEXTSPLIT(G105, "-"), 1), "")</f>
        <v>62043</v>
      </c>
      <c r="J105" t="str" cm="1">
        <f t="array" ref="J105">IFERROR(INDEX(_xlfn.TEXTSPLIT(H105, ";"), 1), "")</f>
        <v>South Road</v>
      </c>
      <c r="K105" t="str" cm="1">
        <f t="array" ref="K105">IFERROR(INDEX(_xlfn.TEXTSPLIT(G105, "-"), 2), "")</f>
        <v>N273</v>
      </c>
      <c r="L105" t="str" cm="1">
        <f t="array" ref="L105">IFERROR(INDEX(_xlfn.TEXTSPLIT(H105, ";"), 2), "")</f>
        <v>Brown Hill Creek Culvert (BR18)</v>
      </c>
      <c r="M105" t="str" cm="1">
        <f t="array" ref="M105">IFERROR(INDEX(_xlfn.TEXTSPLIT(G105, "-"), 3), "")</f>
        <v/>
      </c>
      <c r="N105" s="1" t="str" cm="1">
        <f t="array" ref="N105">IFERROR(INDEX(_xlfn.TEXTSPLIT(H105, ";"), 3), "")</f>
        <v/>
      </c>
      <c r="O105" s="20">
        <v>273</v>
      </c>
      <c r="P10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</v>
      </c>
      <c r="Q105" s="2" t="s">
        <v>195</v>
      </c>
      <c r="S105" t="s">
        <v>277</v>
      </c>
      <c r="T105" t="s">
        <v>278</v>
      </c>
      <c r="U105" t="s">
        <v>279</v>
      </c>
      <c r="V105" t="s">
        <v>280</v>
      </c>
      <c r="Y105" t="s">
        <v>198</v>
      </c>
      <c r="Z105" t="str">
        <f>_xlfn.CONCAT(G6," - ",E6)</f>
        <v>62043 - South Road</v>
      </c>
    </row>
    <row r="106" spans="1:26" ht="15" customHeight="1" x14ac:dyDescent="0.2">
      <c r="A106" s="2">
        <v>2</v>
      </c>
      <c r="B106" s="2" t="s">
        <v>307</v>
      </c>
      <c r="C106" s="2" t="str">
        <f t="shared" si="0"/>
        <v>MM06K2</v>
      </c>
      <c r="D106" s="41" t="str">
        <f>CONCATENATE("N",RIGHT(tbl_LocationRefLib[[#This Row],[SiteIDLocationReference]],3))</f>
        <v>N408</v>
      </c>
      <c r="E106" s="38" t="s">
        <v>308</v>
      </c>
      <c r="F106" t="str">
        <f t="shared" si="1"/>
        <v>62043</v>
      </c>
      <c r="G1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62043-N408</v>
      </c>
      <c r="H1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Road;Anzac Highway and South Road Instersection</v>
      </c>
      <c r="I106" t="str" cm="1">
        <f t="array" ref="I106">IFERROR(INDEX(_xlfn.TEXTSPLIT(G106, "-"), 1), "")</f>
        <v>62043</v>
      </c>
      <c r="J106" t="str" cm="1">
        <f t="array" ref="J106">IFERROR(INDEX(_xlfn.TEXTSPLIT(H106, ";"), 1), "")</f>
        <v>South Road</v>
      </c>
      <c r="K106" t="str" cm="1">
        <f t="array" ref="K106">IFERROR(INDEX(_xlfn.TEXTSPLIT(G106, "-"), 2), "")</f>
        <v>N408</v>
      </c>
      <c r="L106" t="str" cm="1">
        <f t="array" ref="L106">IFERROR(INDEX(_xlfn.TEXTSPLIT(H106, ";"), 2), "")</f>
        <v>Anzac Highway and South Road Instersection</v>
      </c>
      <c r="M106" t="str" cm="1">
        <f t="array" ref="M106">IFERROR(INDEX(_xlfn.TEXTSPLIT(G106, "-"), 3), "")</f>
        <v/>
      </c>
      <c r="N106" s="1" t="str" cm="1">
        <f t="array" ref="N106">IFERROR(INDEX(_xlfn.TEXTSPLIT(H106, ";"), 3), "")</f>
        <v/>
      </c>
      <c r="O106" s="20">
        <v>2408</v>
      </c>
      <c r="P10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2408</v>
      </c>
      <c r="Q106" s="2" t="s">
        <v>195</v>
      </c>
      <c r="S106" t="s">
        <v>30</v>
      </c>
      <c r="T106" t="s">
        <v>31</v>
      </c>
      <c r="U106" t="s">
        <v>32</v>
      </c>
      <c r="V106" t="s">
        <v>33</v>
      </c>
      <c r="W106" t="s">
        <v>245</v>
      </c>
      <c r="X106" t="s">
        <v>246</v>
      </c>
      <c r="Y106" t="s">
        <v>198</v>
      </c>
      <c r="Z106" t="str">
        <f>_xlfn.CONCAT(G6," - ",E6)</f>
        <v>62043 - South Road</v>
      </c>
    </row>
    <row r="107" spans="1:26" ht="15" customHeight="1" x14ac:dyDescent="0.2">
      <c r="A107" s="2">
        <v>2</v>
      </c>
      <c r="B107" s="2" t="s">
        <v>309</v>
      </c>
      <c r="C107" s="2" t="str">
        <f t="shared" si="0"/>
        <v>MM06K2</v>
      </c>
      <c r="D107" s="38" t="str">
        <f>CONCATENATE("L",RIGHT(tbl_LocationRefLib[[#This Row],[SiteIDLocationReference]],3))</f>
        <v>L471</v>
      </c>
      <c r="E107" s="38" t="s">
        <v>310</v>
      </c>
      <c r="F107" t="str">
        <f t="shared" si="1"/>
        <v>62043</v>
      </c>
      <c r="G10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62043-L471</v>
      </c>
      <c r="H10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Anzac Highway &amp; Cross Road (MC41/MC45)</v>
      </c>
      <c r="I107" t="str" cm="1">
        <f t="array" ref="I107">IFERROR(INDEX(_xlfn.TEXTSPLIT(G107, "-"), 1), "")</f>
        <v>62043</v>
      </c>
      <c r="J107" t="str" cm="1">
        <f t="array" ref="J107">IFERROR(INDEX(_xlfn.TEXTSPLIT(H107, ";"), 1), "")</f>
        <v>South Road</v>
      </c>
      <c r="K107" t="str" cm="1">
        <f t="array" ref="K107">IFERROR(INDEX(_xlfn.TEXTSPLIT(G107, "-"), 2), "")</f>
        <v>L471</v>
      </c>
      <c r="L107" t="str" cm="1">
        <f t="array" ref="L107">IFERROR(INDEX(_xlfn.TEXTSPLIT(H107, ";"), 2), "")</f>
        <v>Between Anzac Highway &amp; Cross Road (MC41/MC45)</v>
      </c>
      <c r="M107" t="str" cm="1">
        <f t="array" ref="M107">IFERROR(INDEX(_xlfn.TEXTSPLIT(G107, "-"), 3), "")</f>
        <v/>
      </c>
      <c r="N107" s="1" t="str" cm="1">
        <f t="array" ref="N107">IFERROR(INDEX(_xlfn.TEXTSPLIT(H107, ";"), 3), "")</f>
        <v/>
      </c>
      <c r="O107" s="20">
        <v>3471</v>
      </c>
      <c r="P10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3471</v>
      </c>
      <c r="Q107" s="2" t="s">
        <v>195</v>
      </c>
      <c r="S107" t="s">
        <v>30</v>
      </c>
      <c r="T107" t="s">
        <v>31</v>
      </c>
      <c r="U107" t="s">
        <v>32</v>
      </c>
      <c r="V107" t="s">
        <v>33</v>
      </c>
      <c r="W107" t="s">
        <v>249</v>
      </c>
      <c r="X107" t="s">
        <v>250</v>
      </c>
      <c r="Y107" t="s">
        <v>198</v>
      </c>
      <c r="Z107" t="str">
        <f>_xlfn.CONCAT(G6," - ",E6)</f>
        <v>62043 - South Road</v>
      </c>
    </row>
    <row r="108" spans="1:26" ht="15" customHeight="1" x14ac:dyDescent="0.2">
      <c r="A108" s="2" t="s">
        <v>255</v>
      </c>
      <c r="B108" s="2" t="s">
        <v>311</v>
      </c>
      <c r="C108" s="2" t="str">
        <f t="shared" si="0"/>
        <v>MM06K2</v>
      </c>
      <c r="D108" s="41" t="str">
        <f>CONCATENATE("N",RIGHT(tbl_LocationRefLib[[#This Row],[SiteIDLocationReference]],3))</f>
        <v>N370</v>
      </c>
      <c r="E108" s="38" t="s">
        <v>312</v>
      </c>
      <c r="F108" s="32" t="str">
        <f t="shared" si="1"/>
        <v>62043</v>
      </c>
      <c r="G1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62043-N370</v>
      </c>
      <c r="H1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Black Forest Primary School (BR21)</v>
      </c>
      <c r="I108" t="str" cm="1">
        <f t="array" ref="I108">IFERROR(INDEX(_xlfn.TEXTSPLIT(G108, "-"), 1), "")</f>
        <v>62043</v>
      </c>
      <c r="J108" t="str" cm="1">
        <f t="array" ref="J108">IFERROR(INDEX(_xlfn.TEXTSPLIT(H108, ";"), 1), "")</f>
        <v>South Road</v>
      </c>
      <c r="K108" t="str" cm="1">
        <f t="array" ref="K108">IFERROR(INDEX(_xlfn.TEXTSPLIT(G108, "-"), 2), "")</f>
        <v>N370</v>
      </c>
      <c r="L108" t="str" cm="1">
        <f t="array" ref="L108">IFERROR(INDEX(_xlfn.TEXTSPLIT(H108, ";"), 2), "")</f>
        <v>Active Transport Crossing (ATC) Bridge at Black Forest Primary School (BR21)</v>
      </c>
      <c r="M108" t="str" cm="1">
        <f t="array" ref="M108">IFERROR(INDEX(_xlfn.TEXTSPLIT(G108, "-"), 3), "")</f>
        <v/>
      </c>
      <c r="N108" s="1" t="str" cm="1">
        <f t="array" ref="N108">IFERROR(INDEX(_xlfn.TEXTSPLIT(H108, ";"), 3), "")</f>
        <v/>
      </c>
      <c r="O108" s="20">
        <v>370</v>
      </c>
      <c r="P10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370</v>
      </c>
      <c r="Q108" s="2" t="s">
        <v>195</v>
      </c>
      <c r="S108" t="s">
        <v>285</v>
      </c>
      <c r="T108" t="s">
        <v>286</v>
      </c>
      <c r="U108" t="s">
        <v>205</v>
      </c>
      <c r="V108" t="s">
        <v>206</v>
      </c>
      <c r="Y108" t="s">
        <v>198</v>
      </c>
      <c r="Z108" t="str">
        <f>_xlfn.CONCAT(G6," - ",E6)</f>
        <v>62043 - South Road</v>
      </c>
    </row>
    <row r="109" spans="1:26" ht="15" customHeight="1" x14ac:dyDescent="0.2">
      <c r="A109" s="2">
        <v>2</v>
      </c>
      <c r="B109" s="2" t="s">
        <v>313</v>
      </c>
      <c r="C109" s="2" t="str">
        <f t="shared" si="0"/>
        <v>MM06K2</v>
      </c>
      <c r="D109" s="41" t="s">
        <v>314</v>
      </c>
      <c r="E109" s="38" t="s">
        <v>315</v>
      </c>
      <c r="F109" t="str">
        <f t="shared" si="1"/>
        <v>62043</v>
      </c>
      <c r="G1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62043-N340</v>
      </c>
      <c r="H1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Road;Cross Road Intersection</v>
      </c>
      <c r="I109" t="str" cm="1">
        <f t="array" ref="I109">IFERROR(INDEX(_xlfn.TEXTSPLIT(G109, "-"), 1), "")</f>
        <v>62043</v>
      </c>
      <c r="J109" t="str" cm="1">
        <f t="array" ref="J109">IFERROR(INDEX(_xlfn.TEXTSPLIT(H109, ";"), 1), "")</f>
        <v>South Road</v>
      </c>
      <c r="K109" t="str" cm="1">
        <f t="array" ref="K109">IFERROR(INDEX(_xlfn.TEXTSPLIT(G109, "-"), 2), "")</f>
        <v>N340</v>
      </c>
      <c r="L109" t="str" cm="1">
        <f t="array" ref="L109">IFERROR(INDEX(_xlfn.TEXTSPLIT(H109, ";"), 2), "")</f>
        <v>Cross Road Intersection</v>
      </c>
      <c r="M109" t="str" cm="1">
        <f t="array" ref="M109">IFERROR(INDEX(_xlfn.TEXTSPLIT(G109, "-"), 3), "")</f>
        <v/>
      </c>
      <c r="N109" s="1" t="str" cm="1">
        <f t="array" ref="N109">IFERROR(INDEX(_xlfn.TEXTSPLIT(H109, ";"), 3), "")</f>
        <v/>
      </c>
      <c r="O109" s="20">
        <v>3400</v>
      </c>
      <c r="P10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3400</v>
      </c>
      <c r="Q109" s="2" t="s">
        <v>195</v>
      </c>
      <c r="S109" t="s">
        <v>30</v>
      </c>
      <c r="T109" t="s">
        <v>31</v>
      </c>
      <c r="U109" t="s">
        <v>32</v>
      </c>
      <c r="V109" t="s">
        <v>33</v>
      </c>
      <c r="W109" t="s">
        <v>245</v>
      </c>
      <c r="X109" t="s">
        <v>246</v>
      </c>
      <c r="Y109" t="s">
        <v>198</v>
      </c>
      <c r="Z109" t="str">
        <f>_xlfn.CONCAT(G6," - ",E6)</f>
        <v>62043 - South Road</v>
      </c>
    </row>
    <row r="110" spans="1:26" ht="15" customHeight="1" x14ac:dyDescent="0.2">
      <c r="A110" s="2">
        <v>2</v>
      </c>
      <c r="B110" s="2" t="s">
        <v>316</v>
      </c>
      <c r="C110" s="2" t="str">
        <f t="shared" si="0"/>
        <v>MM06K2</v>
      </c>
      <c r="D110" s="38" t="str">
        <f>CONCATENATE("L",RIGHT(tbl_LocationRefLib[[#This Row],[SiteIDLocationReference]],3))</f>
        <v>L472</v>
      </c>
      <c r="E110" s="38" t="s">
        <v>317</v>
      </c>
      <c r="F110" t="str">
        <f t="shared" si="1"/>
        <v>62043</v>
      </c>
      <c r="G1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62043-L472</v>
      </c>
      <c r="H1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Cross Road &amp; Edward Street (MC41/MC45)</v>
      </c>
      <c r="I110" t="str" cm="1">
        <f t="array" ref="I110">IFERROR(INDEX(_xlfn.TEXTSPLIT(G110, "-"), 1), "")</f>
        <v>62043</v>
      </c>
      <c r="J110" t="str" cm="1">
        <f t="array" ref="J110">IFERROR(INDEX(_xlfn.TEXTSPLIT(H110, ";"), 1), "")</f>
        <v>South Road</v>
      </c>
      <c r="K110" t="str" cm="1">
        <f t="array" ref="K110">IFERROR(INDEX(_xlfn.TEXTSPLIT(G110, "-"), 2), "")</f>
        <v>L472</v>
      </c>
      <c r="L110" t="str" cm="1">
        <f t="array" ref="L110">IFERROR(INDEX(_xlfn.TEXTSPLIT(H110, ";"), 2), "")</f>
        <v>Between Cross Road &amp; Edward Street (MC41/MC45)</v>
      </c>
      <c r="M110" t="str" cm="1">
        <f t="array" ref="M110">IFERROR(INDEX(_xlfn.TEXTSPLIT(G110, "-"), 3), "")</f>
        <v/>
      </c>
      <c r="N110" s="1" t="str" cm="1">
        <f t="array" ref="N110">IFERROR(INDEX(_xlfn.TEXTSPLIT(H110, ";"), 3), "")</f>
        <v/>
      </c>
      <c r="O110" s="20">
        <v>3472</v>
      </c>
      <c r="P11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3472</v>
      </c>
      <c r="Q110" s="2" t="s">
        <v>195</v>
      </c>
      <c r="S110" t="s">
        <v>30</v>
      </c>
      <c r="T110" t="s">
        <v>31</v>
      </c>
      <c r="U110" t="s">
        <v>32</v>
      </c>
      <c r="V110" t="s">
        <v>33</v>
      </c>
      <c r="W110" t="s">
        <v>249</v>
      </c>
      <c r="X110" t="s">
        <v>250</v>
      </c>
      <c r="Y110" t="s">
        <v>198</v>
      </c>
      <c r="Z110" t="str">
        <f>_xlfn.CONCAT(G6," - ",E6)</f>
        <v>62043 - South Road</v>
      </c>
    </row>
    <row r="111" spans="1:26" ht="15" customHeight="1" x14ac:dyDescent="0.2">
      <c r="A111" s="2">
        <v>2</v>
      </c>
      <c r="B111" s="2" t="s">
        <v>318</v>
      </c>
      <c r="C111" s="2" t="str">
        <f t="shared" si="0"/>
        <v>MM06K2</v>
      </c>
      <c r="D111" s="41" t="s">
        <v>319</v>
      </c>
      <c r="E111" s="38" t="s">
        <v>320</v>
      </c>
      <c r="F111" t="str">
        <f t="shared" si="1"/>
        <v>62043</v>
      </c>
      <c r="G1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62043-N341</v>
      </c>
      <c r="H1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Road;Edward Street Intersection</v>
      </c>
      <c r="I111" t="str" cm="1">
        <f t="array" ref="I111">IFERROR(INDEX(_xlfn.TEXTSPLIT(G111, "-"), 1), "")</f>
        <v>62043</v>
      </c>
      <c r="J111" t="str" cm="1">
        <f t="array" ref="J111">IFERROR(INDEX(_xlfn.TEXTSPLIT(H111, ";"), 1), "")</f>
        <v>South Road</v>
      </c>
      <c r="K111" t="str" cm="1">
        <f t="array" ref="K111">IFERROR(INDEX(_xlfn.TEXTSPLIT(G111, "-"), 2), "")</f>
        <v>N341</v>
      </c>
      <c r="L111" t="str" cm="1">
        <f t="array" ref="L111">IFERROR(INDEX(_xlfn.TEXTSPLIT(H111, ";"), 2), "")</f>
        <v>Edward Street Intersection</v>
      </c>
      <c r="M111" t="str" cm="1">
        <f t="array" ref="M111">IFERROR(INDEX(_xlfn.TEXTSPLIT(G111, "-"), 3), "")</f>
        <v/>
      </c>
      <c r="N111" s="1" t="str" cm="1">
        <f t="array" ref="N111">IFERROR(INDEX(_xlfn.TEXTSPLIT(H111, ";"), 3), "")</f>
        <v/>
      </c>
      <c r="O111" s="20">
        <v>3401</v>
      </c>
      <c r="P11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3401</v>
      </c>
      <c r="Q111" s="2" t="s">
        <v>195</v>
      </c>
      <c r="S111" t="s">
        <v>30</v>
      </c>
      <c r="T111" t="s">
        <v>31</v>
      </c>
      <c r="U111" t="s">
        <v>32</v>
      </c>
      <c r="V111" t="s">
        <v>33</v>
      </c>
      <c r="W111" t="s">
        <v>245</v>
      </c>
      <c r="X111" t="s">
        <v>246</v>
      </c>
      <c r="Y111" t="s">
        <v>198</v>
      </c>
      <c r="Z111" t="str">
        <f>_xlfn.CONCAT(G6," - ",E6)</f>
        <v>62043 - South Road</v>
      </c>
    </row>
    <row r="112" spans="1:26" ht="15" customHeight="1" x14ac:dyDescent="0.2">
      <c r="A112" s="2">
        <v>2</v>
      </c>
      <c r="B112" s="2" t="s">
        <v>321</v>
      </c>
      <c r="C112" s="2" t="str">
        <f t="shared" si="0"/>
        <v>MM06K2</v>
      </c>
      <c r="D112" s="38" t="str">
        <f>CONCATENATE("L",RIGHT(tbl_LocationRefLib[[#This Row],[SiteIDLocationReference]],3))</f>
        <v>L473</v>
      </c>
      <c r="E112" s="38" t="s">
        <v>322</v>
      </c>
      <c r="F112" t="str">
        <f t="shared" si="1"/>
        <v>62043</v>
      </c>
      <c r="G1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62043-L473</v>
      </c>
      <c r="H1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Edward Street &amp; Price Street (MC41/MC45)</v>
      </c>
      <c r="I112" t="str" cm="1">
        <f t="array" ref="I112">IFERROR(INDEX(_xlfn.TEXTSPLIT(G112, "-"), 1), "")</f>
        <v>62043</v>
      </c>
      <c r="J112" t="str" cm="1">
        <f t="array" ref="J112">IFERROR(INDEX(_xlfn.TEXTSPLIT(H112, ";"), 1), "")</f>
        <v>South Road</v>
      </c>
      <c r="K112" t="str" cm="1">
        <f t="array" ref="K112">IFERROR(INDEX(_xlfn.TEXTSPLIT(G112, "-"), 2), "")</f>
        <v>L473</v>
      </c>
      <c r="L112" t="str" cm="1">
        <f t="array" ref="L112">IFERROR(INDEX(_xlfn.TEXTSPLIT(H112, ";"), 2), "")</f>
        <v>Between Edward Street &amp; Price Street (MC41/MC45)</v>
      </c>
      <c r="M112" t="str" cm="1">
        <f t="array" ref="M112">IFERROR(INDEX(_xlfn.TEXTSPLIT(G112, "-"), 3), "")</f>
        <v/>
      </c>
      <c r="N112" s="1" t="str" cm="1">
        <f t="array" ref="N112">IFERROR(INDEX(_xlfn.TEXTSPLIT(H112, ";"), 3), "")</f>
        <v/>
      </c>
      <c r="O112" s="20">
        <v>3473</v>
      </c>
      <c r="P11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3473</v>
      </c>
      <c r="Q112" s="2" t="s">
        <v>195</v>
      </c>
      <c r="S112" t="s">
        <v>30</v>
      </c>
      <c r="T112" t="s">
        <v>31</v>
      </c>
      <c r="U112" t="s">
        <v>32</v>
      </c>
      <c r="V112" t="s">
        <v>33</v>
      </c>
      <c r="W112" t="s">
        <v>249</v>
      </c>
      <c r="X112" t="s">
        <v>250</v>
      </c>
      <c r="Y112" t="s">
        <v>198</v>
      </c>
      <c r="Z112" t="str">
        <f>_xlfn.CONCAT(G6," - ",E6)</f>
        <v>62043 - South Road</v>
      </c>
    </row>
    <row r="113" spans="1:26" ht="15" customHeight="1" x14ac:dyDescent="0.2">
      <c r="A113" s="2">
        <v>2</v>
      </c>
      <c r="B113" s="2" t="s">
        <v>323</v>
      </c>
      <c r="C113" s="2" t="str">
        <f t="shared" si="0"/>
        <v>MM06K2</v>
      </c>
      <c r="D113" s="41" t="str">
        <f>CONCATENATE("N",RIGHT(tbl_LocationRefLib[[#This Row],[SiteIDLocationReference]],3))</f>
        <v>N402</v>
      </c>
      <c r="E113" s="38" t="s">
        <v>324</v>
      </c>
      <c r="F113" t="str">
        <f t="shared" si="1"/>
        <v>62043</v>
      </c>
      <c r="G1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62043-N402</v>
      </c>
      <c r="H1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Road;Price Street Intersection</v>
      </c>
      <c r="I113" t="str" cm="1">
        <f t="array" ref="I113">IFERROR(INDEX(_xlfn.TEXTSPLIT(G113, "-"), 1), "")</f>
        <v>62043</v>
      </c>
      <c r="J113" t="str" cm="1">
        <f t="array" ref="J113">IFERROR(INDEX(_xlfn.TEXTSPLIT(H113, ";"), 1), "")</f>
        <v>South Road</v>
      </c>
      <c r="K113" t="str" cm="1">
        <f t="array" ref="K113">IFERROR(INDEX(_xlfn.TEXTSPLIT(G113, "-"), 2), "")</f>
        <v>N402</v>
      </c>
      <c r="L113" t="str" cm="1">
        <f t="array" ref="L113">IFERROR(INDEX(_xlfn.TEXTSPLIT(H113, ";"), 2), "")</f>
        <v>Price Street Intersection</v>
      </c>
      <c r="M113" t="str" cm="1">
        <f t="array" ref="M113">IFERROR(INDEX(_xlfn.TEXTSPLIT(G113, "-"), 3), "")</f>
        <v/>
      </c>
      <c r="N113" s="1" t="str" cm="1">
        <f t="array" ref="N113">IFERROR(INDEX(_xlfn.TEXTSPLIT(H113, ";"), 3), "")</f>
        <v/>
      </c>
      <c r="O113" s="20">
        <v>3402</v>
      </c>
      <c r="P11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3402</v>
      </c>
      <c r="Q113" s="2" t="s">
        <v>195</v>
      </c>
      <c r="S113" t="s">
        <v>30</v>
      </c>
      <c r="T113" t="s">
        <v>31</v>
      </c>
      <c r="U113" t="s">
        <v>32</v>
      </c>
      <c r="V113" t="s">
        <v>33</v>
      </c>
      <c r="W113" t="s">
        <v>245</v>
      </c>
      <c r="X113" t="s">
        <v>246</v>
      </c>
      <c r="Y113" t="s">
        <v>198</v>
      </c>
      <c r="Z113" t="str">
        <f>_xlfn.CONCAT(G6," - ",E6)</f>
        <v>62043 - South Road</v>
      </c>
    </row>
    <row r="114" spans="1:26" ht="15" customHeight="1" x14ac:dyDescent="0.2">
      <c r="A114" s="2">
        <v>2</v>
      </c>
      <c r="B114" s="2" t="s">
        <v>325</v>
      </c>
      <c r="C114" s="2" t="str">
        <f t="shared" si="0"/>
        <v>MM06K2</v>
      </c>
      <c r="D114" s="38" t="str">
        <f>CONCATENATE("L",RIGHT(tbl_LocationRefLib[[#This Row],[SiteIDLocationReference]],3))</f>
        <v>L474</v>
      </c>
      <c r="E114" s="38" t="s">
        <v>326</v>
      </c>
      <c r="F114" t="str">
        <f t="shared" si="1"/>
        <v>62043</v>
      </c>
      <c r="G1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62043-L474</v>
      </c>
      <c r="H1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Road;Between Price Street &amp; Daws Street (MC41/MC45)</v>
      </c>
      <c r="I114" t="str" cm="1">
        <f t="array" ref="I114">IFERROR(INDEX(_xlfn.TEXTSPLIT(G114, "-"), 1), "")</f>
        <v>62043</v>
      </c>
      <c r="J114" t="str" cm="1">
        <f t="array" ref="J114">IFERROR(INDEX(_xlfn.TEXTSPLIT(H114, ";"), 1), "")</f>
        <v>South Road</v>
      </c>
      <c r="K114" t="str" cm="1">
        <f t="array" ref="K114">IFERROR(INDEX(_xlfn.TEXTSPLIT(G114, "-"), 2), "")</f>
        <v>L474</v>
      </c>
      <c r="L114" t="str" cm="1">
        <f t="array" ref="L114">IFERROR(INDEX(_xlfn.TEXTSPLIT(H114, ";"), 2), "")</f>
        <v>Between Price Street &amp; Daws Street (MC41/MC45)</v>
      </c>
      <c r="M114" t="str" cm="1">
        <f t="array" ref="M114">IFERROR(INDEX(_xlfn.TEXTSPLIT(G114, "-"), 3), "")</f>
        <v/>
      </c>
      <c r="N114" s="1" t="str" cm="1">
        <f t="array" ref="N114">IFERROR(INDEX(_xlfn.TEXTSPLIT(H114, ";"), 3), "")</f>
        <v/>
      </c>
      <c r="O114" s="20">
        <v>3474</v>
      </c>
      <c r="P11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3474</v>
      </c>
      <c r="Q114" s="2" t="s">
        <v>195</v>
      </c>
      <c r="S114" t="s">
        <v>30</v>
      </c>
      <c r="T114" t="s">
        <v>31</v>
      </c>
      <c r="U114" t="s">
        <v>32</v>
      </c>
      <c r="V114" t="s">
        <v>33</v>
      </c>
      <c r="W114" t="s">
        <v>249</v>
      </c>
      <c r="X114" t="s">
        <v>250</v>
      </c>
      <c r="Y114" t="s">
        <v>198</v>
      </c>
      <c r="Z114" t="str">
        <f>_xlfn.CONCAT(G6," - ",E6)</f>
        <v>62043 - South Road</v>
      </c>
    </row>
    <row r="115" spans="1:26" ht="15" customHeight="1" x14ac:dyDescent="0.2">
      <c r="A115" s="2">
        <v>2</v>
      </c>
      <c r="B115" s="2" t="s">
        <v>327</v>
      </c>
      <c r="C115" s="2" t="str">
        <f t="shared" si="0"/>
        <v>MM06K2</v>
      </c>
      <c r="D115" s="41" t="s">
        <v>328</v>
      </c>
      <c r="E115" s="38" t="s">
        <v>329</v>
      </c>
      <c r="F115" t="str">
        <f t="shared" si="1"/>
        <v>62043</v>
      </c>
      <c r="G1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62043-N342</v>
      </c>
      <c r="H1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Road;Daws Street Intersection</v>
      </c>
      <c r="I115" t="str" cm="1">
        <f t="array" ref="I115">IFERROR(INDEX(_xlfn.TEXTSPLIT(G115, "-"), 1), "")</f>
        <v>62043</v>
      </c>
      <c r="J115" t="str" cm="1">
        <f t="array" ref="J115">IFERROR(INDEX(_xlfn.TEXTSPLIT(H115, ";"), 1), "")</f>
        <v>South Road</v>
      </c>
      <c r="K115" t="str" cm="1">
        <f t="array" ref="K115">IFERROR(INDEX(_xlfn.TEXTSPLIT(G115, "-"), 2), "")</f>
        <v>N342</v>
      </c>
      <c r="L115" t="str" cm="1">
        <f t="array" ref="L115">IFERROR(INDEX(_xlfn.TEXTSPLIT(H115, ";"), 2), "")</f>
        <v>Daws Street Intersection</v>
      </c>
      <c r="M115" t="str" cm="1">
        <f t="array" ref="M115">IFERROR(INDEX(_xlfn.TEXTSPLIT(G115, "-"), 3), "")</f>
        <v/>
      </c>
      <c r="N115" s="1" t="str" cm="1">
        <f t="array" ref="N115">IFERROR(INDEX(_xlfn.TEXTSPLIT(H115, ";"), 3), "")</f>
        <v/>
      </c>
      <c r="O115" s="20">
        <v>3403</v>
      </c>
      <c r="P11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3403</v>
      </c>
      <c r="Q115" s="2" t="s">
        <v>195</v>
      </c>
      <c r="S115" t="s">
        <v>30</v>
      </c>
      <c r="T115" t="s">
        <v>31</v>
      </c>
      <c r="U115" t="s">
        <v>32</v>
      </c>
      <c r="V115" t="s">
        <v>33</v>
      </c>
      <c r="W115" t="s">
        <v>245</v>
      </c>
      <c r="X115" t="s">
        <v>246</v>
      </c>
      <c r="Y115" t="s">
        <v>198</v>
      </c>
      <c r="Z115" t="str">
        <f>_xlfn.CONCAT(G6," - ",E6)</f>
        <v>62043 - South Road</v>
      </c>
    </row>
    <row r="116" spans="1:26" ht="15" customHeight="1" x14ac:dyDescent="0.2">
      <c r="A116" s="2">
        <v>2</v>
      </c>
      <c r="B116" s="2" t="s">
        <v>330</v>
      </c>
      <c r="C116" s="2" t="str">
        <f t="shared" si="0"/>
        <v>MM06K2</v>
      </c>
      <c r="D116" s="38" t="s">
        <v>331</v>
      </c>
      <c r="E116" s="38" t="s">
        <v>332</v>
      </c>
      <c r="F116" t="str">
        <f t="shared" si="1"/>
        <v>62043</v>
      </c>
      <c r="G1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62043-L348</v>
      </c>
      <c r="H1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Road;South of Daws Street (MC11, MC12)</v>
      </c>
      <c r="I116" t="str" cm="1">
        <f t="array" ref="I116">IFERROR(INDEX(_xlfn.TEXTSPLIT(G116, "-"), 1), "")</f>
        <v>62043</v>
      </c>
      <c r="J116" t="str" cm="1">
        <f t="array" ref="J116">IFERROR(INDEX(_xlfn.TEXTSPLIT(H116, ";"), 1), "")</f>
        <v>South Road</v>
      </c>
      <c r="K116" t="str" cm="1">
        <f t="array" ref="K116">IFERROR(INDEX(_xlfn.TEXTSPLIT(G116, "-"), 2), "")</f>
        <v>L348</v>
      </c>
      <c r="L116" t="str" cm="1">
        <f t="array" ref="L116">IFERROR(INDEX(_xlfn.TEXTSPLIT(H116, ";"), 2), "")</f>
        <v>South of Daws Street (MC11, MC12)</v>
      </c>
      <c r="M116" t="str" cm="1">
        <f t="array" ref="M116">IFERROR(INDEX(_xlfn.TEXTSPLIT(G116, "-"), 3), "")</f>
        <v/>
      </c>
      <c r="N116" s="1" t="str" cm="1">
        <f t="array" ref="N116">IFERROR(INDEX(_xlfn.TEXTSPLIT(H116, ";"), 3), "")</f>
        <v/>
      </c>
      <c r="O116" s="20">
        <v>3480</v>
      </c>
      <c r="P11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3480</v>
      </c>
      <c r="Q116" s="2" t="s">
        <v>195</v>
      </c>
      <c r="S116" t="s">
        <v>30</v>
      </c>
      <c r="T116" t="s">
        <v>31</v>
      </c>
      <c r="U116" t="s">
        <v>32</v>
      </c>
      <c r="V116" t="s">
        <v>33</v>
      </c>
      <c r="W116" t="s">
        <v>249</v>
      </c>
      <c r="X116" t="s">
        <v>250</v>
      </c>
      <c r="Y116" t="s">
        <v>198</v>
      </c>
      <c r="Z116" t="str">
        <f>_xlfn.CONCAT(G6," - ",E6)</f>
        <v>62043 - South Road</v>
      </c>
    </row>
    <row r="117" spans="1:26" ht="15" customHeight="1" x14ac:dyDescent="0.2">
      <c r="A117" s="2" t="s">
        <v>255</v>
      </c>
      <c r="B117" s="2" t="s">
        <v>333</v>
      </c>
      <c r="C117" s="2" t="str">
        <f t="shared" si="0"/>
        <v>MM06K2</v>
      </c>
      <c r="D117" s="41" t="str">
        <f>CONCATENATE("N",RIGHT(tbl_LocationRefLib[[#This Row],[SiteIDLocationReference]],3))</f>
        <v>N371</v>
      </c>
      <c r="E117" s="38" t="s">
        <v>334</v>
      </c>
      <c r="F117" s="34" t="str">
        <f t="shared" si="1"/>
        <v>62043</v>
      </c>
      <c r="G1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</v>
      </c>
      <c r="H1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</v>
      </c>
      <c r="I117" t="str" cm="1">
        <f t="array" ref="I117">IFERROR(INDEX(_xlfn.TEXTSPLIT(G117, "-"), 1), "")</f>
        <v>62043</v>
      </c>
      <c r="J117" t="str" cm="1">
        <f t="array" ref="J117">IFERROR(INDEX(_xlfn.TEXTSPLIT(H117, ";"), 1), "")</f>
        <v>South Road</v>
      </c>
      <c r="K117" t="str" cm="1">
        <f t="array" ref="K117">IFERROR(INDEX(_xlfn.TEXTSPLIT(G117, "-"), 2), "")</f>
        <v>N371</v>
      </c>
      <c r="L117" t="str" cm="1">
        <f t="array" ref="L117">IFERROR(INDEX(_xlfn.TEXTSPLIT(H117, ";"), 2), "")</f>
        <v>Active Transport Crossing (ATC) Bridge at St Bernadettes Primary School (BR22)</v>
      </c>
      <c r="M117" t="str" cm="1">
        <f t="array" ref="M117">IFERROR(INDEX(_xlfn.TEXTSPLIT(G117, "-"), 3), "")</f>
        <v/>
      </c>
      <c r="N117" s="1" t="str" cm="1">
        <f t="array" ref="N117">IFERROR(INDEX(_xlfn.TEXTSPLIT(H117, ";"), 3), "")</f>
        <v/>
      </c>
      <c r="O117" s="20">
        <v>371</v>
      </c>
      <c r="P11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</v>
      </c>
      <c r="Q117" s="2" t="s">
        <v>195</v>
      </c>
      <c r="S117" t="s">
        <v>285</v>
      </c>
      <c r="T117" t="s">
        <v>286</v>
      </c>
      <c r="U117" t="s">
        <v>205</v>
      </c>
      <c r="V117" t="s">
        <v>206</v>
      </c>
      <c r="Y117" t="s">
        <v>198</v>
      </c>
      <c r="Z117" t="str">
        <f>_xlfn.CONCAT(G6," - ",E6)</f>
        <v>62043 - South Road</v>
      </c>
    </row>
    <row r="118" spans="1:26" ht="15" customHeight="1" x14ac:dyDescent="0.2">
      <c r="C118" s="2"/>
      <c r="D118" s="45"/>
      <c r="E118" s="45"/>
      <c r="I118" t="str" cm="1">
        <f t="array" ref="I118">IFERROR(INDEX(_xlfn.TEXTSPLIT(G118, "-"), 1), "")</f>
        <v/>
      </c>
      <c r="J118" t="str" cm="1">
        <f t="array" ref="J118">IFERROR(INDEX(_xlfn.TEXTSPLIT(H118, ";"), 1), "")</f>
        <v/>
      </c>
      <c r="K118" t="str" cm="1">
        <f t="array" ref="K118">IFERROR(INDEX(_xlfn.TEXTSPLIT(G118, "-"), 2), "")</f>
        <v/>
      </c>
      <c r="L118" t="str" cm="1">
        <f t="array" ref="L118">IFERROR(INDEX(_xlfn.TEXTSPLIT(H118, ";"), 2), "")</f>
        <v/>
      </c>
      <c r="M118" t="str" cm="1">
        <f t="array" ref="M118">IFERROR(INDEX(_xlfn.TEXTSPLIT(G118, "-"), 3), "")</f>
        <v/>
      </c>
      <c r="N118" s="1" t="str" cm="1">
        <f t="array" ref="N118">IFERROR(INDEX(_xlfn.TEXTSPLIT(H118, ";"), 3), "")</f>
        <v/>
      </c>
      <c r="O118" s="15"/>
      <c r="Q118" s="2"/>
    </row>
    <row r="119" spans="1:26" ht="15" customHeight="1" x14ac:dyDescent="0.2">
      <c r="A119" s="2" t="s">
        <v>255</v>
      </c>
      <c r="B119" s="2" t="s">
        <v>335</v>
      </c>
      <c r="C119" s="2" t="str">
        <f t="shared" ref="C119:C133" si="2">$B$9</f>
        <v>EM88F2</v>
      </c>
      <c r="D119" s="41" t="str">
        <f>CONCATENATE("N",RIGHT(tbl_LocationRefLib[[#This Row],[SiteIDLocationReference]],3))</f>
        <v>N296</v>
      </c>
      <c r="E119" s="38" t="s">
        <v>336</v>
      </c>
      <c r="F119" s="32" t="str">
        <f t="shared" ref="F119:F133" si="3">$D$9</f>
        <v>6203</v>
      </c>
      <c r="G11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6203-N296</v>
      </c>
      <c r="H11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Motorway;Taylors Bridge (over River Torrens, Karrawirra Parri) on North South Motorway (BR02)</v>
      </c>
      <c r="I119" t="str" cm="1">
        <f t="array" ref="I119">IFERROR(INDEX(_xlfn.TEXTSPLIT(G119, "-"), 1), "")</f>
        <v>6203</v>
      </c>
      <c r="J119" t="str" cm="1">
        <f t="array" ref="J119">IFERROR(INDEX(_xlfn.TEXTSPLIT(H119, ";"), 1), "")</f>
        <v>North South Motorway</v>
      </c>
      <c r="K119" t="str" cm="1">
        <f t="array" ref="K119">IFERROR(INDEX(_xlfn.TEXTSPLIT(G119, "-"), 2), "")</f>
        <v>N296</v>
      </c>
      <c r="L119" t="str" cm="1">
        <f t="array" ref="L119">IFERROR(INDEX(_xlfn.TEXTSPLIT(H119, ";"), 2), "")</f>
        <v>Taylors Bridge (over River Torrens, Karrawirra Parri) on North South Motorway (BR02)</v>
      </c>
      <c r="M119" t="str" cm="1">
        <f t="array" ref="M119">IFERROR(INDEX(_xlfn.TEXTSPLIT(G119, "-"), 3), "")</f>
        <v/>
      </c>
      <c r="N119" s="1" t="str" cm="1">
        <f t="array" ref="N119">IFERROR(INDEX(_xlfn.TEXTSPLIT(H119, ";"), 3), "")</f>
        <v/>
      </c>
      <c r="O119" s="20">
        <v>296</v>
      </c>
      <c r="P11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296</v>
      </c>
      <c r="Q119" s="2" t="s">
        <v>195</v>
      </c>
      <c r="R119" s="2">
        <v>2</v>
      </c>
      <c r="S119" t="s">
        <v>30</v>
      </c>
      <c r="T119" t="s">
        <v>31</v>
      </c>
      <c r="U119" t="s">
        <v>205</v>
      </c>
      <c r="V119" t="s">
        <v>206</v>
      </c>
      <c r="Y119" t="s">
        <v>198</v>
      </c>
      <c r="Z119" t="str">
        <f>_xlfn.CONCAT(G9," - ",E9)</f>
        <v>6203 - North South Motorway</v>
      </c>
    </row>
    <row r="120" spans="1:26" ht="15" customHeight="1" x14ac:dyDescent="0.2">
      <c r="A120" s="2" t="s">
        <v>337</v>
      </c>
      <c r="B120" s="2" t="s">
        <v>338</v>
      </c>
      <c r="C120" s="2" t="str">
        <f t="shared" si="2"/>
        <v>EM88F2</v>
      </c>
      <c r="D120" s="38" t="s">
        <v>339</v>
      </c>
      <c r="E120" s="38" t="s">
        <v>340</v>
      </c>
      <c r="F120" t="str">
        <f t="shared" si="3"/>
        <v>6203</v>
      </c>
      <c r="G1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6203-N280</v>
      </c>
      <c r="H1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Tunnel, Northern Portal (NTNP)</v>
      </c>
      <c r="I120" t="str" cm="1">
        <f t="array" ref="I120">IFERROR(INDEX(_xlfn.TEXTSPLIT(G120, "-"), 1), "")</f>
        <v>6203</v>
      </c>
      <c r="J120" t="str" cm="1">
        <f t="array" ref="J120">IFERROR(INDEX(_xlfn.TEXTSPLIT(H120, ";"), 1), "")</f>
        <v>North South Motorway</v>
      </c>
      <c r="K120" t="str" cm="1">
        <f t="array" ref="K120">IFERROR(INDEX(_xlfn.TEXTSPLIT(G120, "-"), 2), "")</f>
        <v>N280</v>
      </c>
      <c r="L120" t="str" cm="1">
        <f t="array" ref="L120">IFERROR(INDEX(_xlfn.TEXTSPLIT(H120, ";"), 2), "")</f>
        <v>Northern Tunnel, Northern Portal (NTNP)</v>
      </c>
      <c r="M120" t="str" cm="1">
        <f t="array" ref="M120">IFERROR(INDEX(_xlfn.TEXTSPLIT(G120, "-"), 3), "")</f>
        <v/>
      </c>
      <c r="N120" s="1" t="str" cm="1">
        <f t="array" ref="N120">IFERROR(INDEX(_xlfn.TEXTSPLIT(H120, ";"), 3), "")</f>
        <v/>
      </c>
      <c r="O120" s="20">
        <v>280</v>
      </c>
      <c r="P12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280</v>
      </c>
      <c r="Q120" s="2" t="s">
        <v>195</v>
      </c>
      <c r="R120" s="2">
        <v>3</v>
      </c>
      <c r="S120" t="s">
        <v>30</v>
      </c>
      <c r="T120" t="s">
        <v>31</v>
      </c>
      <c r="U120" t="s">
        <v>341</v>
      </c>
      <c r="V120" t="s">
        <v>342</v>
      </c>
      <c r="W120" t="s">
        <v>343</v>
      </c>
      <c r="X120" t="s">
        <v>344</v>
      </c>
      <c r="Y120" t="s">
        <v>198</v>
      </c>
      <c r="Z120" t="str">
        <f>_xlfn.CONCAT(G9," - ",E9)</f>
        <v>6203 - North South Motorway</v>
      </c>
    </row>
    <row r="121" spans="1:26" ht="15" customHeight="1" x14ac:dyDescent="0.2">
      <c r="A121" s="2">
        <v>2</v>
      </c>
      <c r="B121" s="2" t="s">
        <v>345</v>
      </c>
      <c r="C121" s="2" t="str">
        <f t="shared" si="2"/>
        <v>EM88F2</v>
      </c>
      <c r="D121" s="38" t="str">
        <f>CONCATENATE("L",RIGHT(tbl_LocationRefLib[[#This Row],[SiteIDLocationReference]],3))</f>
        <v>L960</v>
      </c>
      <c r="E121" s="38" t="s">
        <v>346</v>
      </c>
      <c r="F121" t="str">
        <f t="shared" si="3"/>
        <v>6203</v>
      </c>
      <c r="G1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6203-L960</v>
      </c>
      <c r="H1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 of River Torrens, Karrawirra Parri (MC01/MC02)</v>
      </c>
      <c r="I121" t="str" cm="1">
        <f t="array" ref="I121">IFERROR(INDEX(_xlfn.TEXTSPLIT(G121, "-"), 1), "")</f>
        <v>6203</v>
      </c>
      <c r="J121" t="str" cm="1">
        <f t="array" ref="J121">IFERROR(INDEX(_xlfn.TEXTSPLIT(H121, ";"), 1), "")</f>
        <v>North South Motorway</v>
      </c>
      <c r="K121" t="str" cm="1">
        <f t="array" ref="K121">IFERROR(INDEX(_xlfn.TEXTSPLIT(G121, "-"), 2), "")</f>
        <v>L960</v>
      </c>
      <c r="L121" t="str" cm="1">
        <f t="array" ref="L121">IFERROR(INDEX(_xlfn.TEXTSPLIT(H121, ";"), 2), "")</f>
        <v>North of River Torrens, Karrawirra Parri (MC01/MC02)</v>
      </c>
      <c r="M121" t="str" cm="1">
        <f t="array" ref="M121">IFERROR(INDEX(_xlfn.TEXTSPLIT(G121, "-"), 3), "")</f>
        <v/>
      </c>
      <c r="N121" s="1" t="str" cm="1">
        <f t="array" ref="N121">IFERROR(INDEX(_xlfn.TEXTSPLIT(H121, ";"), 3), "")</f>
        <v/>
      </c>
      <c r="O121" s="20">
        <v>2960</v>
      </c>
      <c r="P12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2960</v>
      </c>
      <c r="Q121" s="2" t="s">
        <v>195</v>
      </c>
      <c r="R121" s="2">
        <v>1</v>
      </c>
      <c r="S121" t="s">
        <v>30</v>
      </c>
      <c r="T121" t="s">
        <v>31</v>
      </c>
      <c r="U121" t="s">
        <v>55</v>
      </c>
      <c r="V121" t="s">
        <v>56</v>
      </c>
      <c r="W121" t="s">
        <v>249</v>
      </c>
      <c r="X121" t="s">
        <v>250</v>
      </c>
      <c r="Y121" t="s">
        <v>198</v>
      </c>
      <c r="Z121" t="str">
        <f>_xlfn.CONCAT(G9," - ",E9)</f>
        <v>6203 - North South Motorway</v>
      </c>
    </row>
    <row r="122" spans="1:26" ht="15" customHeight="1" x14ac:dyDescent="0.2">
      <c r="A122" s="2">
        <v>2</v>
      </c>
      <c r="B122" s="2" t="s">
        <v>347</v>
      </c>
      <c r="C122" s="2" t="str">
        <f t="shared" si="2"/>
        <v>EM88F2</v>
      </c>
      <c r="D122" s="38" t="str">
        <f>CONCATENATE("L",RIGHT(tbl_LocationRefLib[[#This Row],[SiteIDLocationReference]],3))</f>
        <v>L962</v>
      </c>
      <c r="E122" s="38" t="s">
        <v>348</v>
      </c>
      <c r="F122" t="str">
        <f t="shared" si="3"/>
        <v>6203</v>
      </c>
      <c r="G1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6203-L962</v>
      </c>
      <c r="H1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Motorway;Between River Torrens &amp; Northern Tunnel, Northern Portal (NTNP) (MC01/MC02)</v>
      </c>
      <c r="I122" t="str" cm="1">
        <f t="array" ref="I122">IFERROR(INDEX(_xlfn.TEXTSPLIT(G122, "-"), 1), "")</f>
        <v>6203</v>
      </c>
      <c r="J122" t="str" cm="1">
        <f t="array" ref="J122">IFERROR(INDEX(_xlfn.TEXTSPLIT(H122, ";"), 1), "")</f>
        <v>North South Motorway</v>
      </c>
      <c r="K122" t="str" cm="1">
        <f t="array" ref="K122">IFERROR(INDEX(_xlfn.TEXTSPLIT(G122, "-"), 2), "")</f>
        <v>L962</v>
      </c>
      <c r="L122" t="str" cm="1">
        <f t="array" ref="L122">IFERROR(INDEX(_xlfn.TEXTSPLIT(H122, ";"), 2), "")</f>
        <v>Between River Torrens &amp; Northern Tunnel, Northern Portal (NTNP) (MC01/MC02)</v>
      </c>
      <c r="M122" t="str" cm="1">
        <f t="array" ref="M122">IFERROR(INDEX(_xlfn.TEXTSPLIT(G122, "-"), 3), "")</f>
        <v/>
      </c>
      <c r="N122" s="1" t="str" cm="1">
        <f t="array" ref="N122">IFERROR(INDEX(_xlfn.TEXTSPLIT(H122, ";"), 3), "")</f>
        <v/>
      </c>
      <c r="O122" s="20">
        <v>2962</v>
      </c>
      <c r="P12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2962</v>
      </c>
      <c r="Q122" s="2" t="s">
        <v>195</v>
      </c>
      <c r="R122" s="2">
        <v>4</v>
      </c>
      <c r="S122" t="s">
        <v>30</v>
      </c>
      <c r="T122" t="s">
        <v>31</v>
      </c>
      <c r="U122" t="s">
        <v>55</v>
      </c>
      <c r="V122" t="s">
        <v>56</v>
      </c>
      <c r="W122" t="s">
        <v>249</v>
      </c>
      <c r="X122" t="s">
        <v>250</v>
      </c>
      <c r="Y122" t="s">
        <v>198</v>
      </c>
      <c r="Z122" t="str">
        <f>_xlfn.CONCAT(G9," - ",E9)</f>
        <v>6203 - North South Motorway</v>
      </c>
    </row>
    <row r="123" spans="1:26" ht="15" customHeight="1" x14ac:dyDescent="0.2">
      <c r="A123" s="2">
        <v>2</v>
      </c>
      <c r="B123" s="2" t="s">
        <v>349</v>
      </c>
      <c r="C123" s="2" t="str">
        <f t="shared" si="2"/>
        <v>EM88F2</v>
      </c>
      <c r="D123" s="38" t="s">
        <v>350</v>
      </c>
      <c r="E123" s="38" t="s">
        <v>351</v>
      </c>
      <c r="F123" t="str">
        <f t="shared" si="3"/>
        <v>6203</v>
      </c>
      <c r="G1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</v>
      </c>
      <c r="H1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</v>
      </c>
      <c r="I123" t="str" cm="1">
        <f t="array" ref="I123">IFERROR(INDEX(_xlfn.TEXTSPLIT(G123, "-"), 1), "")</f>
        <v>6203</v>
      </c>
      <c r="J123" t="str" cm="1">
        <f t="array" ref="J123">IFERROR(INDEX(_xlfn.TEXTSPLIT(H123, ";"), 1), "")</f>
        <v>North South Motorway</v>
      </c>
      <c r="K123" t="str" cm="1">
        <f t="array" ref="K123">IFERROR(INDEX(_xlfn.TEXTSPLIT(G123, "-"), 2), "")</f>
        <v>L002</v>
      </c>
      <c r="L123" t="str" cm="1">
        <f t="array" ref="L123">IFERROR(INDEX(_xlfn.TEXTSPLIT(H123, ";"), 2), "")</f>
        <v>Northern Tunnels</v>
      </c>
      <c r="M123" t="str" cm="1">
        <f t="array" ref="M123">IFERROR(INDEX(_xlfn.TEXTSPLIT(G123, "-"), 3), "")</f>
        <v/>
      </c>
      <c r="N123" s="1" t="str" cm="1">
        <f t="array" ref="N123">IFERROR(INDEX(_xlfn.TEXTSPLIT(H123, ";"), 3), "")</f>
        <v/>
      </c>
      <c r="O123" s="20">
        <v>2</v>
      </c>
      <c r="P12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</v>
      </c>
      <c r="Q123" s="2" t="s">
        <v>195</v>
      </c>
      <c r="R123" s="2">
        <v>5</v>
      </c>
      <c r="S123" t="s">
        <v>30</v>
      </c>
      <c r="T123" t="s">
        <v>31</v>
      </c>
      <c r="U123" t="s">
        <v>352</v>
      </c>
      <c r="V123" t="s">
        <v>353</v>
      </c>
      <c r="W123" t="s">
        <v>343</v>
      </c>
      <c r="X123" t="s">
        <v>344</v>
      </c>
      <c r="Y123" t="s">
        <v>198</v>
      </c>
      <c r="Z123" t="str">
        <f>_xlfn.CONCAT(G9," - ",E9)</f>
        <v>6203 - North South Motorway</v>
      </c>
    </row>
    <row r="124" spans="1:26" ht="15" customHeight="1" x14ac:dyDescent="0.2">
      <c r="A124" s="2" t="s">
        <v>337</v>
      </c>
      <c r="B124" s="2" t="s">
        <v>354</v>
      </c>
      <c r="C124" s="2" t="str">
        <f t="shared" si="2"/>
        <v>EM88F2</v>
      </c>
      <c r="D124" s="38" t="s">
        <v>355</v>
      </c>
      <c r="E124" s="38" t="s">
        <v>356</v>
      </c>
      <c r="F124" t="str">
        <f t="shared" si="3"/>
        <v>6203</v>
      </c>
      <c r="G1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6203-N281</v>
      </c>
      <c r="H1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Tunnel, Southern Portal (NTSP)</v>
      </c>
      <c r="I124" t="str" cm="1">
        <f t="array" ref="I124">IFERROR(INDEX(_xlfn.TEXTSPLIT(G124, "-"), 1), "")</f>
        <v>6203</v>
      </c>
      <c r="J124" t="str" cm="1">
        <f t="array" ref="J124">IFERROR(INDEX(_xlfn.TEXTSPLIT(H124, ";"), 1), "")</f>
        <v>North South Motorway</v>
      </c>
      <c r="K124" t="str" cm="1">
        <f t="array" ref="K124">IFERROR(INDEX(_xlfn.TEXTSPLIT(G124, "-"), 2), "")</f>
        <v>N281</v>
      </c>
      <c r="L124" t="str" cm="1">
        <f t="array" ref="L124">IFERROR(INDEX(_xlfn.TEXTSPLIT(H124, ";"), 2), "")</f>
        <v>Northern Tunnel, Southern Portal (NTSP)</v>
      </c>
      <c r="M124" t="str" cm="1">
        <f t="array" ref="M124">IFERROR(INDEX(_xlfn.TEXTSPLIT(G124, "-"), 3), "")</f>
        <v/>
      </c>
      <c r="N124" s="1" t="str" cm="1">
        <f t="array" ref="N124">IFERROR(INDEX(_xlfn.TEXTSPLIT(H124, ";"), 3), "")</f>
        <v/>
      </c>
      <c r="O124" s="20">
        <v>281</v>
      </c>
      <c r="P12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281</v>
      </c>
      <c r="Q124" s="2" t="s">
        <v>195</v>
      </c>
      <c r="R124" s="2">
        <v>6</v>
      </c>
      <c r="S124" t="s">
        <v>30</v>
      </c>
      <c r="T124" t="s">
        <v>31</v>
      </c>
      <c r="U124" t="s">
        <v>341</v>
      </c>
      <c r="V124" t="s">
        <v>342</v>
      </c>
      <c r="W124" t="s">
        <v>343</v>
      </c>
      <c r="X124" t="s">
        <v>344</v>
      </c>
      <c r="Y124" t="s">
        <v>198</v>
      </c>
      <c r="Z124" t="str">
        <f>_xlfn.CONCAT(G9," - ",E9)</f>
        <v>6203 - North South Motorway</v>
      </c>
    </row>
    <row r="125" spans="1:26" ht="15" customHeight="1" x14ac:dyDescent="0.2">
      <c r="A125" s="2">
        <v>2</v>
      </c>
      <c r="B125" s="2" t="s">
        <v>357</v>
      </c>
      <c r="C125" s="2" t="str">
        <f t="shared" si="2"/>
        <v>EM88F2</v>
      </c>
      <c r="D125" s="38" t="str">
        <f>CONCATENATE("L",RIGHT(tbl_LocationRefLib[[#This Row],[SiteIDLocationReference]],3))</f>
        <v>L963</v>
      </c>
      <c r="E125" s="38" t="s">
        <v>358</v>
      </c>
      <c r="F125" t="str">
        <f t="shared" si="3"/>
        <v>6203</v>
      </c>
      <c r="G12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6203-L963</v>
      </c>
      <c r="H12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Motorway;Open Motorway, Between Northern Tunnel, Southern Portal (NTSP) &amp; Southern Tunnel, Northern Portal (STNP) (MC01/MC02)</v>
      </c>
      <c r="I125" t="str" cm="1">
        <f t="array" ref="I125">IFERROR(INDEX(_xlfn.TEXTSPLIT(G125, "-"), 1), "")</f>
        <v>6203</v>
      </c>
      <c r="J125" t="str" cm="1">
        <f t="array" ref="J125">IFERROR(INDEX(_xlfn.TEXTSPLIT(H125, ";"), 1), "")</f>
        <v>North South Motorway</v>
      </c>
      <c r="K125" t="str" cm="1">
        <f t="array" ref="K125">IFERROR(INDEX(_xlfn.TEXTSPLIT(G125, "-"), 2), "")</f>
        <v>L963</v>
      </c>
      <c r="L125" t="str" cm="1">
        <f t="array" ref="L125">IFERROR(INDEX(_xlfn.TEXTSPLIT(H125, ";"), 2), "")</f>
        <v>Open Motorway, Between Northern Tunnel, Southern Portal (NTSP) &amp; Southern Tunnel, Northern Portal (STNP) (MC01/MC02)</v>
      </c>
      <c r="M125" t="str" cm="1">
        <f t="array" ref="M125">IFERROR(INDEX(_xlfn.TEXTSPLIT(G125, "-"), 3), "")</f>
        <v/>
      </c>
      <c r="N125" s="1" t="str" cm="1">
        <f t="array" ref="N125">IFERROR(INDEX(_xlfn.TEXTSPLIT(H125, ";"), 3), "")</f>
        <v/>
      </c>
      <c r="O125" s="20">
        <v>2963</v>
      </c>
      <c r="P12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2963</v>
      </c>
      <c r="Q125" s="2" t="s">
        <v>195</v>
      </c>
      <c r="R125" s="2">
        <v>7</v>
      </c>
      <c r="S125" t="s">
        <v>30</v>
      </c>
      <c r="T125" t="s">
        <v>31</v>
      </c>
      <c r="U125" t="s">
        <v>55</v>
      </c>
      <c r="V125" t="s">
        <v>56</v>
      </c>
      <c r="W125" t="s">
        <v>249</v>
      </c>
      <c r="X125" t="s">
        <v>250</v>
      </c>
      <c r="Y125" t="s">
        <v>198</v>
      </c>
      <c r="Z125" t="str">
        <f>_xlfn.CONCAT(G9," - ",E9)</f>
        <v>6203 - North South Motorway</v>
      </c>
    </row>
    <row r="126" spans="1:26" ht="15" customHeight="1" x14ac:dyDescent="0.2">
      <c r="A126" s="2" t="s">
        <v>255</v>
      </c>
      <c r="B126" s="2" t="s">
        <v>359</v>
      </c>
      <c r="C126" s="2" t="str">
        <f t="shared" si="2"/>
        <v>EM88F2</v>
      </c>
      <c r="D126" s="41" t="str">
        <f>CONCATENATE("N",RIGHT(tbl_LocationRefLib[[#This Row],[SiteIDLocationReference]],3))</f>
        <v>N273</v>
      </c>
      <c r="E126" s="38" t="s">
        <v>360</v>
      </c>
      <c r="F126" s="34" t="str">
        <f t="shared" si="3"/>
        <v>6203</v>
      </c>
      <c r="G1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</v>
      </c>
      <c r="H1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</v>
      </c>
      <c r="I126" t="str" cm="1">
        <f t="array" ref="I126">IFERROR(INDEX(_xlfn.TEXTSPLIT(G126, "-"), 1), "")</f>
        <v>6203</v>
      </c>
      <c r="J126" t="str" cm="1">
        <f t="array" ref="J126">IFERROR(INDEX(_xlfn.TEXTSPLIT(H126, ";"), 1), "")</f>
        <v>North South Motorway</v>
      </c>
      <c r="K126" t="str" cm="1">
        <f t="array" ref="K126">IFERROR(INDEX(_xlfn.TEXTSPLIT(G126, "-"), 2), "")</f>
        <v>N273</v>
      </c>
      <c r="L126" t="str" cm="1">
        <f t="array" ref="L126">IFERROR(INDEX(_xlfn.TEXTSPLIT(H126, ";"), 2), "")</f>
        <v>Keswick Creek Aqueduct (BR09)</v>
      </c>
      <c r="M126" t="str" cm="1">
        <f t="array" ref="M126">IFERROR(INDEX(_xlfn.TEXTSPLIT(G126, "-"), 3), "")</f>
        <v/>
      </c>
      <c r="N126" s="1" t="str" cm="1">
        <f t="array" ref="N126">IFERROR(INDEX(_xlfn.TEXTSPLIT(H126, ";"), 3), "")</f>
        <v/>
      </c>
      <c r="O126" s="20">
        <v>273</v>
      </c>
      <c r="P12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</v>
      </c>
      <c r="Q126" s="2" t="s">
        <v>195</v>
      </c>
      <c r="R126" s="2">
        <v>8</v>
      </c>
      <c r="S126" t="s">
        <v>277</v>
      </c>
      <c r="T126" t="s">
        <v>278</v>
      </c>
      <c r="U126" t="s">
        <v>205</v>
      </c>
      <c r="V126" t="s">
        <v>206</v>
      </c>
      <c r="Y126" t="s">
        <v>198</v>
      </c>
      <c r="Z126" t="str">
        <f>_xlfn.CONCAT(G9," - ",E9)</f>
        <v>6203 - North South Motorway</v>
      </c>
    </row>
    <row r="127" spans="1:26" ht="15" customHeight="1" x14ac:dyDescent="0.2">
      <c r="A127" s="2" t="s">
        <v>255</v>
      </c>
      <c r="B127" s="2" t="s">
        <v>361</v>
      </c>
      <c r="C127" s="2" t="str">
        <f t="shared" si="2"/>
        <v>EM88F2</v>
      </c>
      <c r="D127" s="41" t="str">
        <f>CONCATENATE("N",RIGHT(tbl_LocationRefLib[[#This Row],[SiteIDLocationReference]],3))</f>
        <v>N274</v>
      </c>
      <c r="E127" s="38" t="s">
        <v>362</v>
      </c>
      <c r="F127" s="34" t="str">
        <f t="shared" si="3"/>
        <v>6203</v>
      </c>
      <c r="G1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</v>
      </c>
      <c r="H1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</v>
      </c>
      <c r="I127" t="str" cm="1">
        <f t="array" ref="I127">IFERROR(INDEX(_xlfn.TEXTSPLIT(G127, "-"), 1), "")</f>
        <v>6203</v>
      </c>
      <c r="J127" t="str" cm="1">
        <f t="array" ref="J127">IFERROR(INDEX(_xlfn.TEXTSPLIT(H127, ";"), 1), "")</f>
        <v>North South Motorway</v>
      </c>
      <c r="K127" t="str" cm="1">
        <f t="array" ref="K127">IFERROR(INDEX(_xlfn.TEXTSPLIT(G127, "-"), 2), "")</f>
        <v>N274</v>
      </c>
      <c r="L127" t="str" cm="1">
        <f t="array" ref="L127">IFERROR(INDEX(_xlfn.TEXTSPLIT(H127, ";"), 2), "")</f>
        <v>Floodway Bridge at James Congdon Drive Bridge (over North South Motorway) (BR05)</v>
      </c>
      <c r="M127" t="str" cm="1">
        <f t="array" ref="M127">IFERROR(INDEX(_xlfn.TEXTSPLIT(G127, "-"), 3), "")</f>
        <v/>
      </c>
      <c r="N127" s="1" t="str" cm="1">
        <f t="array" ref="N127">IFERROR(INDEX(_xlfn.TEXTSPLIT(H127, ";"), 3), "")</f>
        <v/>
      </c>
      <c r="O127" s="20">
        <v>274</v>
      </c>
      <c r="P12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</v>
      </c>
      <c r="Q127" s="2" t="s">
        <v>195</v>
      </c>
      <c r="R127" s="2">
        <v>9</v>
      </c>
      <c r="S127" t="s">
        <v>277</v>
      </c>
      <c r="T127" t="s">
        <v>278</v>
      </c>
      <c r="U127" t="s">
        <v>205</v>
      </c>
      <c r="V127" t="s">
        <v>206</v>
      </c>
      <c r="Y127" t="s">
        <v>198</v>
      </c>
      <c r="Z127" t="str">
        <f>_xlfn.CONCAT(G9," - ",E9)</f>
        <v>6203 - North South Motorway</v>
      </c>
    </row>
    <row r="128" spans="1:26" ht="15" customHeight="1" x14ac:dyDescent="0.2">
      <c r="A128" s="2" t="s">
        <v>337</v>
      </c>
      <c r="B128" s="2" t="s">
        <v>363</v>
      </c>
      <c r="C128" s="2" t="str">
        <f t="shared" si="2"/>
        <v>EM88F2</v>
      </c>
      <c r="D128" s="38" t="s">
        <v>364</v>
      </c>
      <c r="E128" s="38" t="s">
        <v>365</v>
      </c>
      <c r="F128" t="str">
        <f t="shared" si="3"/>
        <v>6203</v>
      </c>
      <c r="G1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6203-N380</v>
      </c>
      <c r="H1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Tunnel, Northern Portal (STNP)</v>
      </c>
      <c r="I128" t="str" cm="1">
        <f t="array" ref="I128">IFERROR(INDEX(_xlfn.TEXTSPLIT(G128, "-"), 1), "")</f>
        <v>6203</v>
      </c>
      <c r="J128" t="str" cm="1">
        <f t="array" ref="J128">IFERROR(INDEX(_xlfn.TEXTSPLIT(H128, ";"), 1), "")</f>
        <v>North South Motorway</v>
      </c>
      <c r="K128" t="str" cm="1">
        <f t="array" ref="K128">IFERROR(INDEX(_xlfn.TEXTSPLIT(G128, "-"), 2), "")</f>
        <v>N380</v>
      </c>
      <c r="L128" t="str" cm="1">
        <f t="array" ref="L128">IFERROR(INDEX(_xlfn.TEXTSPLIT(H128, ";"), 2), "")</f>
        <v>Southern Tunnel, Northern Portal (STNP)</v>
      </c>
      <c r="M128" t="str" cm="1">
        <f t="array" ref="M128">IFERROR(INDEX(_xlfn.TEXTSPLIT(G128, "-"), 3), "")</f>
        <v/>
      </c>
      <c r="N128" s="1" t="str" cm="1">
        <f t="array" ref="N128">IFERROR(INDEX(_xlfn.TEXTSPLIT(H128, ";"), 3), "")</f>
        <v/>
      </c>
      <c r="O128" s="20">
        <v>380</v>
      </c>
      <c r="P12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380</v>
      </c>
      <c r="Q128" s="2" t="s">
        <v>195</v>
      </c>
      <c r="R128" s="2">
        <v>11</v>
      </c>
      <c r="S128" t="s">
        <v>30</v>
      </c>
      <c r="T128" t="s">
        <v>31</v>
      </c>
      <c r="U128" t="s">
        <v>341</v>
      </c>
      <c r="V128" t="s">
        <v>342</v>
      </c>
      <c r="W128" t="s">
        <v>343</v>
      </c>
      <c r="X128" t="s">
        <v>344</v>
      </c>
      <c r="Y128" t="s">
        <v>198</v>
      </c>
      <c r="Z128" t="str">
        <f>_xlfn.CONCAT(G9," - ",E9)</f>
        <v>6203 - North South Motorway</v>
      </c>
    </row>
    <row r="129" spans="1:26" ht="15" customHeight="1" x14ac:dyDescent="0.2">
      <c r="A129" s="2">
        <v>2</v>
      </c>
      <c r="B129" s="2" t="s">
        <v>366</v>
      </c>
      <c r="C129" s="2" t="str">
        <f t="shared" si="2"/>
        <v>EM88F2</v>
      </c>
      <c r="D129" s="38" t="s">
        <v>367</v>
      </c>
      <c r="E129" s="38" t="s">
        <v>368</v>
      </c>
      <c r="F129" t="str">
        <f t="shared" si="3"/>
        <v>6203</v>
      </c>
      <c r="G1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</v>
      </c>
      <c r="H1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</v>
      </c>
      <c r="I129" t="str" cm="1">
        <f t="array" ref="I129">IFERROR(INDEX(_xlfn.TEXTSPLIT(G129, "-"), 1), "")</f>
        <v>6203</v>
      </c>
      <c r="J129" t="str" cm="1">
        <f t="array" ref="J129">IFERROR(INDEX(_xlfn.TEXTSPLIT(H129, ";"), 1), "")</f>
        <v>North South Motorway</v>
      </c>
      <c r="K129" t="str" cm="1">
        <f t="array" ref="K129">IFERROR(INDEX(_xlfn.TEXTSPLIT(G129, "-"), 2), "")</f>
        <v>L003</v>
      </c>
      <c r="L129" t="str" cm="1">
        <f t="array" ref="L129">IFERROR(INDEX(_xlfn.TEXTSPLIT(H129, ";"), 2), "")</f>
        <v>Southern Tunnels</v>
      </c>
      <c r="M129" t="str" cm="1">
        <f t="array" ref="M129">IFERROR(INDEX(_xlfn.TEXTSPLIT(G129, "-"), 3), "")</f>
        <v/>
      </c>
      <c r="N129" s="1" t="str" cm="1">
        <f t="array" ref="N129">IFERROR(INDEX(_xlfn.TEXTSPLIT(H129, ";"), 3), "")</f>
        <v/>
      </c>
      <c r="O129" s="20">
        <v>3</v>
      </c>
      <c r="P12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</v>
      </c>
      <c r="Q129" s="2" t="s">
        <v>195</v>
      </c>
      <c r="R129" s="2">
        <v>12</v>
      </c>
      <c r="S129" t="s">
        <v>30</v>
      </c>
      <c r="T129" t="s">
        <v>31</v>
      </c>
      <c r="U129" t="s">
        <v>352</v>
      </c>
      <c r="V129" t="s">
        <v>353</v>
      </c>
      <c r="W129" t="s">
        <v>343</v>
      </c>
      <c r="X129" t="s">
        <v>344</v>
      </c>
      <c r="Y129" t="s">
        <v>198</v>
      </c>
      <c r="Z129" t="str">
        <f>_xlfn.CONCAT(G9," - ",E9)</f>
        <v>6203 - North South Motorway</v>
      </c>
    </row>
    <row r="130" spans="1:26" ht="15" customHeight="1" x14ac:dyDescent="0.2">
      <c r="A130" s="2" t="s">
        <v>337</v>
      </c>
      <c r="B130" s="2" t="s">
        <v>369</v>
      </c>
      <c r="C130" s="2" t="str">
        <f t="shared" si="2"/>
        <v>EM88F2</v>
      </c>
      <c r="D130" s="38" t="s">
        <v>370</v>
      </c>
      <c r="E130" s="38" t="s">
        <v>371</v>
      </c>
      <c r="F130" t="str">
        <f t="shared" si="3"/>
        <v>6203</v>
      </c>
      <c r="G1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6203-N381</v>
      </c>
      <c r="H1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Tunnel, Southern Portal (STSP)</v>
      </c>
      <c r="I130" t="str" cm="1">
        <f t="array" ref="I130">IFERROR(INDEX(_xlfn.TEXTSPLIT(G130, "-"), 1), "")</f>
        <v>6203</v>
      </c>
      <c r="J130" t="str" cm="1">
        <f t="array" ref="J130">IFERROR(INDEX(_xlfn.TEXTSPLIT(H130, ";"), 1), "")</f>
        <v>North South Motorway</v>
      </c>
      <c r="K130" t="str" cm="1">
        <f t="array" ref="K130">IFERROR(INDEX(_xlfn.TEXTSPLIT(G130, "-"), 2), "")</f>
        <v>N381</v>
      </c>
      <c r="L130" t="str" cm="1">
        <f t="array" ref="L130">IFERROR(INDEX(_xlfn.TEXTSPLIT(H130, ";"), 2), "")</f>
        <v>Southern Tunnel, Southern Portal (STSP)</v>
      </c>
      <c r="M130" t="str" cm="1">
        <f t="array" ref="M130">IFERROR(INDEX(_xlfn.TEXTSPLIT(G130, "-"), 3), "")</f>
        <v/>
      </c>
      <c r="N130" s="1" t="str" cm="1">
        <f t="array" ref="N130">IFERROR(INDEX(_xlfn.TEXTSPLIT(H130, ";"), 3), "")</f>
        <v/>
      </c>
      <c r="O130" s="20">
        <v>381</v>
      </c>
      <c r="P13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381</v>
      </c>
      <c r="Q130" s="2" t="s">
        <v>195</v>
      </c>
      <c r="R130" s="2">
        <v>13</v>
      </c>
      <c r="S130" t="s">
        <v>30</v>
      </c>
      <c r="T130" t="s">
        <v>31</v>
      </c>
      <c r="U130" t="s">
        <v>341</v>
      </c>
      <c r="V130" t="s">
        <v>342</v>
      </c>
      <c r="W130" t="s">
        <v>343</v>
      </c>
      <c r="X130" t="s">
        <v>344</v>
      </c>
      <c r="Y130" t="s">
        <v>198</v>
      </c>
      <c r="Z130" t="str">
        <f>_xlfn.CONCAT(G9," - ",E9)</f>
        <v>6203 - North South Motorway</v>
      </c>
    </row>
    <row r="131" spans="1:26" ht="15" customHeight="1" x14ac:dyDescent="0.2">
      <c r="A131" s="2">
        <v>2</v>
      </c>
      <c r="B131" s="2" t="s">
        <v>372</v>
      </c>
      <c r="C131" s="2" t="str">
        <f t="shared" si="2"/>
        <v>EM88F2</v>
      </c>
      <c r="D131" s="38" t="s">
        <v>373</v>
      </c>
      <c r="E131" s="38" t="s">
        <v>374</v>
      </c>
      <c r="F131" t="str">
        <f t="shared" si="3"/>
        <v>6203</v>
      </c>
      <c r="G1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6203-L396</v>
      </c>
      <c r="H1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Motorway;Between Southern Tunnel, Southern Portal (STSP) Tonsley &amp; Brookman  (MC01/MC02)</v>
      </c>
      <c r="I131" t="str" cm="1">
        <f t="array" ref="I131">IFERROR(INDEX(_xlfn.TEXTSPLIT(G131, "-"), 1), "")</f>
        <v>6203</v>
      </c>
      <c r="J131" t="str" cm="1">
        <f t="array" ref="J131">IFERROR(INDEX(_xlfn.TEXTSPLIT(H131, ";"), 1), "")</f>
        <v>North South Motorway</v>
      </c>
      <c r="K131" t="str" cm="1">
        <f t="array" ref="K131">IFERROR(INDEX(_xlfn.TEXTSPLIT(G131, "-"), 2), "")</f>
        <v>L396</v>
      </c>
      <c r="L131" t="str" cm="1">
        <f t="array" ref="L131">IFERROR(INDEX(_xlfn.TEXTSPLIT(H131, ";"), 2), "")</f>
        <v>Between Southern Tunnel, Southern Portal (STSP) Tonsley &amp; Brookman  (MC01/MC02)</v>
      </c>
      <c r="M131" t="str" cm="1">
        <f t="array" ref="M131">IFERROR(INDEX(_xlfn.TEXTSPLIT(G131, "-"), 3), "")</f>
        <v/>
      </c>
      <c r="N131" s="1" t="str" cm="1">
        <f t="array" ref="N131">IFERROR(INDEX(_xlfn.TEXTSPLIT(H131, ";"), 3), "")</f>
        <v/>
      </c>
      <c r="O131" s="20">
        <v>3960</v>
      </c>
      <c r="P13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3960</v>
      </c>
      <c r="Q131" s="2" t="s">
        <v>195</v>
      </c>
      <c r="R131" s="2">
        <v>14</v>
      </c>
      <c r="S131" t="s">
        <v>30</v>
      </c>
      <c r="T131" t="s">
        <v>31</v>
      </c>
      <c r="U131" t="s">
        <v>55</v>
      </c>
      <c r="V131" t="s">
        <v>56</v>
      </c>
      <c r="W131" t="s">
        <v>249</v>
      </c>
      <c r="X131" t="s">
        <v>250</v>
      </c>
      <c r="Y131" t="s">
        <v>198</v>
      </c>
      <c r="Z131" t="str">
        <f>_xlfn.CONCAT(G9," - ",E9)</f>
        <v>6203 - North South Motorway</v>
      </c>
    </row>
    <row r="132" spans="1:26" ht="15" customHeight="1" x14ac:dyDescent="0.2">
      <c r="A132" s="2">
        <v>2</v>
      </c>
      <c r="B132" s="2" t="s">
        <v>375</v>
      </c>
      <c r="C132" s="2" t="str">
        <f t="shared" si="2"/>
        <v>EM88F2</v>
      </c>
      <c r="D132" s="41" t="str">
        <f>CONCATENATE("N",RIGHT(tbl_LocationRefLib[[#This Row],[SiteIDLocationReference]],3))</f>
        <v>N970</v>
      </c>
      <c r="E132" s="38" t="s">
        <v>376</v>
      </c>
      <c r="F132" t="str">
        <f t="shared" si="3"/>
        <v>6203</v>
      </c>
      <c r="G1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6203-N970</v>
      </c>
      <c r="H1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Motorway;Tonsley &amp; Brookman Intersection</v>
      </c>
      <c r="I132" t="str" cm="1">
        <f t="array" ref="I132">IFERROR(INDEX(_xlfn.TEXTSPLIT(G132, "-"), 1), "")</f>
        <v>6203</v>
      </c>
      <c r="J132" t="str" cm="1">
        <f t="array" ref="J132">IFERROR(INDEX(_xlfn.TEXTSPLIT(H132, ";"), 1), "")</f>
        <v>North South Motorway</v>
      </c>
      <c r="K132" t="str" cm="1">
        <f t="array" ref="K132">IFERROR(INDEX(_xlfn.TEXTSPLIT(G132, "-"), 2), "")</f>
        <v>N970</v>
      </c>
      <c r="L132" t="str" cm="1">
        <f t="array" ref="L132">IFERROR(INDEX(_xlfn.TEXTSPLIT(H132, ";"), 2), "")</f>
        <v>Tonsley &amp; Brookman Intersection</v>
      </c>
      <c r="M132" t="str" cm="1">
        <f t="array" ref="M132">IFERROR(INDEX(_xlfn.TEXTSPLIT(G132, "-"), 3), "")</f>
        <v/>
      </c>
      <c r="N132" s="1" t="str" cm="1">
        <f t="array" ref="N132">IFERROR(INDEX(_xlfn.TEXTSPLIT(H132, ";"), 3), "")</f>
        <v/>
      </c>
      <c r="O132" s="20">
        <v>3970</v>
      </c>
      <c r="P13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3970</v>
      </c>
      <c r="Q132" s="2" t="s">
        <v>195</v>
      </c>
      <c r="R132" s="2">
        <v>15</v>
      </c>
      <c r="S132" t="s">
        <v>30</v>
      </c>
      <c r="T132" t="s">
        <v>31</v>
      </c>
      <c r="U132" t="s">
        <v>55</v>
      </c>
      <c r="V132" t="s">
        <v>56</v>
      </c>
      <c r="W132" t="s">
        <v>245</v>
      </c>
      <c r="X132" t="s">
        <v>246</v>
      </c>
      <c r="Y132" t="s">
        <v>198</v>
      </c>
      <c r="Z132" t="str">
        <f>_xlfn.CONCAT(G9," - ",E9)</f>
        <v>6203 - North South Motorway</v>
      </c>
    </row>
    <row r="133" spans="1:26" ht="15" customHeight="1" x14ac:dyDescent="0.2">
      <c r="A133" s="2">
        <v>2</v>
      </c>
      <c r="B133" s="2" t="s">
        <v>377</v>
      </c>
      <c r="C133" s="2" t="str">
        <f t="shared" si="2"/>
        <v>EM88F2</v>
      </c>
      <c r="D133" s="38" t="str">
        <f>CONCATENATE("L",RIGHT(tbl_LocationRefLib[[#This Row],[SiteIDLocationReference]],3))</f>
        <v>L961</v>
      </c>
      <c r="E133" s="38" t="s">
        <v>378</v>
      </c>
      <c r="F133" t="str">
        <f t="shared" si="3"/>
        <v>6203</v>
      </c>
      <c r="G1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6203-L961</v>
      </c>
      <c r="H1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 of Tonsley &amp; Brookman (MC01/MC02)</v>
      </c>
      <c r="I133" t="str" cm="1">
        <f t="array" ref="I133">IFERROR(INDEX(_xlfn.TEXTSPLIT(G133, "-"), 1), "")</f>
        <v>6203</v>
      </c>
      <c r="J133" t="str" cm="1">
        <f t="array" ref="J133">IFERROR(INDEX(_xlfn.TEXTSPLIT(H133, ";"), 1), "")</f>
        <v>North South Motorway</v>
      </c>
      <c r="K133" t="str" cm="1">
        <f t="array" ref="K133">IFERROR(INDEX(_xlfn.TEXTSPLIT(G133, "-"), 2), "")</f>
        <v>L961</v>
      </c>
      <c r="L133" t="str" cm="1">
        <f t="array" ref="L133">IFERROR(INDEX(_xlfn.TEXTSPLIT(H133, ";"), 2), "")</f>
        <v>South of Tonsley &amp; Brookman (MC01/MC02)</v>
      </c>
      <c r="M133" t="str" cm="1">
        <f t="array" ref="M133">IFERROR(INDEX(_xlfn.TEXTSPLIT(G133, "-"), 3), "")</f>
        <v/>
      </c>
      <c r="N133" s="1" t="str" cm="1">
        <f t="array" ref="N133">IFERROR(INDEX(_xlfn.TEXTSPLIT(H133, ";"), 3), "")</f>
        <v/>
      </c>
      <c r="O133" s="20">
        <v>3961</v>
      </c>
      <c r="P13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3961</v>
      </c>
      <c r="Q133" s="2" t="s">
        <v>195</v>
      </c>
      <c r="R133" s="2">
        <v>16</v>
      </c>
      <c r="S133" t="s">
        <v>30</v>
      </c>
      <c r="T133" t="s">
        <v>31</v>
      </c>
      <c r="U133" t="s">
        <v>55</v>
      </c>
      <c r="V133" t="s">
        <v>56</v>
      </c>
      <c r="W133" t="s">
        <v>249</v>
      </c>
      <c r="X133" t="s">
        <v>250</v>
      </c>
      <c r="Y133" t="s">
        <v>198</v>
      </c>
      <c r="Z133" t="str">
        <f>_xlfn.CONCAT(G9," - ",E9)</f>
        <v>6203 - North South Motorway</v>
      </c>
    </row>
    <row r="134" spans="1:26" ht="15" customHeight="1" x14ac:dyDescent="0.2">
      <c r="A134" s="2">
        <v>2</v>
      </c>
      <c r="B134" s="2" t="s">
        <v>379</v>
      </c>
      <c r="C134" s="2" t="str">
        <f>$B$10</f>
        <v>BU60X6</v>
      </c>
      <c r="D134" s="38" t="str">
        <f>CONCATENATE("L",RIGHT(tbl_LocationRefLib[[#This Row],[SiteIDLocationReference]],3))</f>
        <v>L962</v>
      </c>
      <c r="E134" s="38" t="s">
        <v>380</v>
      </c>
      <c r="F134" s="33" t="str">
        <f>$D$10</f>
        <v>6780</v>
      </c>
      <c r="G13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6780-L962</v>
      </c>
      <c r="H13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Southern Expressway;North Motorway to Southern Expressway Transition  (MC01/MC02)</v>
      </c>
      <c r="I134" t="str" cm="1">
        <f t="array" ref="I134">IFERROR(INDEX(_xlfn.TEXTSPLIT(G134, "-"), 1), "")</f>
        <v>6780</v>
      </c>
      <c r="J134" t="str" cm="1">
        <f t="array" ref="J134">IFERROR(INDEX(_xlfn.TEXTSPLIT(H134, ";"), 1), "")</f>
        <v>Southern Expressway</v>
      </c>
      <c r="K134" t="str" cm="1">
        <f t="array" ref="K134">IFERROR(INDEX(_xlfn.TEXTSPLIT(G134, "-"), 2), "")</f>
        <v>L962</v>
      </c>
      <c r="L134" t="str" cm="1">
        <f t="array" ref="L134">IFERROR(INDEX(_xlfn.TEXTSPLIT(H134, ";"), 2), "")</f>
        <v>North Motorway to Southern Expressway Transition  (MC01/MC02)</v>
      </c>
      <c r="M134" t="str" cm="1">
        <f t="array" ref="M134">IFERROR(INDEX(_xlfn.TEXTSPLIT(G134, "-"), 3), "")</f>
        <v/>
      </c>
      <c r="N134" s="1" t="str" cm="1">
        <f t="array" ref="N134">IFERROR(INDEX(_xlfn.TEXTSPLIT(H134, ";"), 3), "")</f>
        <v/>
      </c>
      <c r="O134" s="20">
        <v>3962</v>
      </c>
      <c r="P13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3962</v>
      </c>
      <c r="Q134" s="17"/>
      <c r="R134" s="17"/>
      <c r="S134" t="s">
        <v>30</v>
      </c>
      <c r="T134" t="s">
        <v>31</v>
      </c>
      <c r="U134" t="s">
        <v>55</v>
      </c>
      <c r="V134" t="s">
        <v>56</v>
      </c>
      <c r="W134" t="s">
        <v>249</v>
      </c>
      <c r="X134" t="s">
        <v>250</v>
      </c>
      <c r="Y134" t="s">
        <v>198</v>
      </c>
      <c r="Z134" t="str">
        <f>_xlfn.CONCAT(G10," - ",E10)</f>
        <v>6780 - Southern Expressway</v>
      </c>
    </row>
    <row r="135" spans="1:26" ht="15" customHeight="1" x14ac:dyDescent="0.2">
      <c r="C135" s="2"/>
      <c r="D135" s="45"/>
      <c r="E135" s="45"/>
      <c r="I135" t="str" cm="1">
        <f t="array" ref="I135">IFERROR(INDEX(_xlfn.TEXTSPLIT(G46, "-"), 1), "")</f>
        <v>F0292</v>
      </c>
      <c r="J135" t="str" cm="1">
        <f t="array" ref="J135">IFERROR(INDEX(_xlfn.TEXTSPLIT(H135, ";"), 1), "")</f>
        <v/>
      </c>
      <c r="K135" t="str" cm="1">
        <f t="array" ref="K135">IFERROR(INDEX(_xlfn.TEXTSPLIT(G46, "-"), 2), "")</f>
        <v/>
      </c>
      <c r="L135" t="str" cm="1">
        <f t="array" ref="L135">IFERROR(INDEX(_xlfn.TEXTSPLIT(H135, ";"), 2), "")</f>
        <v/>
      </c>
      <c r="M135" t="str" cm="1">
        <f t="array" ref="M135">IFERROR(INDEX(_xlfn.TEXTSPLIT(G46, "-"), 3), "")</f>
        <v/>
      </c>
      <c r="N135" s="1" t="str" cm="1">
        <f t="array" ref="N135">IFERROR(INDEX(_xlfn.TEXTSPLIT(H135, ";"), 3), "")</f>
        <v/>
      </c>
      <c r="O135" s="14"/>
      <c r="Q135" s="2"/>
    </row>
    <row r="136" spans="1:26" ht="15" customHeight="1" x14ac:dyDescent="0.2">
      <c r="A136" s="2">
        <v>2</v>
      </c>
      <c r="B136" s="2" t="s">
        <v>381</v>
      </c>
      <c r="C136" s="2" t="str">
        <f>$B$9</f>
        <v>EM88F2</v>
      </c>
      <c r="D136" s="38" t="str">
        <f>CONCATENATE("L",RIGHT(tbl_LocationRefLib[[#This Row],[SiteIDLocationReference]],3))</f>
        <v>L501</v>
      </c>
      <c r="E136" s="38" t="s">
        <v>382</v>
      </c>
      <c r="F136" t="str">
        <f>$D$9</f>
        <v>6203</v>
      </c>
      <c r="G1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6203-L501</v>
      </c>
      <c r="H1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Motorway;NorthBound On-ramp from Tonsley Boulevard (MC1A)</v>
      </c>
      <c r="I136" t="str" cm="1">
        <f t="array" ref="I136">IFERROR(INDEX(_xlfn.TEXTSPLIT(G136, "-"), 1), "")</f>
        <v>6203</v>
      </c>
      <c r="J136" t="str" cm="1">
        <f t="array" ref="J136">IFERROR(INDEX(_xlfn.TEXTSPLIT(H136, ";"), 1), "")</f>
        <v>North South Motorway</v>
      </c>
      <c r="K136" t="str" cm="1">
        <f t="array" ref="K136">IFERROR(INDEX(_xlfn.TEXTSPLIT(G136, "-"), 2), "")</f>
        <v>L501</v>
      </c>
      <c r="L136" t="str" cm="1">
        <f t="array" ref="L136">IFERROR(INDEX(_xlfn.TEXTSPLIT(H136, ";"), 2), "")</f>
        <v>NorthBound On-ramp from Tonsley Boulevard (MC1A)</v>
      </c>
      <c r="M136" t="str" cm="1">
        <f t="array" ref="M136">IFERROR(INDEX(_xlfn.TEXTSPLIT(G136, "-"), 3), "")</f>
        <v/>
      </c>
      <c r="N136" s="1" t="str" cm="1">
        <f t="array" ref="N136">IFERROR(INDEX(_xlfn.TEXTSPLIT(H136, ";"), 3), "")</f>
        <v/>
      </c>
      <c r="O136" s="20">
        <v>3501</v>
      </c>
      <c r="P13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3501</v>
      </c>
      <c r="Q136" s="2" t="s">
        <v>195</v>
      </c>
      <c r="R136" s="2">
        <v>1</v>
      </c>
      <c r="S136" t="s">
        <v>30</v>
      </c>
      <c r="T136" t="s">
        <v>31</v>
      </c>
      <c r="U136" t="s">
        <v>40</v>
      </c>
      <c r="V136" t="s">
        <v>41</v>
      </c>
      <c r="W136" t="s">
        <v>196</v>
      </c>
      <c r="X136" t="s">
        <v>197</v>
      </c>
      <c r="Y136" t="s">
        <v>198</v>
      </c>
      <c r="Z136" t="str">
        <f>_xlfn.CONCAT(G9," - ",E9)</f>
        <v>6203 - North South Motorway</v>
      </c>
    </row>
    <row r="137" spans="1:26" ht="15" customHeight="1" x14ac:dyDescent="0.2">
      <c r="A137" s="2">
        <v>2</v>
      </c>
      <c r="B137" s="2" t="s">
        <v>383</v>
      </c>
      <c r="C137" s="2" t="str">
        <f>$B$9</f>
        <v>EM88F2</v>
      </c>
      <c r="D137" s="38" t="str">
        <f>CONCATENATE("L",RIGHT(tbl_LocationRefLib[[#This Row],[SiteIDLocationReference]],3))</f>
        <v>L511</v>
      </c>
      <c r="E137" s="38" t="s">
        <v>384</v>
      </c>
      <c r="F137" t="str">
        <f>$D$9</f>
        <v>6203</v>
      </c>
      <c r="G1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6203-L511</v>
      </c>
      <c r="H1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Motorway;SouthBound Off-ramp to Tonsley Boulevard (MC1B)</v>
      </c>
      <c r="I137" t="str" cm="1">
        <f t="array" ref="I137">IFERROR(INDEX(_xlfn.TEXTSPLIT(G137, "-"), 1), "")</f>
        <v>6203</v>
      </c>
      <c r="J137" t="str" cm="1">
        <f t="array" ref="J137">IFERROR(INDEX(_xlfn.TEXTSPLIT(H137, ";"), 1), "")</f>
        <v>North South Motorway</v>
      </c>
      <c r="K137" t="str" cm="1">
        <f t="array" ref="K137">IFERROR(INDEX(_xlfn.TEXTSPLIT(G137, "-"), 2), "")</f>
        <v>L511</v>
      </c>
      <c r="L137" t="str" cm="1">
        <f t="array" ref="L137">IFERROR(INDEX(_xlfn.TEXTSPLIT(H137, ";"), 2), "")</f>
        <v>SouthBound Off-ramp to Tonsley Boulevard (MC1B)</v>
      </c>
      <c r="M137" t="str" cm="1">
        <f t="array" ref="M137">IFERROR(INDEX(_xlfn.TEXTSPLIT(G137, "-"), 3), "")</f>
        <v/>
      </c>
      <c r="N137" t="str" cm="1">
        <f t="array" ref="N137">IFERROR(INDEX(_xlfn.TEXTSPLIT(H137, ";"), 3), "")</f>
        <v/>
      </c>
      <c r="O137" s="20">
        <v>3511</v>
      </c>
      <c r="P13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3511</v>
      </c>
      <c r="Q137" s="2" t="s">
        <v>195</v>
      </c>
      <c r="R137" s="2">
        <v>2</v>
      </c>
      <c r="S137" t="s">
        <v>30</v>
      </c>
      <c r="T137" t="s">
        <v>31</v>
      </c>
      <c r="U137" t="s">
        <v>40</v>
      </c>
      <c r="V137" t="s">
        <v>41</v>
      </c>
      <c r="W137" t="s">
        <v>196</v>
      </c>
      <c r="X137" t="s">
        <v>197</v>
      </c>
      <c r="Y137" t="s">
        <v>198</v>
      </c>
      <c r="Z137" t="str">
        <f>_xlfn.CONCAT(G9," - ",E9)</f>
        <v>6203 - North South Motorway</v>
      </c>
    </row>
    <row r="138" spans="1:26" x14ac:dyDescent="0.2">
      <c r="C138" s="2"/>
      <c r="I138" t="str" cm="1">
        <f t="array" ref="I138">IFERROR(INDEX(_xlfn.TEXTSPLIT(G138, "-"), 1), "")</f>
        <v/>
      </c>
      <c r="J138" t="str" cm="1">
        <f t="array" ref="J138">IFERROR(INDEX(_xlfn.TEXTSPLIT(H138, ";"), 1), "")</f>
        <v/>
      </c>
      <c r="K138" t="str" cm="1">
        <f t="array" ref="K138">IFERROR(INDEX(_xlfn.TEXTSPLIT(G138, "-"), 2), "")</f>
        <v/>
      </c>
      <c r="L138" t="str" cm="1">
        <f t="array" ref="L138">IFERROR(INDEX(_xlfn.TEXTSPLIT(H138, ";"), 2), "")</f>
        <v/>
      </c>
      <c r="M138" t="str" cm="1">
        <f t="array" ref="M138">IFERROR(INDEX(_xlfn.TEXTSPLIT(G138, "-"), 3), "")</f>
        <v/>
      </c>
      <c r="N138" t="str" cm="1">
        <f t="array" ref="N138">IFERROR(INDEX(_xlfn.TEXTSPLIT(H138, ";"), 3), "")</f>
        <v/>
      </c>
      <c r="O138" s="14"/>
      <c r="Q138" s="2"/>
    </row>
    <row r="139" spans="1:26" x14ac:dyDescent="0.2">
      <c r="A139" s="2" t="s">
        <v>385</v>
      </c>
      <c r="B139" s="2" t="s">
        <v>386</v>
      </c>
      <c r="C139" s="2" t="str">
        <f>B120</f>
        <v>WP98A4</v>
      </c>
      <c r="D139" s="38" t="s">
        <v>387</v>
      </c>
      <c r="E139" s="38" t="s">
        <v>388</v>
      </c>
      <c r="F139" s="3" t="str">
        <f>$D$120</f>
        <v>N280</v>
      </c>
      <c r="G1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6203-N280-SN001</v>
      </c>
      <c r="H1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Tunnel, Northern Portal (NTNP);NTNP Sump SubNode</v>
      </c>
      <c r="I139" t="str" cm="1">
        <f t="array" ref="I139">IFERROR(INDEX(_xlfn.TEXTSPLIT(G139, "-"), 1), "")</f>
        <v>6203</v>
      </c>
      <c r="J139" t="str" cm="1">
        <f t="array" ref="J139">IFERROR(INDEX(_xlfn.TEXTSPLIT(H139, ";"), 1), "")</f>
        <v>North South Motorway</v>
      </c>
      <c r="K139" t="str" cm="1">
        <f t="array" ref="K139">IFERROR(INDEX(_xlfn.TEXTSPLIT(G139, "-"), 2), "")</f>
        <v>N280</v>
      </c>
      <c r="L139" t="str" cm="1">
        <f t="array" ref="L139">IFERROR(INDEX(_xlfn.TEXTSPLIT(H139, ";"), 2), "")</f>
        <v>Northern Tunnel, Northern Portal (NTNP)</v>
      </c>
      <c r="M139" t="str" cm="1">
        <f t="array" ref="M139">IFERROR(INDEX(_xlfn.TEXTSPLIT(G139, "-"), 3), "")</f>
        <v>SN001</v>
      </c>
      <c r="N139" t="str" cm="1">
        <f t="array" ref="N139">IFERROR(INDEX(_xlfn.TEXTSPLIT(H139, ";"), 3), "")</f>
        <v>NTNP Sump SubNode</v>
      </c>
      <c r="O139" s="19">
        <v>1</v>
      </c>
      <c r="P13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2801</v>
      </c>
      <c r="Q139" s="2" t="s">
        <v>389</v>
      </c>
      <c r="R139" s="2">
        <v>1</v>
      </c>
      <c r="S139" t="s">
        <v>30</v>
      </c>
      <c r="T139" t="s">
        <v>31</v>
      </c>
      <c r="U139" t="s">
        <v>341</v>
      </c>
      <c r="V139" t="s">
        <v>342</v>
      </c>
      <c r="W139" t="s">
        <v>390</v>
      </c>
      <c r="X139" t="s">
        <v>391</v>
      </c>
      <c r="Y139" t="s">
        <v>392</v>
      </c>
      <c r="Z139" t="str">
        <f>_xlfn.CONCAT(G120," - ",E120)</f>
        <v>6203-N280 - Northern Tunnel, Northern Portal (NTNP)</v>
      </c>
    </row>
    <row r="140" spans="1:26" x14ac:dyDescent="0.2">
      <c r="A140" s="2" t="s">
        <v>385</v>
      </c>
      <c r="B140" s="2" t="s">
        <v>393</v>
      </c>
      <c r="C140" s="2" t="str">
        <f>B124</f>
        <v>FV60H7</v>
      </c>
      <c r="D140" s="38" t="s">
        <v>387</v>
      </c>
      <c r="E140" s="38" t="s">
        <v>394</v>
      </c>
      <c r="F140" s="3" t="str">
        <f>D124</f>
        <v>N281</v>
      </c>
      <c r="G14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6203-N281-SN001</v>
      </c>
      <c r="H14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Tunnel, Southern Portal (NTSP);NTSP Sump SubNode</v>
      </c>
      <c r="I140" t="str" cm="1">
        <f t="array" ref="I140">IFERROR(INDEX(_xlfn.TEXTSPLIT(G140, "-"), 1), "")</f>
        <v>6203</v>
      </c>
      <c r="J140" t="str" cm="1">
        <f t="array" ref="J140">IFERROR(INDEX(_xlfn.TEXTSPLIT(H140, ";"), 1), "")</f>
        <v>North South Motorway</v>
      </c>
      <c r="K140" t="str" cm="1">
        <f t="array" ref="K140">IFERROR(INDEX(_xlfn.TEXTSPLIT(G140, "-"), 2), "")</f>
        <v>N281</v>
      </c>
      <c r="L140" t="str" cm="1">
        <f t="array" ref="L140">IFERROR(INDEX(_xlfn.TEXTSPLIT(H140, ";"), 2), "")</f>
        <v>Northern Tunnel, Southern Portal (NTSP)</v>
      </c>
      <c r="M140" t="str" cm="1">
        <f t="array" ref="M140">IFERROR(INDEX(_xlfn.TEXTSPLIT(G140, "-"), 3), "")</f>
        <v>SN001</v>
      </c>
      <c r="N140" t="str" cm="1">
        <f t="array" ref="N140">IFERROR(INDEX(_xlfn.TEXTSPLIT(H140, ";"), 3), "")</f>
        <v>NTSP Sump SubNode</v>
      </c>
      <c r="O140" s="19">
        <v>1</v>
      </c>
      <c r="P14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2811</v>
      </c>
      <c r="Q140" s="2" t="s">
        <v>195</v>
      </c>
      <c r="R140" s="2">
        <v>2</v>
      </c>
      <c r="S140" t="s">
        <v>30</v>
      </c>
      <c r="T140" t="s">
        <v>31</v>
      </c>
      <c r="U140" t="s">
        <v>341</v>
      </c>
      <c r="V140" t="s">
        <v>342</v>
      </c>
      <c r="W140" t="s">
        <v>390</v>
      </c>
      <c r="X140" t="s">
        <v>391</v>
      </c>
      <c r="Y140" t="s">
        <v>392</v>
      </c>
      <c r="Z140" t="str">
        <f>_xlfn.CONCAT(G124," - ",E124)</f>
        <v>6203-N281 - Northern Tunnel, Southern Portal (NTSP)</v>
      </c>
    </row>
    <row r="141" spans="1:26" x14ac:dyDescent="0.2">
      <c r="C141" s="2"/>
      <c r="D141" s="45"/>
      <c r="E141" s="45"/>
      <c r="F141" s="3"/>
      <c r="I141" t="str" cm="1">
        <f t="array" ref="I141">IFERROR(INDEX(_xlfn.TEXTSPLIT(G141, "-"), 1), "")</f>
        <v/>
      </c>
      <c r="J141" t="str" cm="1">
        <f t="array" ref="J141">IFERROR(INDEX(_xlfn.TEXTSPLIT(H141, ";"), 1), "")</f>
        <v/>
      </c>
      <c r="K141" t="str" cm="1">
        <f t="array" ref="K141">IFERROR(INDEX(_xlfn.TEXTSPLIT(G141, "-"), 2), "")</f>
        <v/>
      </c>
      <c r="L141" t="str" cm="1">
        <f t="array" ref="L141">IFERROR(INDEX(_xlfn.TEXTSPLIT(H141, ";"), 2), "")</f>
        <v/>
      </c>
      <c r="M141" t="str" cm="1">
        <f t="array" ref="M141">IFERROR(INDEX(_xlfn.TEXTSPLIT(G141, "-"), 3), "")</f>
        <v/>
      </c>
      <c r="N141" t="str" cm="1">
        <f t="array" ref="N141">IFERROR(INDEX(_xlfn.TEXTSPLIT(H141, ";"), 3), "")</f>
        <v/>
      </c>
      <c r="O141" s="15"/>
      <c r="Q141" s="2"/>
    </row>
    <row r="142" spans="1:26" x14ac:dyDescent="0.2">
      <c r="A142" s="2" t="s">
        <v>385</v>
      </c>
      <c r="B142" s="2" t="s">
        <v>395</v>
      </c>
      <c r="C142" s="2" t="str">
        <f>$B$123</f>
        <v>LH67M9</v>
      </c>
      <c r="D142" s="38" t="s">
        <v>396</v>
      </c>
      <c r="E142" s="38" t="s">
        <v>397</v>
      </c>
      <c r="F142" t="str">
        <f>$D$123</f>
        <v>L002</v>
      </c>
      <c r="G1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6203-L002-SL821</v>
      </c>
      <c r="H1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Tunnels;Northern Tunnel Sump, West Carriageway, Northbound</v>
      </c>
      <c r="I142" t="str" cm="1">
        <f t="array" ref="I142">IFERROR(INDEX(_xlfn.TEXTSPLIT(G142, "-"), 1), "")</f>
        <v>6203</v>
      </c>
      <c r="J142" t="str" cm="1">
        <f t="array" ref="J142">IFERROR(INDEX(_xlfn.TEXTSPLIT(H142, ";"), 1), "")</f>
        <v>North South Motorway</v>
      </c>
      <c r="K142" t="str" cm="1">
        <f t="array" ref="K142">IFERROR(INDEX(_xlfn.TEXTSPLIT(G142, "-"), 2), "")</f>
        <v>L002</v>
      </c>
      <c r="L142" t="str" cm="1">
        <f t="array" ref="L142">IFERROR(INDEX(_xlfn.TEXTSPLIT(H142, ";"), 2), "")</f>
        <v>Northern Tunnels</v>
      </c>
      <c r="M142" t="str" cm="1">
        <f t="array" ref="M142">IFERROR(INDEX(_xlfn.TEXTSPLIT(G142, "-"), 3), "")</f>
        <v>SL821</v>
      </c>
      <c r="N142" t="str" cm="1">
        <f t="array" ref="N142">IFERROR(INDEX(_xlfn.TEXTSPLIT(H142, ";"), 3), "")</f>
        <v>Northern Tunnel Sump, West Carriageway, Northbound</v>
      </c>
      <c r="O142" s="20">
        <v>821</v>
      </c>
      <c r="P14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2821</v>
      </c>
      <c r="Q142" s="2" t="s">
        <v>389</v>
      </c>
      <c r="R142" s="2">
        <v>1</v>
      </c>
      <c r="S142" t="s">
        <v>30</v>
      </c>
      <c r="T142" t="s">
        <v>31</v>
      </c>
      <c r="U142" t="s">
        <v>352</v>
      </c>
      <c r="V142" t="s">
        <v>353</v>
      </c>
      <c r="W142" t="s">
        <v>390</v>
      </c>
      <c r="X142" t="s">
        <v>391</v>
      </c>
      <c r="Y142" t="s">
        <v>392</v>
      </c>
      <c r="Z142" t="str">
        <f>_xlfn.CONCAT(G123," - ",E123)</f>
        <v>6203-L002 - Northern Tunnels</v>
      </c>
    </row>
    <row r="143" spans="1:26" x14ac:dyDescent="0.2">
      <c r="A143" s="2" t="s">
        <v>385</v>
      </c>
      <c r="B143" s="2" t="s">
        <v>398</v>
      </c>
      <c r="C143" s="2" t="str">
        <f>$B$123</f>
        <v>LH67M9</v>
      </c>
      <c r="D143" s="38" t="s">
        <v>399</v>
      </c>
      <c r="E143" s="38" t="s">
        <v>400</v>
      </c>
      <c r="F143" t="str">
        <f>$D$123</f>
        <v>L002</v>
      </c>
      <c r="G1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6203-L002-SL822</v>
      </c>
      <c r="H1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Tunnels;Northern Tunnel Sump, East Carriageway, Southbound</v>
      </c>
      <c r="I143" t="str" cm="1">
        <f t="array" ref="I143">IFERROR(INDEX(_xlfn.TEXTSPLIT(G143, "-"), 1), "")</f>
        <v>6203</v>
      </c>
      <c r="J143" t="str" cm="1">
        <f t="array" ref="J143">IFERROR(INDEX(_xlfn.TEXTSPLIT(H143, ";"), 1), "")</f>
        <v>North South Motorway</v>
      </c>
      <c r="K143" t="str" cm="1">
        <f t="array" ref="K143">IFERROR(INDEX(_xlfn.TEXTSPLIT(G143, "-"), 2), "")</f>
        <v>L002</v>
      </c>
      <c r="L143" t="str" cm="1">
        <f t="array" ref="L143">IFERROR(INDEX(_xlfn.TEXTSPLIT(H143, ";"), 2), "")</f>
        <v>Northern Tunnels</v>
      </c>
      <c r="M143" t="str" cm="1">
        <f t="array" ref="M143">IFERROR(INDEX(_xlfn.TEXTSPLIT(G143, "-"), 3), "")</f>
        <v>SL822</v>
      </c>
      <c r="N143" t="str" cm="1">
        <f t="array" ref="N143">IFERROR(INDEX(_xlfn.TEXTSPLIT(H143, ";"), 3), "")</f>
        <v>Northern Tunnel Sump, East Carriageway, Southbound</v>
      </c>
      <c r="O143" s="20">
        <v>822</v>
      </c>
      <c r="P14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2822</v>
      </c>
      <c r="Q143" s="2" t="s">
        <v>195</v>
      </c>
      <c r="R143" s="2">
        <v>2</v>
      </c>
      <c r="S143" t="s">
        <v>30</v>
      </c>
      <c r="T143" t="s">
        <v>31</v>
      </c>
      <c r="U143" t="s">
        <v>352</v>
      </c>
      <c r="V143" t="s">
        <v>353</v>
      </c>
      <c r="W143" t="s">
        <v>390</v>
      </c>
      <c r="X143" t="s">
        <v>391</v>
      </c>
      <c r="Y143" t="s">
        <v>392</v>
      </c>
      <c r="Z143" t="str">
        <f>_xlfn.CONCAT(G123," - ",E123)</f>
        <v>6203-L002 - Northern Tunnels</v>
      </c>
    </row>
    <row r="144" spans="1:26" x14ac:dyDescent="0.2">
      <c r="A144" s="2" t="s">
        <v>385</v>
      </c>
      <c r="B144" s="2" t="s">
        <v>401</v>
      </c>
      <c r="C144" s="2" t="str">
        <f>$B$123</f>
        <v>LH67M9</v>
      </c>
      <c r="D144" s="38" t="s">
        <v>402</v>
      </c>
      <c r="E144" s="38" t="s">
        <v>403</v>
      </c>
      <c r="F144" t="str">
        <f>$D$123</f>
        <v>L002</v>
      </c>
      <c r="G1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6203-L002-SL823</v>
      </c>
      <c r="H1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Tunnels;Northern Tunnel Sump Invert, West Carriageway, Northbound</v>
      </c>
      <c r="I144" t="str" cm="1">
        <f t="array" ref="I144">IFERROR(INDEX(_xlfn.TEXTSPLIT(G144, "-"), 1), "")</f>
        <v>6203</v>
      </c>
      <c r="J144" t="str" cm="1">
        <f t="array" ref="J144">IFERROR(INDEX(_xlfn.TEXTSPLIT(H144, ";"), 1), "")</f>
        <v>North South Motorway</v>
      </c>
      <c r="K144" t="str" cm="1">
        <f t="array" ref="K144">IFERROR(INDEX(_xlfn.TEXTSPLIT(G144, "-"), 2), "")</f>
        <v>L002</v>
      </c>
      <c r="L144" t="str" cm="1">
        <f t="array" ref="L144">IFERROR(INDEX(_xlfn.TEXTSPLIT(H144, ";"), 2), "")</f>
        <v>Northern Tunnels</v>
      </c>
      <c r="M144" t="str" cm="1">
        <f t="array" ref="M144">IFERROR(INDEX(_xlfn.TEXTSPLIT(G144, "-"), 3), "")</f>
        <v>SL823</v>
      </c>
      <c r="N144" t="str" cm="1">
        <f t="array" ref="N144">IFERROR(INDEX(_xlfn.TEXTSPLIT(H144, ";"), 3), "")</f>
        <v>Northern Tunnel Sump Invert, West Carriageway, Northbound</v>
      </c>
      <c r="O144" s="20">
        <v>823</v>
      </c>
      <c r="P14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2823</v>
      </c>
      <c r="Q144" s="17"/>
      <c r="R144" s="17"/>
      <c r="S144" t="s">
        <v>30</v>
      </c>
      <c r="T144" t="s">
        <v>31</v>
      </c>
      <c r="U144" t="s">
        <v>352</v>
      </c>
      <c r="V144" t="s">
        <v>353</v>
      </c>
      <c r="W144" t="s">
        <v>390</v>
      </c>
      <c r="X144" t="s">
        <v>391</v>
      </c>
      <c r="Y144" t="s">
        <v>392</v>
      </c>
      <c r="Z144" t="str">
        <f>_xlfn.CONCAT(G123," - ",E123)</f>
        <v>6203-L002 - Northern Tunnels</v>
      </c>
    </row>
    <row r="145" spans="1:26" x14ac:dyDescent="0.2">
      <c r="A145" s="2" t="s">
        <v>385</v>
      </c>
      <c r="B145" s="2" t="s">
        <v>404</v>
      </c>
      <c r="C145" s="2" t="str">
        <f>$B$123</f>
        <v>LH67M9</v>
      </c>
      <c r="D145" s="38" t="s">
        <v>405</v>
      </c>
      <c r="E145" s="38" t="s">
        <v>406</v>
      </c>
      <c r="F145" t="str">
        <f>$D$123</f>
        <v>L002</v>
      </c>
      <c r="G1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6203-L002-SL824</v>
      </c>
      <c r="H1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Tunnels;Northern Tunnel Sump Invert, East Carriageway, Southbound</v>
      </c>
      <c r="I145" t="str" cm="1">
        <f t="array" ref="I145">IFERROR(INDEX(_xlfn.TEXTSPLIT(G145, "-"), 1), "")</f>
        <v>6203</v>
      </c>
      <c r="J145" t="str" cm="1">
        <f t="array" ref="J145">IFERROR(INDEX(_xlfn.TEXTSPLIT(H145, ";"), 1), "")</f>
        <v>North South Motorway</v>
      </c>
      <c r="K145" t="str" cm="1">
        <f t="array" ref="K145">IFERROR(INDEX(_xlfn.TEXTSPLIT(G145, "-"), 2), "")</f>
        <v>L002</v>
      </c>
      <c r="L145" t="str" cm="1">
        <f t="array" ref="L145">IFERROR(INDEX(_xlfn.TEXTSPLIT(H145, ";"), 2), "")</f>
        <v>Northern Tunnels</v>
      </c>
      <c r="M145" t="str" cm="1">
        <f t="array" ref="M145">IFERROR(INDEX(_xlfn.TEXTSPLIT(G145, "-"), 3), "")</f>
        <v>SL824</v>
      </c>
      <c r="N145" t="str" cm="1">
        <f t="array" ref="N145">IFERROR(INDEX(_xlfn.TEXTSPLIT(H145, ";"), 3), "")</f>
        <v>Northern Tunnel Sump Invert, East Carriageway, Southbound</v>
      </c>
      <c r="O145" s="20">
        <v>824</v>
      </c>
      <c r="P14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2824</v>
      </c>
      <c r="Q145" s="17"/>
      <c r="R145" s="17"/>
      <c r="S145" t="s">
        <v>30</v>
      </c>
      <c r="T145" t="s">
        <v>31</v>
      </c>
      <c r="U145" t="s">
        <v>352</v>
      </c>
      <c r="V145" t="s">
        <v>353</v>
      </c>
      <c r="W145" t="s">
        <v>390</v>
      </c>
      <c r="X145" t="s">
        <v>391</v>
      </c>
      <c r="Y145" t="s">
        <v>392</v>
      </c>
      <c r="Z145" t="str">
        <f>_xlfn.CONCAT(G123," - ",E123)</f>
        <v>6203-L002 - Northern Tunnels</v>
      </c>
    </row>
    <row r="146" spans="1:26" x14ac:dyDescent="0.2">
      <c r="C146" s="2"/>
      <c r="I146" t="str" cm="1">
        <f t="array" ref="I146">IFERROR(INDEX(_xlfn.TEXTSPLIT(G146, "-"), 1), "")</f>
        <v/>
      </c>
      <c r="J146" t="str" cm="1">
        <f t="array" ref="J146">IFERROR(INDEX(_xlfn.TEXTSPLIT(H146, ";"), 1), "")</f>
        <v/>
      </c>
      <c r="K146" t="str" cm="1">
        <f t="array" ref="K146">IFERROR(INDEX(_xlfn.TEXTSPLIT(G146, "-"), 2), "")</f>
        <v/>
      </c>
      <c r="L146" t="str" cm="1">
        <f t="array" ref="L146">IFERROR(INDEX(_xlfn.TEXTSPLIT(H146, ";"), 2), "")</f>
        <v/>
      </c>
      <c r="M146" t="str" cm="1">
        <f t="array" ref="M146">IFERROR(INDEX(_xlfn.TEXTSPLIT(G146, "-"), 3), "")</f>
        <v/>
      </c>
      <c r="N146" t="str" cm="1">
        <f t="array" ref="N146">IFERROR(INDEX(_xlfn.TEXTSPLIT(H146, ";"), 3), "")</f>
        <v/>
      </c>
      <c r="O146" s="15"/>
      <c r="Q146" s="2"/>
    </row>
    <row r="147" spans="1:26" x14ac:dyDescent="0.2">
      <c r="A147" s="2" t="s">
        <v>407</v>
      </c>
      <c r="B147" s="2" t="s">
        <v>408</v>
      </c>
      <c r="C147" s="2" t="str">
        <f t="shared" ref="C147:C178" si="4">$B$123</f>
        <v>LH67M9</v>
      </c>
      <c r="D147" s="38" t="s">
        <v>409</v>
      </c>
      <c r="E147" s="38" t="s">
        <v>410</v>
      </c>
      <c r="F147" t="str">
        <f t="shared" ref="F147:F178" si="5">$D$123</f>
        <v>L002</v>
      </c>
      <c r="G14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6203-L002-SL001</v>
      </c>
      <c r="H14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NTNP &amp; Cross Passage N01, West Carriageway, Northbound</v>
      </c>
      <c r="I147" t="str" cm="1">
        <f t="array" ref="I147">IFERROR(INDEX(_xlfn.TEXTSPLIT(G147, "-"), 1), "")</f>
        <v>6203</v>
      </c>
      <c r="J147" t="str" cm="1">
        <f t="array" ref="J147">IFERROR(INDEX(_xlfn.TEXTSPLIT(H147, ";"), 1), "")</f>
        <v>North South Motorway</v>
      </c>
      <c r="K147" t="str" cm="1">
        <f t="array" ref="K147">IFERROR(INDEX(_xlfn.TEXTSPLIT(G147, "-"), 2), "")</f>
        <v>L002</v>
      </c>
      <c r="L147" t="str" cm="1">
        <f t="array" ref="L147">IFERROR(INDEX(_xlfn.TEXTSPLIT(H147, ";"), 2), "")</f>
        <v>Northern Tunnels</v>
      </c>
      <c r="M147" t="str" cm="1">
        <f t="array" ref="M147">IFERROR(INDEX(_xlfn.TEXTSPLIT(G147, "-"), 3), "")</f>
        <v>SL001</v>
      </c>
      <c r="N147" t="str" cm="1">
        <f t="array" ref="N147">IFERROR(INDEX(_xlfn.TEXTSPLIT(H147, ";"), 3), "")</f>
        <v>Between NTNP &amp; Cross Passage N01, West Carriageway, Northbound</v>
      </c>
      <c r="O147" s="19" t="s">
        <v>411</v>
      </c>
      <c r="P14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2001</v>
      </c>
      <c r="Q147" s="2" t="s">
        <v>389</v>
      </c>
      <c r="R147" s="2">
        <v>1</v>
      </c>
      <c r="S147" t="s">
        <v>30</v>
      </c>
      <c r="T147" t="s">
        <v>31</v>
      </c>
      <c r="U147" t="s">
        <v>352</v>
      </c>
      <c r="V147" t="s">
        <v>353</v>
      </c>
      <c r="W147" t="s">
        <v>249</v>
      </c>
      <c r="X147" t="s">
        <v>250</v>
      </c>
      <c r="Y147" t="s">
        <v>392</v>
      </c>
      <c r="Z147" t="str">
        <f>_xlfn.CONCAT(G123," - ",E123)</f>
        <v>6203-L002 - Northern Tunnels</v>
      </c>
    </row>
    <row r="148" spans="1:26" x14ac:dyDescent="0.2">
      <c r="A148" s="2" t="s">
        <v>407</v>
      </c>
      <c r="B148" s="2" t="s">
        <v>412</v>
      </c>
      <c r="C148" s="2" t="str">
        <f t="shared" si="4"/>
        <v>LH67M9</v>
      </c>
      <c r="D148" s="38" t="s">
        <v>413</v>
      </c>
      <c r="E148" s="38" t="s">
        <v>414</v>
      </c>
      <c r="F148" t="str">
        <f t="shared" si="5"/>
        <v>L002</v>
      </c>
      <c r="G14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6203-L002-SL002</v>
      </c>
      <c r="H14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NTNP &amp; Cross Passage N01, East Carriageway, Southbound</v>
      </c>
      <c r="I148" t="str" cm="1">
        <f t="array" ref="I148">IFERROR(INDEX(_xlfn.TEXTSPLIT(G148, "-"), 1), "")</f>
        <v>6203</v>
      </c>
      <c r="J148" t="str" cm="1">
        <f t="array" ref="J148">IFERROR(INDEX(_xlfn.TEXTSPLIT(H148, ";"), 1), "")</f>
        <v>North South Motorway</v>
      </c>
      <c r="K148" t="str" cm="1">
        <f t="array" ref="K148">IFERROR(INDEX(_xlfn.TEXTSPLIT(G148, "-"), 2), "")</f>
        <v>L002</v>
      </c>
      <c r="L148" t="str" cm="1">
        <f t="array" ref="L148">IFERROR(INDEX(_xlfn.TEXTSPLIT(H148, ";"), 2), "")</f>
        <v>Northern Tunnels</v>
      </c>
      <c r="M148" t="str" cm="1">
        <f t="array" ref="M148">IFERROR(INDEX(_xlfn.TEXTSPLIT(G148, "-"), 3), "")</f>
        <v>SL002</v>
      </c>
      <c r="N148" t="str" cm="1">
        <f t="array" ref="N148">IFERROR(INDEX(_xlfn.TEXTSPLIT(H148, ";"), 3), "")</f>
        <v>Between NTNP &amp; Cross Passage N01, East Carriageway, Southbound</v>
      </c>
      <c r="O148" s="19" t="s">
        <v>415</v>
      </c>
      <c r="P14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2002</v>
      </c>
      <c r="Q148" s="2" t="s">
        <v>389</v>
      </c>
      <c r="R148" s="2">
        <v>2</v>
      </c>
      <c r="S148" t="s">
        <v>30</v>
      </c>
      <c r="T148" t="s">
        <v>31</v>
      </c>
      <c r="U148" t="s">
        <v>352</v>
      </c>
      <c r="V148" t="s">
        <v>353</v>
      </c>
      <c r="W148" t="s">
        <v>249</v>
      </c>
      <c r="X148" t="s">
        <v>250</v>
      </c>
      <c r="Y148" t="s">
        <v>392</v>
      </c>
      <c r="Z148" t="str">
        <f>_xlfn.CONCAT(G123," - ",E123)</f>
        <v>6203-L002 - Northern Tunnels</v>
      </c>
    </row>
    <row r="149" spans="1:26" x14ac:dyDescent="0.2">
      <c r="A149" s="2" t="s">
        <v>416</v>
      </c>
      <c r="B149" s="2" t="s">
        <v>417</v>
      </c>
      <c r="C149" s="2" t="str">
        <f t="shared" si="4"/>
        <v>LH67M9</v>
      </c>
      <c r="D149" s="38" t="s">
        <v>418</v>
      </c>
      <c r="E149" s="38" t="s">
        <v>419</v>
      </c>
      <c r="F149" t="str">
        <f t="shared" si="5"/>
        <v>L002</v>
      </c>
      <c r="G14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6203-L002-SL003</v>
      </c>
      <c r="H14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NTNP &amp; Cross Passage N01, West Carriageway, Northbound</v>
      </c>
      <c r="I149" t="str" cm="1">
        <f t="array" ref="I149">IFERROR(INDEX(_xlfn.TEXTSPLIT(G149, "-"), 1), "")</f>
        <v>6203</v>
      </c>
      <c r="J149" t="str" cm="1">
        <f t="array" ref="J149">IFERROR(INDEX(_xlfn.TEXTSPLIT(H149, ";"), 1), "")</f>
        <v>North South Motorway</v>
      </c>
      <c r="K149" t="str" cm="1">
        <f t="array" ref="K149">IFERROR(INDEX(_xlfn.TEXTSPLIT(G149, "-"), 2), "")</f>
        <v>L002</v>
      </c>
      <c r="L149" t="str" cm="1">
        <f t="array" ref="L149">IFERROR(INDEX(_xlfn.TEXTSPLIT(H149, ";"), 2), "")</f>
        <v>Northern Tunnels</v>
      </c>
      <c r="M149" t="str" cm="1">
        <f t="array" ref="M149">IFERROR(INDEX(_xlfn.TEXTSPLIT(G149, "-"), 3), "")</f>
        <v>SL003</v>
      </c>
      <c r="N149" t="str" cm="1">
        <f t="array" ref="N149">IFERROR(INDEX(_xlfn.TEXTSPLIT(H149, ";"), 3), "")</f>
        <v>Invert Between NTNP &amp; Cross Passage N01, West Carriageway, Northbound</v>
      </c>
      <c r="O149" s="19" t="s">
        <v>420</v>
      </c>
      <c r="P14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2003</v>
      </c>
      <c r="Q149" s="2" t="s">
        <v>389</v>
      </c>
      <c r="R149" s="2">
        <v>3</v>
      </c>
      <c r="S149" t="s">
        <v>30</v>
      </c>
      <c r="T149" t="s">
        <v>31</v>
      </c>
      <c r="U149" t="s">
        <v>352</v>
      </c>
      <c r="V149" t="s">
        <v>353</v>
      </c>
      <c r="W149" t="s">
        <v>421</v>
      </c>
      <c r="X149" t="s">
        <v>422</v>
      </c>
      <c r="Y149" t="s">
        <v>392</v>
      </c>
      <c r="Z149" t="str">
        <f>_xlfn.CONCAT(G123," - ",E123)</f>
        <v>6203-L002 - Northern Tunnels</v>
      </c>
    </row>
    <row r="150" spans="1:26" x14ac:dyDescent="0.2">
      <c r="A150" s="2" t="s">
        <v>416</v>
      </c>
      <c r="B150" s="2" t="s">
        <v>423</v>
      </c>
      <c r="C150" s="2" t="str">
        <f t="shared" si="4"/>
        <v>LH67M9</v>
      </c>
      <c r="D150" s="38" t="s">
        <v>424</v>
      </c>
      <c r="E150" s="38" t="s">
        <v>425</v>
      </c>
      <c r="F150" t="str">
        <f t="shared" si="5"/>
        <v>L002</v>
      </c>
      <c r="G1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6203-L002-SL004</v>
      </c>
      <c r="H1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NTNP &amp; Cross Passage N01, East Carriageway, Southbound</v>
      </c>
      <c r="I150" t="str" cm="1">
        <f t="array" ref="I150">IFERROR(INDEX(_xlfn.TEXTSPLIT(G150, "-"), 1), "")</f>
        <v>6203</v>
      </c>
      <c r="J150" t="str" cm="1">
        <f t="array" ref="J150">IFERROR(INDEX(_xlfn.TEXTSPLIT(H150, ";"), 1), "")</f>
        <v>North South Motorway</v>
      </c>
      <c r="K150" t="str" cm="1">
        <f t="array" ref="K150">IFERROR(INDEX(_xlfn.TEXTSPLIT(G150, "-"), 2), "")</f>
        <v>L002</v>
      </c>
      <c r="L150" t="str" cm="1">
        <f t="array" ref="L150">IFERROR(INDEX(_xlfn.TEXTSPLIT(H150, ";"), 2), "")</f>
        <v>Northern Tunnels</v>
      </c>
      <c r="M150" t="str" cm="1">
        <f t="array" ref="M150">IFERROR(INDEX(_xlfn.TEXTSPLIT(G150, "-"), 3), "")</f>
        <v>SL004</v>
      </c>
      <c r="N150" t="str" cm="1">
        <f t="array" ref="N150">IFERROR(INDEX(_xlfn.TEXTSPLIT(H150, ";"), 3), "")</f>
        <v>Invert Between NTNP &amp; Cross Passage N01, East Carriageway, Southbound</v>
      </c>
      <c r="O150" s="19" t="s">
        <v>426</v>
      </c>
      <c r="P15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2004</v>
      </c>
      <c r="Q150" s="2" t="s">
        <v>389</v>
      </c>
      <c r="R150" s="2">
        <v>4</v>
      </c>
      <c r="S150" t="s">
        <v>30</v>
      </c>
      <c r="T150" t="s">
        <v>31</v>
      </c>
      <c r="U150" t="s">
        <v>352</v>
      </c>
      <c r="V150" t="s">
        <v>353</v>
      </c>
      <c r="W150" t="s">
        <v>421</v>
      </c>
      <c r="X150" t="s">
        <v>422</v>
      </c>
      <c r="Y150" t="s">
        <v>392</v>
      </c>
      <c r="Z150" t="str">
        <f>_xlfn.CONCAT(G123," - ",E123)</f>
        <v>6203-L002 - Northern Tunnels</v>
      </c>
    </row>
    <row r="151" spans="1:26" x14ac:dyDescent="0.2">
      <c r="A151" s="2" t="s">
        <v>427</v>
      </c>
      <c r="B151" s="2" t="s">
        <v>428</v>
      </c>
      <c r="C151" s="2" t="str">
        <f t="shared" si="4"/>
        <v>LH67M9</v>
      </c>
      <c r="D151" s="38" t="s">
        <v>429</v>
      </c>
      <c r="E151" s="38" t="s">
        <v>430</v>
      </c>
      <c r="F151" t="str">
        <f t="shared" si="5"/>
        <v>L002</v>
      </c>
      <c r="G1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6203-L002-SN010</v>
      </c>
      <c r="H1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N01</v>
      </c>
      <c r="I151" t="str" cm="1">
        <f t="array" ref="I151">IFERROR(INDEX(_xlfn.TEXTSPLIT(G151, "-"), 1), "")</f>
        <v>6203</v>
      </c>
      <c r="J151" t="str" cm="1">
        <f t="array" ref="J151">IFERROR(INDEX(_xlfn.TEXTSPLIT(H151, ";"), 1), "")</f>
        <v>North South Motorway</v>
      </c>
      <c r="K151" t="str" cm="1">
        <f t="array" ref="K151">IFERROR(INDEX(_xlfn.TEXTSPLIT(G151, "-"), 2), "")</f>
        <v>L002</v>
      </c>
      <c r="L151" t="str" cm="1">
        <f t="array" ref="L151">IFERROR(INDEX(_xlfn.TEXTSPLIT(H151, ";"), 2), "")</f>
        <v>Northern Tunnels</v>
      </c>
      <c r="M151" t="str" cm="1">
        <f t="array" ref="M151">IFERROR(INDEX(_xlfn.TEXTSPLIT(G151, "-"), 3), "")</f>
        <v>SN010</v>
      </c>
      <c r="N151" t="str" cm="1">
        <f t="array" ref="N151">IFERROR(INDEX(_xlfn.TEXTSPLIT(H151, ";"), 3), "")</f>
        <v>Cross Passage N01</v>
      </c>
      <c r="O151" s="19" t="s">
        <v>431</v>
      </c>
      <c r="P15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2010</v>
      </c>
      <c r="Q151" s="2" t="s">
        <v>389</v>
      </c>
      <c r="R151" s="2">
        <v>5</v>
      </c>
      <c r="S151" t="s">
        <v>30</v>
      </c>
      <c r="T151" t="s">
        <v>31</v>
      </c>
      <c r="U151" t="s">
        <v>352</v>
      </c>
      <c r="V151" t="s">
        <v>353</v>
      </c>
      <c r="W151" t="s">
        <v>432</v>
      </c>
      <c r="X151" t="s">
        <v>433</v>
      </c>
      <c r="Y151" t="s">
        <v>392</v>
      </c>
      <c r="Z151" t="str">
        <f>_xlfn.CONCAT(G123," - ",E123)</f>
        <v>6203-L002 - Northern Tunnels</v>
      </c>
    </row>
    <row r="152" spans="1:26" x14ac:dyDescent="0.2">
      <c r="A152" s="2" t="s">
        <v>407</v>
      </c>
      <c r="B152" s="2" t="s">
        <v>434</v>
      </c>
      <c r="C152" s="2" t="str">
        <f t="shared" si="4"/>
        <v>LH67M9</v>
      </c>
      <c r="D152" s="38" t="s">
        <v>435</v>
      </c>
      <c r="E152" s="38" t="s">
        <v>436</v>
      </c>
      <c r="F152" t="str">
        <f t="shared" si="5"/>
        <v>L002</v>
      </c>
      <c r="G1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6203-L002-SL011</v>
      </c>
      <c r="H1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N01 &amp; N02, West Carriageway, Northbound</v>
      </c>
      <c r="I152" t="str" cm="1">
        <f t="array" ref="I152">IFERROR(INDEX(_xlfn.TEXTSPLIT(G152, "-"), 1), "")</f>
        <v>6203</v>
      </c>
      <c r="J152" t="str" cm="1">
        <f t="array" ref="J152">IFERROR(INDEX(_xlfn.TEXTSPLIT(H152, ";"), 1), "")</f>
        <v>North South Motorway</v>
      </c>
      <c r="K152" t="str" cm="1">
        <f t="array" ref="K152">IFERROR(INDEX(_xlfn.TEXTSPLIT(G152, "-"), 2), "")</f>
        <v>L002</v>
      </c>
      <c r="L152" t="str" cm="1">
        <f t="array" ref="L152">IFERROR(INDEX(_xlfn.TEXTSPLIT(H152, ";"), 2), "")</f>
        <v>Northern Tunnels</v>
      </c>
      <c r="M152" t="str" cm="1">
        <f t="array" ref="M152">IFERROR(INDEX(_xlfn.TEXTSPLIT(G152, "-"), 3), "")</f>
        <v>SL011</v>
      </c>
      <c r="N152" t="str" cm="1">
        <f t="array" ref="N152">IFERROR(INDEX(_xlfn.TEXTSPLIT(H152, ";"), 3), "")</f>
        <v>Between Cross Passage N01 &amp; N02, West Carriageway, Northbound</v>
      </c>
      <c r="O152" s="19" t="s">
        <v>437</v>
      </c>
      <c r="P15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2011</v>
      </c>
      <c r="Q152" s="2" t="s">
        <v>389</v>
      </c>
      <c r="R152" s="2">
        <v>6</v>
      </c>
      <c r="S152" t="s">
        <v>30</v>
      </c>
      <c r="T152" t="s">
        <v>31</v>
      </c>
      <c r="U152" t="s">
        <v>352</v>
      </c>
      <c r="V152" t="s">
        <v>353</v>
      </c>
      <c r="W152" t="s">
        <v>249</v>
      </c>
      <c r="X152" t="s">
        <v>250</v>
      </c>
      <c r="Y152" t="s">
        <v>392</v>
      </c>
      <c r="Z152" t="str">
        <f>_xlfn.CONCAT(G123," - ",E123)</f>
        <v>6203-L002 - Northern Tunnels</v>
      </c>
    </row>
    <row r="153" spans="1:26" x14ac:dyDescent="0.2">
      <c r="A153" s="2" t="s">
        <v>407</v>
      </c>
      <c r="B153" s="2" t="s">
        <v>438</v>
      </c>
      <c r="C153" s="2" t="str">
        <f t="shared" si="4"/>
        <v>LH67M9</v>
      </c>
      <c r="D153" s="38" t="s">
        <v>439</v>
      </c>
      <c r="E153" s="38" t="s">
        <v>440</v>
      </c>
      <c r="F153" t="str">
        <f t="shared" si="5"/>
        <v>L002</v>
      </c>
      <c r="G15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6203-L002-SL012</v>
      </c>
      <c r="H15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N01 &amp; N02, East Carriageway, Southbound</v>
      </c>
      <c r="I153" t="str" cm="1">
        <f t="array" ref="I153">IFERROR(INDEX(_xlfn.TEXTSPLIT(G153, "-"), 1), "")</f>
        <v>6203</v>
      </c>
      <c r="J153" t="str" cm="1">
        <f t="array" ref="J153">IFERROR(INDEX(_xlfn.TEXTSPLIT(H153, ";"), 1), "")</f>
        <v>North South Motorway</v>
      </c>
      <c r="K153" t="str" cm="1">
        <f t="array" ref="K153">IFERROR(INDEX(_xlfn.TEXTSPLIT(G153, "-"), 2), "")</f>
        <v>L002</v>
      </c>
      <c r="L153" t="str" cm="1">
        <f t="array" ref="L153">IFERROR(INDEX(_xlfn.TEXTSPLIT(H153, ";"), 2), "")</f>
        <v>Northern Tunnels</v>
      </c>
      <c r="M153" t="str" cm="1">
        <f t="array" ref="M153">IFERROR(INDEX(_xlfn.TEXTSPLIT(G153, "-"), 3), "")</f>
        <v>SL012</v>
      </c>
      <c r="N153" t="str" cm="1">
        <f t="array" ref="N153">IFERROR(INDEX(_xlfn.TEXTSPLIT(H153, ";"), 3), "")</f>
        <v>Between Cross Passage N01 &amp; N02, East Carriageway, Southbound</v>
      </c>
      <c r="O153" s="19" t="s">
        <v>441</v>
      </c>
      <c r="P15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2012</v>
      </c>
      <c r="Q153" s="2" t="s">
        <v>389</v>
      </c>
      <c r="R153" s="2">
        <v>7</v>
      </c>
      <c r="S153" t="s">
        <v>30</v>
      </c>
      <c r="T153" t="s">
        <v>31</v>
      </c>
      <c r="U153" t="s">
        <v>352</v>
      </c>
      <c r="V153" t="s">
        <v>353</v>
      </c>
      <c r="W153" t="s">
        <v>249</v>
      </c>
      <c r="X153" t="s">
        <v>250</v>
      </c>
      <c r="Y153" t="s">
        <v>392</v>
      </c>
      <c r="Z153" t="str">
        <f>_xlfn.CONCAT(G123," - ",E123)</f>
        <v>6203-L002 - Northern Tunnels</v>
      </c>
    </row>
    <row r="154" spans="1:26" x14ac:dyDescent="0.2">
      <c r="A154" s="2" t="s">
        <v>416</v>
      </c>
      <c r="B154" s="2" t="s">
        <v>442</v>
      </c>
      <c r="C154" s="2" t="str">
        <f t="shared" si="4"/>
        <v>LH67M9</v>
      </c>
      <c r="D154" s="38" t="s">
        <v>443</v>
      </c>
      <c r="E154" s="38" t="s">
        <v>444</v>
      </c>
      <c r="F154" t="str">
        <f t="shared" si="5"/>
        <v>L002</v>
      </c>
      <c r="G15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6203-L002-SL013</v>
      </c>
      <c r="H15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N01 &amp; N02, West Carriageway, Northbound</v>
      </c>
      <c r="I154" t="str" cm="1">
        <f t="array" ref="I154">IFERROR(INDEX(_xlfn.TEXTSPLIT(G154, "-"), 1), "")</f>
        <v>6203</v>
      </c>
      <c r="J154" t="str" cm="1">
        <f t="array" ref="J154">IFERROR(INDEX(_xlfn.TEXTSPLIT(H154, ";"), 1), "")</f>
        <v>North South Motorway</v>
      </c>
      <c r="K154" t="str" cm="1">
        <f t="array" ref="K154">IFERROR(INDEX(_xlfn.TEXTSPLIT(G154, "-"), 2), "")</f>
        <v>L002</v>
      </c>
      <c r="L154" t="str" cm="1">
        <f t="array" ref="L154">IFERROR(INDEX(_xlfn.TEXTSPLIT(H154, ";"), 2), "")</f>
        <v>Northern Tunnels</v>
      </c>
      <c r="M154" t="str" cm="1">
        <f t="array" ref="M154">IFERROR(INDEX(_xlfn.TEXTSPLIT(G154, "-"), 3), "")</f>
        <v>SL013</v>
      </c>
      <c r="N154" t="str" cm="1">
        <f t="array" ref="N154">IFERROR(INDEX(_xlfn.TEXTSPLIT(H154, ";"), 3), "")</f>
        <v>Invert Between Cross Passage N01 &amp; N02, West Carriageway, Northbound</v>
      </c>
      <c r="O154" s="19" t="s">
        <v>445</v>
      </c>
      <c r="P15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2013</v>
      </c>
      <c r="Q154" s="2" t="s">
        <v>389</v>
      </c>
      <c r="R154" s="2">
        <v>8</v>
      </c>
      <c r="S154" t="s">
        <v>30</v>
      </c>
      <c r="T154" t="s">
        <v>31</v>
      </c>
      <c r="U154" t="s">
        <v>352</v>
      </c>
      <c r="V154" t="s">
        <v>353</v>
      </c>
      <c r="W154" t="s">
        <v>421</v>
      </c>
      <c r="X154" t="s">
        <v>422</v>
      </c>
      <c r="Y154" t="s">
        <v>392</v>
      </c>
      <c r="Z154" t="str">
        <f>_xlfn.CONCAT(G123," - ",E123)</f>
        <v>6203-L002 - Northern Tunnels</v>
      </c>
    </row>
    <row r="155" spans="1:26" x14ac:dyDescent="0.2">
      <c r="A155" s="2" t="s">
        <v>416</v>
      </c>
      <c r="B155" s="2" t="s">
        <v>446</v>
      </c>
      <c r="C155" s="2" t="str">
        <f t="shared" si="4"/>
        <v>LH67M9</v>
      </c>
      <c r="D155" s="38" t="s">
        <v>447</v>
      </c>
      <c r="E155" s="38" t="s">
        <v>448</v>
      </c>
      <c r="F155" t="str">
        <f t="shared" si="5"/>
        <v>L002</v>
      </c>
      <c r="G15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6203-L002-SL014</v>
      </c>
      <c r="H15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N01 &amp; N02, East Carriageway, Southbound</v>
      </c>
      <c r="I155" t="str" cm="1">
        <f t="array" ref="I155">IFERROR(INDEX(_xlfn.TEXTSPLIT(G155, "-"), 1), "")</f>
        <v>6203</v>
      </c>
      <c r="J155" t="str" cm="1">
        <f t="array" ref="J155">IFERROR(INDEX(_xlfn.TEXTSPLIT(H155, ";"), 1), "")</f>
        <v>North South Motorway</v>
      </c>
      <c r="K155" t="str" cm="1">
        <f t="array" ref="K155">IFERROR(INDEX(_xlfn.TEXTSPLIT(G155, "-"), 2), "")</f>
        <v>L002</v>
      </c>
      <c r="L155" t="str" cm="1">
        <f t="array" ref="L155">IFERROR(INDEX(_xlfn.TEXTSPLIT(H155, ";"), 2), "")</f>
        <v>Northern Tunnels</v>
      </c>
      <c r="M155" t="str" cm="1">
        <f t="array" ref="M155">IFERROR(INDEX(_xlfn.TEXTSPLIT(G155, "-"), 3), "")</f>
        <v>SL014</v>
      </c>
      <c r="N155" t="str" cm="1">
        <f t="array" ref="N155">IFERROR(INDEX(_xlfn.TEXTSPLIT(H155, ";"), 3), "")</f>
        <v>Invert Between Cross Passage N01 &amp; N02, East Carriageway, Southbound</v>
      </c>
      <c r="O155" s="19" t="s">
        <v>449</v>
      </c>
      <c r="P15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2014</v>
      </c>
      <c r="Q155" s="2" t="s">
        <v>389</v>
      </c>
      <c r="R155" s="2">
        <v>9</v>
      </c>
      <c r="S155" t="s">
        <v>30</v>
      </c>
      <c r="T155" t="s">
        <v>31</v>
      </c>
      <c r="U155" t="s">
        <v>352</v>
      </c>
      <c r="V155" t="s">
        <v>353</v>
      </c>
      <c r="W155" t="s">
        <v>421</v>
      </c>
      <c r="X155" t="s">
        <v>422</v>
      </c>
      <c r="Y155" t="s">
        <v>392</v>
      </c>
      <c r="Z155" t="str">
        <f>_xlfn.CONCAT(G123," - ",E123)</f>
        <v>6203-L002 - Northern Tunnels</v>
      </c>
    </row>
    <row r="156" spans="1:26" x14ac:dyDescent="0.2">
      <c r="A156" s="2" t="s">
        <v>427</v>
      </c>
      <c r="B156" s="2" t="s">
        <v>450</v>
      </c>
      <c r="C156" s="2" t="str">
        <f t="shared" si="4"/>
        <v>LH67M9</v>
      </c>
      <c r="D156" s="38" t="s">
        <v>451</v>
      </c>
      <c r="E156" s="38" t="s">
        <v>452</v>
      </c>
      <c r="F156" t="str">
        <f t="shared" si="5"/>
        <v>L002</v>
      </c>
      <c r="G1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6203-L002-SN020</v>
      </c>
      <c r="H1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N02</v>
      </c>
      <c r="I156" t="str" cm="1">
        <f t="array" ref="I156">IFERROR(INDEX(_xlfn.TEXTSPLIT(G156, "-"), 1), "")</f>
        <v>6203</v>
      </c>
      <c r="J156" t="str" cm="1">
        <f t="array" ref="J156">IFERROR(INDEX(_xlfn.TEXTSPLIT(H156, ";"), 1), "")</f>
        <v>North South Motorway</v>
      </c>
      <c r="K156" t="str" cm="1">
        <f t="array" ref="K156">IFERROR(INDEX(_xlfn.TEXTSPLIT(G156, "-"), 2), "")</f>
        <v>L002</v>
      </c>
      <c r="L156" t="str" cm="1">
        <f t="array" ref="L156">IFERROR(INDEX(_xlfn.TEXTSPLIT(H156, ";"), 2), "")</f>
        <v>Northern Tunnels</v>
      </c>
      <c r="M156" t="str" cm="1">
        <f t="array" ref="M156">IFERROR(INDEX(_xlfn.TEXTSPLIT(G156, "-"), 3), "")</f>
        <v>SN020</v>
      </c>
      <c r="N156" t="str" cm="1">
        <f t="array" ref="N156">IFERROR(INDEX(_xlfn.TEXTSPLIT(H156, ";"), 3), "")</f>
        <v>Cross Passage N02</v>
      </c>
      <c r="O156" s="19" t="s">
        <v>453</v>
      </c>
      <c r="P15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2020</v>
      </c>
      <c r="Q156" s="2" t="s">
        <v>389</v>
      </c>
      <c r="R156" s="2">
        <v>10</v>
      </c>
      <c r="S156" t="s">
        <v>30</v>
      </c>
      <c r="T156" t="s">
        <v>31</v>
      </c>
      <c r="U156" t="s">
        <v>352</v>
      </c>
      <c r="V156" t="s">
        <v>353</v>
      </c>
      <c r="W156" t="s">
        <v>432</v>
      </c>
      <c r="X156" t="s">
        <v>433</v>
      </c>
      <c r="Y156" t="s">
        <v>392</v>
      </c>
      <c r="Z156" t="str">
        <f>_xlfn.CONCAT(G123," - ",E123)</f>
        <v>6203-L002 - Northern Tunnels</v>
      </c>
    </row>
    <row r="157" spans="1:26" x14ac:dyDescent="0.2">
      <c r="A157" s="2" t="s">
        <v>407</v>
      </c>
      <c r="B157" s="2" t="s">
        <v>454</v>
      </c>
      <c r="C157" s="2" t="str">
        <f t="shared" si="4"/>
        <v>LH67M9</v>
      </c>
      <c r="D157" s="38" t="s">
        <v>455</v>
      </c>
      <c r="E157" s="38" t="s">
        <v>456</v>
      </c>
      <c r="F157" t="str">
        <f t="shared" si="5"/>
        <v>L002</v>
      </c>
      <c r="G1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6203-L002-SL021</v>
      </c>
      <c r="H1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N02 &amp; N03, West Carriageway, Northbound</v>
      </c>
      <c r="I157" t="str" cm="1">
        <f t="array" ref="I157">IFERROR(INDEX(_xlfn.TEXTSPLIT(G157, "-"), 1), "")</f>
        <v>6203</v>
      </c>
      <c r="J157" t="str" cm="1">
        <f t="array" ref="J157">IFERROR(INDEX(_xlfn.TEXTSPLIT(H157, ";"), 1), "")</f>
        <v>North South Motorway</v>
      </c>
      <c r="K157" t="str" cm="1">
        <f t="array" ref="K157">IFERROR(INDEX(_xlfn.TEXTSPLIT(G157, "-"), 2), "")</f>
        <v>L002</v>
      </c>
      <c r="L157" t="str" cm="1">
        <f t="array" ref="L157">IFERROR(INDEX(_xlfn.TEXTSPLIT(H157, ";"), 2), "")</f>
        <v>Northern Tunnels</v>
      </c>
      <c r="M157" t="str" cm="1">
        <f t="array" ref="M157">IFERROR(INDEX(_xlfn.TEXTSPLIT(G157, "-"), 3), "")</f>
        <v>SL021</v>
      </c>
      <c r="N157" t="str" cm="1">
        <f t="array" ref="N157">IFERROR(INDEX(_xlfn.TEXTSPLIT(H157, ";"), 3), "")</f>
        <v>Between Cross Passage N02 &amp; N03, West Carriageway, Northbound</v>
      </c>
      <c r="O157" s="19" t="s">
        <v>457</v>
      </c>
      <c r="P15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2021</v>
      </c>
      <c r="Q157" s="2" t="s">
        <v>389</v>
      </c>
      <c r="R157" s="2">
        <v>11</v>
      </c>
      <c r="S157" t="s">
        <v>30</v>
      </c>
      <c r="T157" t="s">
        <v>31</v>
      </c>
      <c r="U157" t="s">
        <v>352</v>
      </c>
      <c r="V157" t="s">
        <v>353</v>
      </c>
      <c r="W157" t="s">
        <v>249</v>
      </c>
      <c r="X157" t="s">
        <v>250</v>
      </c>
      <c r="Y157" t="s">
        <v>392</v>
      </c>
      <c r="Z157" t="str">
        <f>_xlfn.CONCAT(G123," - ",E123)</f>
        <v>6203-L002 - Northern Tunnels</v>
      </c>
    </row>
    <row r="158" spans="1:26" x14ac:dyDescent="0.2">
      <c r="A158" s="2" t="s">
        <v>407</v>
      </c>
      <c r="B158" s="2" t="s">
        <v>458</v>
      </c>
      <c r="C158" s="2" t="str">
        <f t="shared" si="4"/>
        <v>LH67M9</v>
      </c>
      <c r="D158" s="38" t="s">
        <v>459</v>
      </c>
      <c r="E158" s="38" t="s">
        <v>460</v>
      </c>
      <c r="F158" t="str">
        <f t="shared" si="5"/>
        <v>L002</v>
      </c>
      <c r="G1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6203-L002-SL022</v>
      </c>
      <c r="H1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N02 &amp; N03, East Carriageway, Southbound</v>
      </c>
      <c r="I158" t="str" cm="1">
        <f t="array" ref="I158">IFERROR(INDEX(_xlfn.TEXTSPLIT(G158, "-"), 1), "")</f>
        <v>6203</v>
      </c>
      <c r="J158" t="str" cm="1">
        <f t="array" ref="J158">IFERROR(INDEX(_xlfn.TEXTSPLIT(H158, ";"), 1), "")</f>
        <v>North South Motorway</v>
      </c>
      <c r="K158" t="str" cm="1">
        <f t="array" ref="K158">IFERROR(INDEX(_xlfn.TEXTSPLIT(G158, "-"), 2), "")</f>
        <v>L002</v>
      </c>
      <c r="L158" t="str" cm="1">
        <f t="array" ref="L158">IFERROR(INDEX(_xlfn.TEXTSPLIT(H158, ";"), 2), "")</f>
        <v>Northern Tunnels</v>
      </c>
      <c r="M158" t="str" cm="1">
        <f t="array" ref="M158">IFERROR(INDEX(_xlfn.TEXTSPLIT(G158, "-"), 3), "")</f>
        <v>SL022</v>
      </c>
      <c r="N158" t="str" cm="1">
        <f t="array" ref="N158">IFERROR(INDEX(_xlfn.TEXTSPLIT(H158, ";"), 3), "")</f>
        <v>Between Cross Passage N02 &amp; N03, East Carriageway, Southbound</v>
      </c>
      <c r="O158" s="19" t="s">
        <v>461</v>
      </c>
      <c r="P15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2022</v>
      </c>
      <c r="Q158" s="2" t="s">
        <v>389</v>
      </c>
      <c r="R158" s="2">
        <v>12</v>
      </c>
      <c r="S158" t="s">
        <v>30</v>
      </c>
      <c r="T158" t="s">
        <v>31</v>
      </c>
      <c r="U158" t="s">
        <v>352</v>
      </c>
      <c r="V158" t="s">
        <v>353</v>
      </c>
      <c r="W158" t="s">
        <v>249</v>
      </c>
      <c r="X158" t="s">
        <v>250</v>
      </c>
      <c r="Y158" t="s">
        <v>392</v>
      </c>
      <c r="Z158" t="str">
        <f>_xlfn.CONCAT(G123," - ",E123)</f>
        <v>6203-L002 - Northern Tunnels</v>
      </c>
    </row>
    <row r="159" spans="1:26" x14ac:dyDescent="0.2">
      <c r="A159" s="2" t="s">
        <v>416</v>
      </c>
      <c r="B159" s="2" t="s">
        <v>462</v>
      </c>
      <c r="C159" s="2" t="str">
        <f t="shared" si="4"/>
        <v>LH67M9</v>
      </c>
      <c r="D159" s="38" t="s">
        <v>463</v>
      </c>
      <c r="E159" s="38" t="s">
        <v>464</v>
      </c>
      <c r="F159" t="str">
        <f t="shared" si="5"/>
        <v>L002</v>
      </c>
      <c r="G15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6203-L002-SL023</v>
      </c>
      <c r="H15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N02 &amp; N03, West Carriageway, Northbound</v>
      </c>
      <c r="I159" t="str" cm="1">
        <f t="array" ref="I159">IFERROR(INDEX(_xlfn.TEXTSPLIT(G159, "-"), 1), "")</f>
        <v>6203</v>
      </c>
      <c r="J159" t="str" cm="1">
        <f t="array" ref="J159">IFERROR(INDEX(_xlfn.TEXTSPLIT(H159, ";"), 1), "")</f>
        <v>North South Motorway</v>
      </c>
      <c r="K159" t="str" cm="1">
        <f t="array" ref="K159">IFERROR(INDEX(_xlfn.TEXTSPLIT(G159, "-"), 2), "")</f>
        <v>L002</v>
      </c>
      <c r="L159" t="str" cm="1">
        <f t="array" ref="L159">IFERROR(INDEX(_xlfn.TEXTSPLIT(H159, ";"), 2), "")</f>
        <v>Northern Tunnels</v>
      </c>
      <c r="M159" t="str" cm="1">
        <f t="array" ref="M159">IFERROR(INDEX(_xlfn.TEXTSPLIT(G159, "-"), 3), "")</f>
        <v>SL023</v>
      </c>
      <c r="N159" t="str" cm="1">
        <f t="array" ref="N159">IFERROR(INDEX(_xlfn.TEXTSPLIT(H159, ";"), 3), "")</f>
        <v>Invert Between Cross Passage N02 &amp; N03, West Carriageway, Northbound</v>
      </c>
      <c r="O159" s="19" t="s">
        <v>465</v>
      </c>
      <c r="P15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2023</v>
      </c>
      <c r="Q159" s="2" t="s">
        <v>389</v>
      </c>
      <c r="R159" s="2">
        <v>13</v>
      </c>
      <c r="S159" t="s">
        <v>30</v>
      </c>
      <c r="T159" t="s">
        <v>31</v>
      </c>
      <c r="U159" t="s">
        <v>352</v>
      </c>
      <c r="V159" t="s">
        <v>353</v>
      </c>
      <c r="W159" t="s">
        <v>421</v>
      </c>
      <c r="X159" t="s">
        <v>422</v>
      </c>
      <c r="Y159" t="s">
        <v>392</v>
      </c>
      <c r="Z159" t="str">
        <f>_xlfn.CONCAT(G123," - ",E123)</f>
        <v>6203-L002 - Northern Tunnels</v>
      </c>
    </row>
    <row r="160" spans="1:26" x14ac:dyDescent="0.2">
      <c r="A160" s="2" t="s">
        <v>416</v>
      </c>
      <c r="B160" s="2" t="s">
        <v>466</v>
      </c>
      <c r="C160" s="2" t="str">
        <f t="shared" si="4"/>
        <v>LH67M9</v>
      </c>
      <c r="D160" s="38" t="s">
        <v>467</v>
      </c>
      <c r="E160" s="38" t="s">
        <v>468</v>
      </c>
      <c r="F160" t="str">
        <f t="shared" si="5"/>
        <v>L002</v>
      </c>
      <c r="G1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6203-L002-SL024</v>
      </c>
      <c r="H1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N02 &amp; N03, East Carriageway, Southbound</v>
      </c>
      <c r="I160" t="str" cm="1">
        <f t="array" ref="I160">IFERROR(INDEX(_xlfn.TEXTSPLIT(G160, "-"), 1), "")</f>
        <v>6203</v>
      </c>
      <c r="J160" t="str" cm="1">
        <f t="array" ref="J160">IFERROR(INDEX(_xlfn.TEXTSPLIT(H160, ";"), 1), "")</f>
        <v>North South Motorway</v>
      </c>
      <c r="K160" t="str" cm="1">
        <f t="array" ref="K160">IFERROR(INDEX(_xlfn.TEXTSPLIT(G160, "-"), 2), "")</f>
        <v>L002</v>
      </c>
      <c r="L160" t="str" cm="1">
        <f t="array" ref="L160">IFERROR(INDEX(_xlfn.TEXTSPLIT(H160, ";"), 2), "")</f>
        <v>Northern Tunnels</v>
      </c>
      <c r="M160" t="str" cm="1">
        <f t="array" ref="M160">IFERROR(INDEX(_xlfn.TEXTSPLIT(G160, "-"), 3), "")</f>
        <v>SL024</v>
      </c>
      <c r="N160" t="str" cm="1">
        <f t="array" ref="N160">IFERROR(INDEX(_xlfn.TEXTSPLIT(H160, ";"), 3), "")</f>
        <v>Invert Between Cross Passage N02 &amp; N03, East Carriageway, Southbound</v>
      </c>
      <c r="O160" s="19" t="s">
        <v>469</v>
      </c>
      <c r="P16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2024</v>
      </c>
      <c r="Q160" s="2" t="s">
        <v>389</v>
      </c>
      <c r="R160" s="2">
        <v>14</v>
      </c>
      <c r="S160" t="s">
        <v>30</v>
      </c>
      <c r="T160" t="s">
        <v>31</v>
      </c>
      <c r="U160" t="s">
        <v>352</v>
      </c>
      <c r="V160" t="s">
        <v>353</v>
      </c>
      <c r="W160" t="s">
        <v>421</v>
      </c>
      <c r="X160" t="s">
        <v>422</v>
      </c>
      <c r="Y160" t="s">
        <v>392</v>
      </c>
      <c r="Z160" t="str">
        <f>_xlfn.CONCAT(G123," - ",E123)</f>
        <v>6203-L002 - Northern Tunnels</v>
      </c>
    </row>
    <row r="161" spans="1:26" x14ac:dyDescent="0.2">
      <c r="A161" s="2" t="s">
        <v>427</v>
      </c>
      <c r="B161" s="2" t="s">
        <v>470</v>
      </c>
      <c r="C161" s="2" t="str">
        <f t="shared" si="4"/>
        <v>LH67M9</v>
      </c>
      <c r="D161" s="38" t="s">
        <v>471</v>
      </c>
      <c r="E161" s="38" t="s">
        <v>472</v>
      </c>
      <c r="F161" t="str">
        <f t="shared" si="5"/>
        <v>L002</v>
      </c>
      <c r="G1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6203-L002-SN030</v>
      </c>
      <c r="H1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N03</v>
      </c>
      <c r="I161" t="str" cm="1">
        <f t="array" ref="I161">IFERROR(INDEX(_xlfn.TEXTSPLIT(G161, "-"), 1), "")</f>
        <v>6203</v>
      </c>
      <c r="J161" t="str" cm="1">
        <f t="array" ref="J161">IFERROR(INDEX(_xlfn.TEXTSPLIT(H161, ";"), 1), "")</f>
        <v>North South Motorway</v>
      </c>
      <c r="K161" t="str" cm="1">
        <f t="array" ref="K161">IFERROR(INDEX(_xlfn.TEXTSPLIT(G161, "-"), 2), "")</f>
        <v>L002</v>
      </c>
      <c r="L161" t="str" cm="1">
        <f t="array" ref="L161">IFERROR(INDEX(_xlfn.TEXTSPLIT(H161, ";"), 2), "")</f>
        <v>Northern Tunnels</v>
      </c>
      <c r="M161" t="str" cm="1">
        <f t="array" ref="M161">IFERROR(INDEX(_xlfn.TEXTSPLIT(G161, "-"), 3), "")</f>
        <v>SN030</v>
      </c>
      <c r="N161" t="str" cm="1">
        <f t="array" ref="N161">IFERROR(INDEX(_xlfn.TEXTSPLIT(H161, ";"), 3), "")</f>
        <v>Cross Passage N03</v>
      </c>
      <c r="O161" s="19" t="s">
        <v>473</v>
      </c>
      <c r="P16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2030</v>
      </c>
      <c r="Q161" s="2" t="s">
        <v>389</v>
      </c>
      <c r="R161" s="2">
        <v>15</v>
      </c>
      <c r="S161" t="s">
        <v>30</v>
      </c>
      <c r="T161" t="s">
        <v>31</v>
      </c>
      <c r="U161" t="s">
        <v>352</v>
      </c>
      <c r="V161" t="s">
        <v>353</v>
      </c>
      <c r="W161" t="s">
        <v>432</v>
      </c>
      <c r="X161" t="s">
        <v>433</v>
      </c>
      <c r="Y161" t="s">
        <v>392</v>
      </c>
      <c r="Z161" t="str">
        <f>_xlfn.CONCAT(G123," - ",E123)</f>
        <v>6203-L002 - Northern Tunnels</v>
      </c>
    </row>
    <row r="162" spans="1:26" x14ac:dyDescent="0.2">
      <c r="A162" s="2" t="s">
        <v>407</v>
      </c>
      <c r="B162" s="2" t="s">
        <v>474</v>
      </c>
      <c r="C162" s="2" t="str">
        <f t="shared" si="4"/>
        <v>LH67M9</v>
      </c>
      <c r="D162" s="38" t="s">
        <v>475</v>
      </c>
      <c r="E162" s="38" t="s">
        <v>476</v>
      </c>
      <c r="F162" t="str">
        <f t="shared" si="5"/>
        <v>L002</v>
      </c>
      <c r="G1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6203-L002-SL031</v>
      </c>
      <c r="H1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N03 &amp; N04, West Carriageway, Northbound</v>
      </c>
      <c r="I162" t="str" cm="1">
        <f t="array" ref="I162">IFERROR(INDEX(_xlfn.TEXTSPLIT(G162, "-"), 1), "")</f>
        <v>6203</v>
      </c>
      <c r="J162" t="str" cm="1">
        <f t="array" ref="J162">IFERROR(INDEX(_xlfn.TEXTSPLIT(H162, ";"), 1), "")</f>
        <v>North South Motorway</v>
      </c>
      <c r="K162" t="str" cm="1">
        <f t="array" ref="K162">IFERROR(INDEX(_xlfn.TEXTSPLIT(G162, "-"), 2), "")</f>
        <v>L002</v>
      </c>
      <c r="L162" t="str" cm="1">
        <f t="array" ref="L162">IFERROR(INDEX(_xlfn.TEXTSPLIT(H162, ";"), 2), "")</f>
        <v>Northern Tunnels</v>
      </c>
      <c r="M162" t="str" cm="1">
        <f t="array" ref="M162">IFERROR(INDEX(_xlfn.TEXTSPLIT(G162, "-"), 3), "")</f>
        <v>SL031</v>
      </c>
      <c r="N162" t="str" cm="1">
        <f t="array" ref="N162">IFERROR(INDEX(_xlfn.TEXTSPLIT(H162, ";"), 3), "")</f>
        <v>Between Cross Passage N03 &amp; N04, West Carriageway, Northbound</v>
      </c>
      <c r="O162" s="19" t="s">
        <v>477</v>
      </c>
      <c r="P16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2031</v>
      </c>
      <c r="Q162" s="2" t="s">
        <v>389</v>
      </c>
      <c r="R162" s="2">
        <v>16</v>
      </c>
      <c r="S162" t="s">
        <v>30</v>
      </c>
      <c r="T162" t="s">
        <v>31</v>
      </c>
      <c r="U162" t="s">
        <v>352</v>
      </c>
      <c r="V162" t="s">
        <v>353</v>
      </c>
      <c r="W162" t="s">
        <v>249</v>
      </c>
      <c r="X162" t="s">
        <v>250</v>
      </c>
      <c r="Y162" t="s">
        <v>392</v>
      </c>
      <c r="Z162" t="str">
        <f>_xlfn.CONCAT(G123," - ",E123)</f>
        <v>6203-L002 - Northern Tunnels</v>
      </c>
    </row>
    <row r="163" spans="1:26" x14ac:dyDescent="0.2">
      <c r="A163" s="2" t="s">
        <v>407</v>
      </c>
      <c r="B163" s="2" t="s">
        <v>478</v>
      </c>
      <c r="C163" s="2" t="str">
        <f t="shared" si="4"/>
        <v>LH67M9</v>
      </c>
      <c r="D163" s="38" t="s">
        <v>479</v>
      </c>
      <c r="E163" s="38" t="s">
        <v>480</v>
      </c>
      <c r="F163" t="str">
        <f t="shared" si="5"/>
        <v>L002</v>
      </c>
      <c r="G1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6203-L002-SL032</v>
      </c>
      <c r="H1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N03 &amp; N04, East Carriageway, Southbound</v>
      </c>
      <c r="I163" t="str" cm="1">
        <f t="array" ref="I163">IFERROR(INDEX(_xlfn.TEXTSPLIT(G163, "-"), 1), "")</f>
        <v>6203</v>
      </c>
      <c r="J163" t="str" cm="1">
        <f t="array" ref="J163">IFERROR(INDEX(_xlfn.TEXTSPLIT(H163, ";"), 1), "")</f>
        <v>North South Motorway</v>
      </c>
      <c r="K163" t="str" cm="1">
        <f t="array" ref="K163">IFERROR(INDEX(_xlfn.TEXTSPLIT(G163, "-"), 2), "")</f>
        <v>L002</v>
      </c>
      <c r="L163" t="str" cm="1">
        <f t="array" ref="L163">IFERROR(INDEX(_xlfn.TEXTSPLIT(H163, ";"), 2), "")</f>
        <v>Northern Tunnels</v>
      </c>
      <c r="M163" t="str" cm="1">
        <f t="array" ref="M163">IFERROR(INDEX(_xlfn.TEXTSPLIT(G163, "-"), 3), "")</f>
        <v>SL032</v>
      </c>
      <c r="N163" t="str" cm="1">
        <f t="array" ref="N163">IFERROR(INDEX(_xlfn.TEXTSPLIT(H163, ";"), 3), "")</f>
        <v>Between Cross Passage N03 &amp; N04, East Carriageway, Southbound</v>
      </c>
      <c r="O163" s="19" t="s">
        <v>481</v>
      </c>
      <c r="P16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2032</v>
      </c>
      <c r="Q163" s="2" t="s">
        <v>389</v>
      </c>
      <c r="R163" s="2">
        <v>17</v>
      </c>
      <c r="S163" t="s">
        <v>30</v>
      </c>
      <c r="T163" t="s">
        <v>31</v>
      </c>
      <c r="U163" t="s">
        <v>352</v>
      </c>
      <c r="V163" t="s">
        <v>353</v>
      </c>
      <c r="W163" t="s">
        <v>249</v>
      </c>
      <c r="X163" t="s">
        <v>250</v>
      </c>
      <c r="Y163" t="s">
        <v>392</v>
      </c>
      <c r="Z163" t="str">
        <f>_xlfn.CONCAT(G123," - ",E123)</f>
        <v>6203-L002 - Northern Tunnels</v>
      </c>
    </row>
    <row r="164" spans="1:26" x14ac:dyDescent="0.2">
      <c r="A164" s="2" t="s">
        <v>416</v>
      </c>
      <c r="B164" s="2" t="s">
        <v>482</v>
      </c>
      <c r="C164" s="2" t="str">
        <f t="shared" si="4"/>
        <v>LH67M9</v>
      </c>
      <c r="D164" s="38" t="s">
        <v>483</v>
      </c>
      <c r="E164" s="38" t="s">
        <v>484</v>
      </c>
      <c r="F164" t="str">
        <f t="shared" si="5"/>
        <v>L002</v>
      </c>
      <c r="G1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6203-L002-SL033</v>
      </c>
      <c r="H1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N03 &amp; N04, West Carriageway, Northbound</v>
      </c>
      <c r="I164" t="str" cm="1">
        <f t="array" ref="I164">IFERROR(INDEX(_xlfn.TEXTSPLIT(G164, "-"), 1), "")</f>
        <v>6203</v>
      </c>
      <c r="J164" t="str" cm="1">
        <f t="array" ref="J164">IFERROR(INDEX(_xlfn.TEXTSPLIT(H164, ";"), 1), "")</f>
        <v>North South Motorway</v>
      </c>
      <c r="K164" t="str" cm="1">
        <f t="array" ref="K164">IFERROR(INDEX(_xlfn.TEXTSPLIT(G164, "-"), 2), "")</f>
        <v>L002</v>
      </c>
      <c r="L164" t="str" cm="1">
        <f t="array" ref="L164">IFERROR(INDEX(_xlfn.TEXTSPLIT(H164, ";"), 2), "")</f>
        <v>Northern Tunnels</v>
      </c>
      <c r="M164" t="str" cm="1">
        <f t="array" ref="M164">IFERROR(INDEX(_xlfn.TEXTSPLIT(G164, "-"), 3), "")</f>
        <v>SL033</v>
      </c>
      <c r="N164" t="str" cm="1">
        <f t="array" ref="N164">IFERROR(INDEX(_xlfn.TEXTSPLIT(H164, ";"), 3), "")</f>
        <v>Invert Between Cross Passage N03 &amp; N04, West Carriageway, Northbound</v>
      </c>
      <c r="O164" s="19" t="s">
        <v>485</v>
      </c>
      <c r="P16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2033</v>
      </c>
      <c r="Q164" s="2" t="s">
        <v>389</v>
      </c>
      <c r="R164" s="2">
        <v>18</v>
      </c>
      <c r="S164" t="s">
        <v>30</v>
      </c>
      <c r="T164" t="s">
        <v>31</v>
      </c>
      <c r="U164" t="s">
        <v>352</v>
      </c>
      <c r="V164" t="s">
        <v>353</v>
      </c>
      <c r="W164" t="s">
        <v>421</v>
      </c>
      <c r="X164" t="s">
        <v>422</v>
      </c>
      <c r="Y164" t="s">
        <v>392</v>
      </c>
      <c r="Z164" t="str">
        <f>_xlfn.CONCAT(G123," - ",E123)</f>
        <v>6203-L002 - Northern Tunnels</v>
      </c>
    </row>
    <row r="165" spans="1:26" x14ac:dyDescent="0.2">
      <c r="A165" s="2" t="s">
        <v>416</v>
      </c>
      <c r="B165" s="2" t="s">
        <v>486</v>
      </c>
      <c r="C165" s="2" t="str">
        <f t="shared" si="4"/>
        <v>LH67M9</v>
      </c>
      <c r="D165" s="38" t="s">
        <v>487</v>
      </c>
      <c r="E165" s="38" t="s">
        <v>488</v>
      </c>
      <c r="F165" t="str">
        <f t="shared" si="5"/>
        <v>L002</v>
      </c>
      <c r="G16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6203-L002-SL034</v>
      </c>
      <c r="H16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N03 &amp; N04, East Carriageway, Southbound</v>
      </c>
      <c r="I165" t="str" cm="1">
        <f t="array" ref="I165">IFERROR(INDEX(_xlfn.TEXTSPLIT(G165, "-"), 1), "")</f>
        <v>6203</v>
      </c>
      <c r="J165" t="str" cm="1">
        <f t="array" ref="J165">IFERROR(INDEX(_xlfn.TEXTSPLIT(H165, ";"), 1), "")</f>
        <v>North South Motorway</v>
      </c>
      <c r="K165" t="str" cm="1">
        <f t="array" ref="K165">IFERROR(INDEX(_xlfn.TEXTSPLIT(G165, "-"), 2), "")</f>
        <v>L002</v>
      </c>
      <c r="L165" t="str" cm="1">
        <f t="array" ref="L165">IFERROR(INDEX(_xlfn.TEXTSPLIT(H165, ";"), 2), "")</f>
        <v>Northern Tunnels</v>
      </c>
      <c r="M165" t="str" cm="1">
        <f t="array" ref="M165">IFERROR(INDEX(_xlfn.TEXTSPLIT(G165, "-"), 3), "")</f>
        <v>SL034</v>
      </c>
      <c r="N165" t="str" cm="1">
        <f t="array" ref="N165">IFERROR(INDEX(_xlfn.TEXTSPLIT(H165, ";"), 3), "")</f>
        <v>Invert Between Cross Passage N03 &amp; N04, East Carriageway, Southbound</v>
      </c>
      <c r="O165" s="19" t="s">
        <v>489</v>
      </c>
      <c r="P16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2034</v>
      </c>
      <c r="Q165" s="2" t="s">
        <v>389</v>
      </c>
      <c r="R165" s="2">
        <v>19</v>
      </c>
      <c r="S165" t="s">
        <v>30</v>
      </c>
      <c r="T165" t="s">
        <v>31</v>
      </c>
      <c r="U165" t="s">
        <v>352</v>
      </c>
      <c r="V165" t="s">
        <v>353</v>
      </c>
      <c r="W165" t="s">
        <v>421</v>
      </c>
      <c r="X165" t="s">
        <v>422</v>
      </c>
      <c r="Y165" t="s">
        <v>392</v>
      </c>
      <c r="Z165" t="str">
        <f>_xlfn.CONCAT(G123," - ",E123)</f>
        <v>6203-L002 - Northern Tunnels</v>
      </c>
    </row>
    <row r="166" spans="1:26" x14ac:dyDescent="0.2">
      <c r="A166" s="2" t="s">
        <v>427</v>
      </c>
      <c r="B166" s="2" t="s">
        <v>490</v>
      </c>
      <c r="C166" s="2" t="str">
        <f t="shared" si="4"/>
        <v>LH67M9</v>
      </c>
      <c r="D166" s="38" t="s">
        <v>491</v>
      </c>
      <c r="E166" s="38" t="s">
        <v>492</v>
      </c>
      <c r="F166" t="str">
        <f t="shared" si="5"/>
        <v>L002</v>
      </c>
      <c r="G1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6203-L002-SN040</v>
      </c>
      <c r="H1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N04</v>
      </c>
      <c r="I166" t="str" cm="1">
        <f t="array" ref="I166">IFERROR(INDEX(_xlfn.TEXTSPLIT(G166, "-"), 1), "")</f>
        <v>6203</v>
      </c>
      <c r="J166" t="str" cm="1">
        <f t="array" ref="J166">IFERROR(INDEX(_xlfn.TEXTSPLIT(H166, ";"), 1), "")</f>
        <v>North South Motorway</v>
      </c>
      <c r="K166" t="str" cm="1">
        <f t="array" ref="K166">IFERROR(INDEX(_xlfn.TEXTSPLIT(G166, "-"), 2), "")</f>
        <v>L002</v>
      </c>
      <c r="L166" t="str" cm="1">
        <f t="array" ref="L166">IFERROR(INDEX(_xlfn.TEXTSPLIT(H166, ";"), 2), "")</f>
        <v>Northern Tunnels</v>
      </c>
      <c r="M166" t="str" cm="1">
        <f t="array" ref="M166">IFERROR(INDEX(_xlfn.TEXTSPLIT(G166, "-"), 3), "")</f>
        <v>SN040</v>
      </c>
      <c r="N166" t="str" cm="1">
        <f t="array" ref="N166">IFERROR(INDEX(_xlfn.TEXTSPLIT(H166, ";"), 3), "")</f>
        <v>Cross Passage N04</v>
      </c>
      <c r="O166" s="19" t="s">
        <v>493</v>
      </c>
      <c r="P16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2040</v>
      </c>
      <c r="Q166" s="2" t="s">
        <v>389</v>
      </c>
      <c r="R166" s="2">
        <v>20</v>
      </c>
      <c r="S166" t="s">
        <v>30</v>
      </c>
      <c r="T166" t="s">
        <v>31</v>
      </c>
      <c r="U166" t="s">
        <v>352</v>
      </c>
      <c r="V166" t="s">
        <v>353</v>
      </c>
      <c r="W166" t="s">
        <v>432</v>
      </c>
      <c r="X166" t="s">
        <v>433</v>
      </c>
      <c r="Y166" t="s">
        <v>392</v>
      </c>
      <c r="Z166" t="str">
        <f>_xlfn.CONCAT(G123," - ",E123)</f>
        <v>6203-L002 - Northern Tunnels</v>
      </c>
    </row>
    <row r="167" spans="1:26" x14ac:dyDescent="0.2">
      <c r="A167" s="2" t="s">
        <v>407</v>
      </c>
      <c r="B167" s="2" t="s">
        <v>494</v>
      </c>
      <c r="C167" s="2" t="str">
        <f t="shared" si="4"/>
        <v>LH67M9</v>
      </c>
      <c r="D167" s="38" t="s">
        <v>495</v>
      </c>
      <c r="E167" s="38" t="s">
        <v>496</v>
      </c>
      <c r="F167" t="str">
        <f t="shared" si="5"/>
        <v>L002</v>
      </c>
      <c r="G1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6203-L002-SL041</v>
      </c>
      <c r="H1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N04 &amp; N05, West Carriageway, Northbound</v>
      </c>
      <c r="I167" t="str" cm="1">
        <f t="array" ref="I167">IFERROR(INDEX(_xlfn.TEXTSPLIT(G167, "-"), 1), "")</f>
        <v>6203</v>
      </c>
      <c r="J167" t="str" cm="1">
        <f t="array" ref="J167">IFERROR(INDEX(_xlfn.TEXTSPLIT(H167, ";"), 1), "")</f>
        <v>North South Motorway</v>
      </c>
      <c r="K167" t="str" cm="1">
        <f t="array" ref="K167">IFERROR(INDEX(_xlfn.TEXTSPLIT(G167, "-"), 2), "")</f>
        <v>L002</v>
      </c>
      <c r="L167" t="str" cm="1">
        <f t="array" ref="L167">IFERROR(INDEX(_xlfn.TEXTSPLIT(H167, ";"), 2), "")</f>
        <v>Northern Tunnels</v>
      </c>
      <c r="M167" t="str" cm="1">
        <f t="array" ref="M167">IFERROR(INDEX(_xlfn.TEXTSPLIT(G167, "-"), 3), "")</f>
        <v>SL041</v>
      </c>
      <c r="N167" t="str" cm="1">
        <f t="array" ref="N167">IFERROR(INDEX(_xlfn.TEXTSPLIT(H167, ";"), 3), "")</f>
        <v>Between Cross Passage N04 &amp; N05, West Carriageway, Northbound</v>
      </c>
      <c r="O167" s="19" t="s">
        <v>497</v>
      </c>
      <c r="P16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2041</v>
      </c>
      <c r="Q167" s="2" t="s">
        <v>389</v>
      </c>
      <c r="R167" s="2">
        <v>21</v>
      </c>
      <c r="S167" t="s">
        <v>30</v>
      </c>
      <c r="T167" t="s">
        <v>31</v>
      </c>
      <c r="U167" t="s">
        <v>352</v>
      </c>
      <c r="V167" t="s">
        <v>353</v>
      </c>
      <c r="W167" t="s">
        <v>249</v>
      </c>
      <c r="X167" t="s">
        <v>250</v>
      </c>
      <c r="Y167" t="s">
        <v>392</v>
      </c>
      <c r="Z167" t="str">
        <f>_xlfn.CONCAT(G123," - ",E123)</f>
        <v>6203-L002 - Northern Tunnels</v>
      </c>
    </row>
    <row r="168" spans="1:26" x14ac:dyDescent="0.2">
      <c r="A168" s="2" t="s">
        <v>407</v>
      </c>
      <c r="B168" s="2" t="s">
        <v>498</v>
      </c>
      <c r="C168" s="2" t="str">
        <f t="shared" si="4"/>
        <v>LH67M9</v>
      </c>
      <c r="D168" s="38" t="s">
        <v>499</v>
      </c>
      <c r="E168" s="38" t="s">
        <v>500</v>
      </c>
      <c r="F168" t="str">
        <f t="shared" si="5"/>
        <v>L002</v>
      </c>
      <c r="G1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6203-L002-SL042</v>
      </c>
      <c r="H1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N04 &amp; N05, East Carriageway, Southbound</v>
      </c>
      <c r="I168" t="str" cm="1">
        <f t="array" ref="I168">IFERROR(INDEX(_xlfn.TEXTSPLIT(G168, "-"), 1), "")</f>
        <v>6203</v>
      </c>
      <c r="J168" t="str" cm="1">
        <f t="array" ref="J168">IFERROR(INDEX(_xlfn.TEXTSPLIT(H168, ";"), 1), "")</f>
        <v>North South Motorway</v>
      </c>
      <c r="K168" t="str" cm="1">
        <f t="array" ref="K168">IFERROR(INDEX(_xlfn.TEXTSPLIT(G168, "-"), 2), "")</f>
        <v>L002</v>
      </c>
      <c r="L168" t="str" cm="1">
        <f t="array" ref="L168">IFERROR(INDEX(_xlfn.TEXTSPLIT(H168, ";"), 2), "")</f>
        <v>Northern Tunnels</v>
      </c>
      <c r="M168" t="str" cm="1">
        <f t="array" ref="M168">IFERROR(INDEX(_xlfn.TEXTSPLIT(G168, "-"), 3), "")</f>
        <v>SL042</v>
      </c>
      <c r="N168" t="str" cm="1">
        <f t="array" ref="N168">IFERROR(INDEX(_xlfn.TEXTSPLIT(H168, ";"), 3), "")</f>
        <v>Between Cross Passage N04 &amp; N05, East Carriageway, Southbound</v>
      </c>
      <c r="O168" s="19" t="s">
        <v>501</v>
      </c>
      <c r="P16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2042</v>
      </c>
      <c r="Q168" s="2" t="s">
        <v>389</v>
      </c>
      <c r="R168" s="2">
        <v>22</v>
      </c>
      <c r="S168" t="s">
        <v>30</v>
      </c>
      <c r="T168" t="s">
        <v>31</v>
      </c>
      <c r="U168" t="s">
        <v>352</v>
      </c>
      <c r="V168" t="s">
        <v>353</v>
      </c>
      <c r="W168" t="s">
        <v>249</v>
      </c>
      <c r="X168" t="s">
        <v>250</v>
      </c>
      <c r="Y168" t="s">
        <v>392</v>
      </c>
      <c r="Z168" t="str">
        <f>_xlfn.CONCAT(G123," - ",E123)</f>
        <v>6203-L002 - Northern Tunnels</v>
      </c>
    </row>
    <row r="169" spans="1:26" x14ac:dyDescent="0.2">
      <c r="A169" s="2" t="s">
        <v>416</v>
      </c>
      <c r="B169" s="2" t="s">
        <v>502</v>
      </c>
      <c r="C169" s="2" t="str">
        <f t="shared" si="4"/>
        <v>LH67M9</v>
      </c>
      <c r="D169" s="38" t="s">
        <v>503</v>
      </c>
      <c r="E169" s="38" t="s">
        <v>504</v>
      </c>
      <c r="F169" t="str">
        <f t="shared" si="5"/>
        <v>L002</v>
      </c>
      <c r="G16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6203-L002-SL043</v>
      </c>
      <c r="H16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N04 &amp; N05, West Carriageway, Northbound</v>
      </c>
      <c r="I169" t="str" cm="1">
        <f t="array" ref="I169">IFERROR(INDEX(_xlfn.TEXTSPLIT(G169, "-"), 1), "")</f>
        <v>6203</v>
      </c>
      <c r="J169" t="str" cm="1">
        <f t="array" ref="J169">IFERROR(INDEX(_xlfn.TEXTSPLIT(H169, ";"), 1), "")</f>
        <v>North South Motorway</v>
      </c>
      <c r="K169" t="str" cm="1">
        <f t="array" ref="K169">IFERROR(INDEX(_xlfn.TEXTSPLIT(G169, "-"), 2), "")</f>
        <v>L002</v>
      </c>
      <c r="L169" t="str" cm="1">
        <f t="array" ref="L169">IFERROR(INDEX(_xlfn.TEXTSPLIT(H169, ";"), 2), "")</f>
        <v>Northern Tunnels</v>
      </c>
      <c r="M169" t="str" cm="1">
        <f t="array" ref="M169">IFERROR(INDEX(_xlfn.TEXTSPLIT(G169, "-"), 3), "")</f>
        <v>SL043</v>
      </c>
      <c r="N169" t="str" cm="1">
        <f t="array" ref="N169">IFERROR(INDEX(_xlfn.TEXTSPLIT(H169, ";"), 3), "")</f>
        <v>Invert Between Cross Passage N04 &amp; N05, West Carriageway, Northbound</v>
      </c>
      <c r="O169" s="19" t="s">
        <v>505</v>
      </c>
      <c r="P16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2043</v>
      </c>
      <c r="Q169" s="2" t="s">
        <v>389</v>
      </c>
      <c r="R169" s="2">
        <v>23</v>
      </c>
      <c r="S169" t="s">
        <v>30</v>
      </c>
      <c r="T169" t="s">
        <v>31</v>
      </c>
      <c r="U169" t="s">
        <v>352</v>
      </c>
      <c r="V169" t="s">
        <v>353</v>
      </c>
      <c r="W169" t="s">
        <v>421</v>
      </c>
      <c r="X169" t="s">
        <v>422</v>
      </c>
      <c r="Y169" t="s">
        <v>392</v>
      </c>
      <c r="Z169" t="str">
        <f>_xlfn.CONCAT(G123," - ",E123)</f>
        <v>6203-L002 - Northern Tunnels</v>
      </c>
    </row>
    <row r="170" spans="1:26" x14ac:dyDescent="0.2">
      <c r="A170" s="2" t="s">
        <v>416</v>
      </c>
      <c r="B170" s="2" t="s">
        <v>506</v>
      </c>
      <c r="C170" s="2" t="str">
        <f t="shared" si="4"/>
        <v>LH67M9</v>
      </c>
      <c r="D170" s="38" t="s">
        <v>507</v>
      </c>
      <c r="E170" s="38" t="s">
        <v>508</v>
      </c>
      <c r="F170" t="str">
        <f t="shared" si="5"/>
        <v>L002</v>
      </c>
      <c r="G17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6203-L002-SL044</v>
      </c>
      <c r="H17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N04 &amp; N05, East Carriageway, Southbound</v>
      </c>
      <c r="I170" t="str" cm="1">
        <f t="array" ref="I170">IFERROR(INDEX(_xlfn.TEXTSPLIT(G170, "-"), 1), "")</f>
        <v>6203</v>
      </c>
      <c r="J170" t="str" cm="1">
        <f t="array" ref="J170">IFERROR(INDEX(_xlfn.TEXTSPLIT(H170, ";"), 1), "")</f>
        <v>North South Motorway</v>
      </c>
      <c r="K170" t="str" cm="1">
        <f t="array" ref="K170">IFERROR(INDEX(_xlfn.TEXTSPLIT(G170, "-"), 2), "")</f>
        <v>L002</v>
      </c>
      <c r="L170" t="str" cm="1">
        <f t="array" ref="L170">IFERROR(INDEX(_xlfn.TEXTSPLIT(H170, ";"), 2), "")</f>
        <v>Northern Tunnels</v>
      </c>
      <c r="M170" t="str" cm="1">
        <f t="array" ref="M170">IFERROR(INDEX(_xlfn.TEXTSPLIT(G170, "-"), 3), "")</f>
        <v>SL044</v>
      </c>
      <c r="N170" t="str" cm="1">
        <f t="array" ref="N170">IFERROR(INDEX(_xlfn.TEXTSPLIT(H170, ";"), 3), "")</f>
        <v>Invert Between Cross Passage N04 &amp; N05, East Carriageway, Southbound</v>
      </c>
      <c r="O170" s="19" t="s">
        <v>509</v>
      </c>
      <c r="P17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2044</v>
      </c>
      <c r="Q170" s="2" t="s">
        <v>389</v>
      </c>
      <c r="R170" s="2">
        <v>24</v>
      </c>
      <c r="S170" t="s">
        <v>30</v>
      </c>
      <c r="T170" t="s">
        <v>31</v>
      </c>
      <c r="U170" t="s">
        <v>352</v>
      </c>
      <c r="V170" t="s">
        <v>353</v>
      </c>
      <c r="W170" t="s">
        <v>421</v>
      </c>
      <c r="X170" t="s">
        <v>422</v>
      </c>
      <c r="Y170" t="s">
        <v>392</v>
      </c>
      <c r="Z170" t="str">
        <f>_xlfn.CONCAT(G123," - ",E123)</f>
        <v>6203-L002 - Northern Tunnels</v>
      </c>
    </row>
    <row r="171" spans="1:26" x14ac:dyDescent="0.2">
      <c r="A171" s="2" t="s">
        <v>427</v>
      </c>
      <c r="B171" s="2" t="s">
        <v>510</v>
      </c>
      <c r="C171" s="2" t="str">
        <f t="shared" si="4"/>
        <v>LH67M9</v>
      </c>
      <c r="D171" s="38" t="s">
        <v>511</v>
      </c>
      <c r="E171" s="38" t="s">
        <v>512</v>
      </c>
      <c r="F171" t="str">
        <f t="shared" si="5"/>
        <v>L002</v>
      </c>
      <c r="G1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6203-L002-SN050</v>
      </c>
      <c r="H1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N05</v>
      </c>
      <c r="I171" t="str" cm="1">
        <f t="array" ref="I171">IFERROR(INDEX(_xlfn.TEXTSPLIT(G171, "-"), 1), "")</f>
        <v>6203</v>
      </c>
      <c r="J171" t="str" cm="1">
        <f t="array" ref="J171">IFERROR(INDEX(_xlfn.TEXTSPLIT(H171, ";"), 1), "")</f>
        <v>North South Motorway</v>
      </c>
      <c r="K171" t="str" cm="1">
        <f t="array" ref="K171">IFERROR(INDEX(_xlfn.TEXTSPLIT(G171, "-"), 2), "")</f>
        <v>L002</v>
      </c>
      <c r="L171" t="str" cm="1">
        <f t="array" ref="L171">IFERROR(INDEX(_xlfn.TEXTSPLIT(H171, ";"), 2), "")</f>
        <v>Northern Tunnels</v>
      </c>
      <c r="M171" t="str" cm="1">
        <f t="array" ref="M171">IFERROR(INDEX(_xlfn.TEXTSPLIT(G171, "-"), 3), "")</f>
        <v>SN050</v>
      </c>
      <c r="N171" t="str" cm="1">
        <f t="array" ref="N171">IFERROR(INDEX(_xlfn.TEXTSPLIT(H171, ";"), 3), "")</f>
        <v>Cross Passage N05</v>
      </c>
      <c r="O171" s="19" t="s">
        <v>513</v>
      </c>
      <c r="P17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2050</v>
      </c>
      <c r="Q171" s="2" t="s">
        <v>389</v>
      </c>
      <c r="R171" s="2">
        <v>25</v>
      </c>
      <c r="S171" t="s">
        <v>30</v>
      </c>
      <c r="T171" t="s">
        <v>31</v>
      </c>
      <c r="U171" t="s">
        <v>352</v>
      </c>
      <c r="V171" t="s">
        <v>353</v>
      </c>
      <c r="W171" t="s">
        <v>432</v>
      </c>
      <c r="X171" t="s">
        <v>433</v>
      </c>
      <c r="Y171" t="s">
        <v>392</v>
      </c>
      <c r="Z171" t="str">
        <f>_xlfn.CONCAT(G123," - ",E123)</f>
        <v>6203-L002 - Northern Tunnels</v>
      </c>
    </row>
    <row r="172" spans="1:26" x14ac:dyDescent="0.2">
      <c r="A172" s="2" t="s">
        <v>407</v>
      </c>
      <c r="B172" s="2" t="s">
        <v>514</v>
      </c>
      <c r="C172" s="2" t="str">
        <f t="shared" si="4"/>
        <v>LH67M9</v>
      </c>
      <c r="D172" s="38" t="s">
        <v>515</v>
      </c>
      <c r="E172" s="38" t="s">
        <v>516</v>
      </c>
      <c r="F172" t="str">
        <f t="shared" si="5"/>
        <v>L002</v>
      </c>
      <c r="G1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6203-L002-SL051</v>
      </c>
      <c r="H1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N05 &amp; N06, West Carriageway, Northbound</v>
      </c>
      <c r="I172" t="str" cm="1">
        <f t="array" ref="I172">IFERROR(INDEX(_xlfn.TEXTSPLIT(G172, "-"), 1), "")</f>
        <v>6203</v>
      </c>
      <c r="J172" t="str" cm="1">
        <f t="array" ref="J172">IFERROR(INDEX(_xlfn.TEXTSPLIT(H172, ";"), 1), "")</f>
        <v>North South Motorway</v>
      </c>
      <c r="K172" t="str" cm="1">
        <f t="array" ref="K172">IFERROR(INDEX(_xlfn.TEXTSPLIT(G172, "-"), 2), "")</f>
        <v>L002</v>
      </c>
      <c r="L172" t="str" cm="1">
        <f t="array" ref="L172">IFERROR(INDEX(_xlfn.TEXTSPLIT(H172, ";"), 2), "")</f>
        <v>Northern Tunnels</v>
      </c>
      <c r="M172" t="str" cm="1">
        <f t="array" ref="M172">IFERROR(INDEX(_xlfn.TEXTSPLIT(G172, "-"), 3), "")</f>
        <v>SL051</v>
      </c>
      <c r="N172" t="str" cm="1">
        <f t="array" ref="N172">IFERROR(INDEX(_xlfn.TEXTSPLIT(H172, ";"), 3), "")</f>
        <v>Between Cross Passage N05 &amp; N06, West Carriageway, Northbound</v>
      </c>
      <c r="O172" s="19" t="s">
        <v>517</v>
      </c>
      <c r="P17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2051</v>
      </c>
      <c r="Q172" s="2" t="s">
        <v>389</v>
      </c>
      <c r="R172" s="2">
        <v>26</v>
      </c>
      <c r="S172" t="s">
        <v>30</v>
      </c>
      <c r="T172" t="s">
        <v>31</v>
      </c>
      <c r="U172" t="s">
        <v>352</v>
      </c>
      <c r="V172" t="s">
        <v>353</v>
      </c>
      <c r="W172" t="s">
        <v>249</v>
      </c>
      <c r="X172" t="s">
        <v>250</v>
      </c>
      <c r="Y172" t="s">
        <v>392</v>
      </c>
      <c r="Z172" t="str">
        <f>_xlfn.CONCAT(G123," - ",E123)</f>
        <v>6203-L002 - Northern Tunnels</v>
      </c>
    </row>
    <row r="173" spans="1:26" x14ac:dyDescent="0.2">
      <c r="A173" s="2" t="s">
        <v>407</v>
      </c>
      <c r="B173" s="2" t="s">
        <v>518</v>
      </c>
      <c r="C173" s="2" t="str">
        <f t="shared" si="4"/>
        <v>LH67M9</v>
      </c>
      <c r="D173" s="38" t="s">
        <v>519</v>
      </c>
      <c r="E173" s="38" t="s">
        <v>520</v>
      </c>
      <c r="F173" t="str">
        <f t="shared" si="5"/>
        <v>L002</v>
      </c>
      <c r="G17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6203-L002-SL052</v>
      </c>
      <c r="H17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N05 &amp; N06, East Carriageway, Southbound</v>
      </c>
      <c r="I173" t="str" cm="1">
        <f t="array" ref="I173">IFERROR(INDEX(_xlfn.TEXTSPLIT(G173, "-"), 1), "")</f>
        <v>6203</v>
      </c>
      <c r="J173" t="str" cm="1">
        <f t="array" ref="J173">IFERROR(INDEX(_xlfn.TEXTSPLIT(H173, ";"), 1), "")</f>
        <v>North South Motorway</v>
      </c>
      <c r="K173" t="str" cm="1">
        <f t="array" ref="K173">IFERROR(INDEX(_xlfn.TEXTSPLIT(G173, "-"), 2), "")</f>
        <v>L002</v>
      </c>
      <c r="L173" t="str" cm="1">
        <f t="array" ref="L173">IFERROR(INDEX(_xlfn.TEXTSPLIT(H173, ";"), 2), "")</f>
        <v>Northern Tunnels</v>
      </c>
      <c r="M173" t="str" cm="1">
        <f t="array" ref="M173">IFERROR(INDEX(_xlfn.TEXTSPLIT(G173, "-"), 3), "")</f>
        <v>SL052</v>
      </c>
      <c r="N173" t="str" cm="1">
        <f t="array" ref="N173">IFERROR(INDEX(_xlfn.TEXTSPLIT(H173, ";"), 3), "")</f>
        <v>Between Cross Passage N05 &amp; N06, East Carriageway, Southbound</v>
      </c>
      <c r="O173" s="19" t="s">
        <v>521</v>
      </c>
      <c r="P17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2052</v>
      </c>
      <c r="Q173" s="2" t="s">
        <v>389</v>
      </c>
      <c r="R173" s="2">
        <v>27</v>
      </c>
      <c r="S173" t="s">
        <v>30</v>
      </c>
      <c r="T173" t="s">
        <v>31</v>
      </c>
      <c r="U173" t="s">
        <v>352</v>
      </c>
      <c r="V173" t="s">
        <v>353</v>
      </c>
      <c r="W173" t="s">
        <v>249</v>
      </c>
      <c r="X173" t="s">
        <v>250</v>
      </c>
      <c r="Y173" t="s">
        <v>392</v>
      </c>
      <c r="Z173" t="str">
        <f>_xlfn.CONCAT(G123," - ",E123)</f>
        <v>6203-L002 - Northern Tunnels</v>
      </c>
    </row>
    <row r="174" spans="1:26" x14ac:dyDescent="0.2">
      <c r="A174" s="2" t="s">
        <v>416</v>
      </c>
      <c r="B174" s="2" t="s">
        <v>522</v>
      </c>
      <c r="C174" s="2" t="str">
        <f t="shared" si="4"/>
        <v>LH67M9</v>
      </c>
      <c r="D174" s="38" t="s">
        <v>523</v>
      </c>
      <c r="E174" s="38" t="s">
        <v>524</v>
      </c>
      <c r="F174" t="str">
        <f t="shared" si="5"/>
        <v>L002</v>
      </c>
      <c r="G1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6203-L002-SL053</v>
      </c>
      <c r="H1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N05 &amp; N06, West Carriageway, Northbound</v>
      </c>
      <c r="I174" t="str" cm="1">
        <f t="array" ref="I174">IFERROR(INDEX(_xlfn.TEXTSPLIT(G174, "-"), 1), "")</f>
        <v>6203</v>
      </c>
      <c r="J174" t="str" cm="1">
        <f t="array" ref="J174">IFERROR(INDEX(_xlfn.TEXTSPLIT(H174, ";"), 1), "")</f>
        <v>North South Motorway</v>
      </c>
      <c r="K174" t="str" cm="1">
        <f t="array" ref="K174">IFERROR(INDEX(_xlfn.TEXTSPLIT(G174, "-"), 2), "")</f>
        <v>L002</v>
      </c>
      <c r="L174" t="str" cm="1">
        <f t="array" ref="L174">IFERROR(INDEX(_xlfn.TEXTSPLIT(H174, ";"), 2), "")</f>
        <v>Northern Tunnels</v>
      </c>
      <c r="M174" t="str" cm="1">
        <f t="array" ref="M174">IFERROR(INDEX(_xlfn.TEXTSPLIT(G174, "-"), 3), "")</f>
        <v>SL053</v>
      </c>
      <c r="N174" t="str" cm="1">
        <f t="array" ref="N174">IFERROR(INDEX(_xlfn.TEXTSPLIT(H174, ";"), 3), "")</f>
        <v>Invert Between Cross Passage N05 &amp; N06, West Carriageway, Northbound</v>
      </c>
      <c r="O174" s="19" t="s">
        <v>525</v>
      </c>
      <c r="P17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2053</v>
      </c>
      <c r="Q174" s="2" t="s">
        <v>389</v>
      </c>
      <c r="R174" s="2">
        <v>28</v>
      </c>
      <c r="S174" t="s">
        <v>30</v>
      </c>
      <c r="T174" t="s">
        <v>31</v>
      </c>
      <c r="U174" t="s">
        <v>352</v>
      </c>
      <c r="V174" t="s">
        <v>353</v>
      </c>
      <c r="W174" t="s">
        <v>421</v>
      </c>
      <c r="X174" t="s">
        <v>422</v>
      </c>
      <c r="Y174" t="s">
        <v>392</v>
      </c>
      <c r="Z174" t="str">
        <f>_xlfn.CONCAT(G123," - ",E123)</f>
        <v>6203-L002 - Northern Tunnels</v>
      </c>
    </row>
    <row r="175" spans="1:26" x14ac:dyDescent="0.2">
      <c r="A175" s="2" t="s">
        <v>416</v>
      </c>
      <c r="B175" s="2" t="s">
        <v>526</v>
      </c>
      <c r="C175" s="2" t="str">
        <f t="shared" si="4"/>
        <v>LH67M9</v>
      </c>
      <c r="D175" s="38" t="s">
        <v>527</v>
      </c>
      <c r="E175" s="38" t="s">
        <v>528</v>
      </c>
      <c r="F175" t="str">
        <f t="shared" si="5"/>
        <v>L002</v>
      </c>
      <c r="G1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6203-L002-SL054</v>
      </c>
      <c r="H1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N05 &amp; N06, East Carriageway, Southbound</v>
      </c>
      <c r="I175" t="str" cm="1">
        <f t="array" ref="I175">IFERROR(INDEX(_xlfn.TEXTSPLIT(G175, "-"), 1), "")</f>
        <v>6203</v>
      </c>
      <c r="J175" t="str" cm="1">
        <f t="array" ref="J175">IFERROR(INDEX(_xlfn.TEXTSPLIT(H175, ";"), 1), "")</f>
        <v>North South Motorway</v>
      </c>
      <c r="K175" t="str" cm="1">
        <f t="array" ref="K175">IFERROR(INDEX(_xlfn.TEXTSPLIT(G175, "-"), 2), "")</f>
        <v>L002</v>
      </c>
      <c r="L175" t="str" cm="1">
        <f t="array" ref="L175">IFERROR(INDEX(_xlfn.TEXTSPLIT(H175, ";"), 2), "")</f>
        <v>Northern Tunnels</v>
      </c>
      <c r="M175" t="str" cm="1">
        <f t="array" ref="M175">IFERROR(INDEX(_xlfn.TEXTSPLIT(G175, "-"), 3), "")</f>
        <v>SL054</v>
      </c>
      <c r="N175" t="str" cm="1">
        <f t="array" ref="N175">IFERROR(INDEX(_xlfn.TEXTSPLIT(H175, ";"), 3), "")</f>
        <v>Invert Between Cross Passage N05 &amp; N06, East Carriageway, Southbound</v>
      </c>
      <c r="O175" s="19" t="s">
        <v>529</v>
      </c>
      <c r="P17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2054</v>
      </c>
      <c r="Q175" s="2" t="s">
        <v>389</v>
      </c>
      <c r="R175" s="2">
        <v>29</v>
      </c>
      <c r="S175" t="s">
        <v>30</v>
      </c>
      <c r="T175" t="s">
        <v>31</v>
      </c>
      <c r="U175" t="s">
        <v>352</v>
      </c>
      <c r="V175" t="s">
        <v>353</v>
      </c>
      <c r="W175" t="s">
        <v>421</v>
      </c>
      <c r="X175" t="s">
        <v>422</v>
      </c>
      <c r="Y175" t="s">
        <v>392</v>
      </c>
      <c r="Z175" t="str">
        <f>_xlfn.CONCAT(G123," - ",E123)</f>
        <v>6203-L002 - Northern Tunnels</v>
      </c>
    </row>
    <row r="176" spans="1:26" x14ac:dyDescent="0.2">
      <c r="A176" s="2" t="s">
        <v>427</v>
      </c>
      <c r="B176" s="2" t="s">
        <v>530</v>
      </c>
      <c r="C176" s="2" t="str">
        <f t="shared" si="4"/>
        <v>LH67M9</v>
      </c>
      <c r="D176" s="38" t="s">
        <v>531</v>
      </c>
      <c r="E176" s="38" t="s">
        <v>532</v>
      </c>
      <c r="F176" t="str">
        <f t="shared" si="5"/>
        <v>L002</v>
      </c>
      <c r="G17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6203-L002-SN060</v>
      </c>
      <c r="H17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N06</v>
      </c>
      <c r="I176" t="str" cm="1">
        <f t="array" ref="I176">IFERROR(INDEX(_xlfn.TEXTSPLIT(G176, "-"), 1), "")</f>
        <v>6203</v>
      </c>
      <c r="J176" t="str" cm="1">
        <f t="array" ref="J176">IFERROR(INDEX(_xlfn.TEXTSPLIT(H176, ";"), 1), "")</f>
        <v>North South Motorway</v>
      </c>
      <c r="K176" t="str" cm="1">
        <f t="array" ref="K176">IFERROR(INDEX(_xlfn.TEXTSPLIT(G176, "-"), 2), "")</f>
        <v>L002</v>
      </c>
      <c r="L176" t="str" cm="1">
        <f t="array" ref="L176">IFERROR(INDEX(_xlfn.TEXTSPLIT(H176, ";"), 2), "")</f>
        <v>Northern Tunnels</v>
      </c>
      <c r="M176" t="str" cm="1">
        <f t="array" ref="M176">IFERROR(INDEX(_xlfn.TEXTSPLIT(G176, "-"), 3), "")</f>
        <v>SN060</v>
      </c>
      <c r="N176" t="str" cm="1">
        <f t="array" ref="N176">IFERROR(INDEX(_xlfn.TEXTSPLIT(H176, ";"), 3), "")</f>
        <v>Cross Passage N06</v>
      </c>
      <c r="O176" s="19" t="s">
        <v>533</v>
      </c>
      <c r="P17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2060</v>
      </c>
      <c r="Q176" s="2" t="s">
        <v>389</v>
      </c>
      <c r="R176" s="2">
        <v>30</v>
      </c>
      <c r="S176" t="s">
        <v>30</v>
      </c>
      <c r="T176" t="s">
        <v>31</v>
      </c>
      <c r="U176" t="s">
        <v>352</v>
      </c>
      <c r="V176" t="s">
        <v>353</v>
      </c>
      <c r="W176" t="s">
        <v>432</v>
      </c>
      <c r="X176" t="s">
        <v>433</v>
      </c>
      <c r="Y176" t="s">
        <v>392</v>
      </c>
      <c r="Z176" t="str">
        <f>_xlfn.CONCAT(G123," - ",E123)</f>
        <v>6203-L002 - Northern Tunnels</v>
      </c>
    </row>
    <row r="177" spans="1:26" x14ac:dyDescent="0.2">
      <c r="A177" s="2" t="s">
        <v>407</v>
      </c>
      <c r="B177" s="2" t="s">
        <v>534</v>
      </c>
      <c r="C177" s="2" t="str">
        <f t="shared" si="4"/>
        <v>LH67M9</v>
      </c>
      <c r="D177" s="38" t="s">
        <v>535</v>
      </c>
      <c r="E177" s="38" t="s">
        <v>536</v>
      </c>
      <c r="F177" t="str">
        <f t="shared" si="5"/>
        <v>L002</v>
      </c>
      <c r="G17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6203-L002-SL061</v>
      </c>
      <c r="H17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N06 &amp; N07, West Carriageway, Northbound</v>
      </c>
      <c r="I177" t="str" cm="1">
        <f t="array" ref="I177">IFERROR(INDEX(_xlfn.TEXTSPLIT(G177, "-"), 1), "")</f>
        <v>6203</v>
      </c>
      <c r="J177" t="str" cm="1">
        <f t="array" ref="J177">IFERROR(INDEX(_xlfn.TEXTSPLIT(H177, ";"), 1), "")</f>
        <v>North South Motorway</v>
      </c>
      <c r="K177" t="str" cm="1">
        <f t="array" ref="K177">IFERROR(INDEX(_xlfn.TEXTSPLIT(G177, "-"), 2), "")</f>
        <v>L002</v>
      </c>
      <c r="L177" t="str" cm="1">
        <f t="array" ref="L177">IFERROR(INDEX(_xlfn.TEXTSPLIT(H177, ";"), 2), "")</f>
        <v>Northern Tunnels</v>
      </c>
      <c r="M177" t="str" cm="1">
        <f t="array" ref="M177">IFERROR(INDEX(_xlfn.TEXTSPLIT(G177, "-"), 3), "")</f>
        <v>SL061</v>
      </c>
      <c r="N177" t="str" cm="1">
        <f t="array" ref="N177">IFERROR(INDEX(_xlfn.TEXTSPLIT(H177, ";"), 3), "")</f>
        <v>Between Cross Passage N06 &amp; N07, West Carriageway, Northbound</v>
      </c>
      <c r="O177" s="19" t="s">
        <v>537</v>
      </c>
      <c r="P17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2061</v>
      </c>
      <c r="Q177" s="2" t="s">
        <v>389</v>
      </c>
      <c r="R177" s="2">
        <v>31</v>
      </c>
      <c r="S177" t="s">
        <v>30</v>
      </c>
      <c r="T177" t="s">
        <v>31</v>
      </c>
      <c r="U177" t="s">
        <v>352</v>
      </c>
      <c r="V177" t="s">
        <v>353</v>
      </c>
      <c r="W177" t="s">
        <v>249</v>
      </c>
      <c r="X177" t="s">
        <v>250</v>
      </c>
      <c r="Y177" t="s">
        <v>392</v>
      </c>
      <c r="Z177" t="str">
        <f>_xlfn.CONCAT(G123," - ",E123)</f>
        <v>6203-L002 - Northern Tunnels</v>
      </c>
    </row>
    <row r="178" spans="1:26" x14ac:dyDescent="0.2">
      <c r="A178" s="2" t="s">
        <v>407</v>
      </c>
      <c r="B178" s="2" t="s">
        <v>538</v>
      </c>
      <c r="C178" s="2" t="str">
        <f t="shared" si="4"/>
        <v>LH67M9</v>
      </c>
      <c r="D178" s="38" t="s">
        <v>539</v>
      </c>
      <c r="E178" s="38" t="s">
        <v>540</v>
      </c>
      <c r="F178" t="str">
        <f t="shared" si="5"/>
        <v>L002</v>
      </c>
      <c r="G17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6203-L002-SL062</v>
      </c>
      <c r="H17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N06 &amp; N07, East Carriageway, Southbound</v>
      </c>
      <c r="I178" t="str" cm="1">
        <f t="array" ref="I178">IFERROR(INDEX(_xlfn.TEXTSPLIT(G178, "-"), 1), "")</f>
        <v>6203</v>
      </c>
      <c r="J178" t="str" cm="1">
        <f t="array" ref="J178">IFERROR(INDEX(_xlfn.TEXTSPLIT(H178, ";"), 1), "")</f>
        <v>North South Motorway</v>
      </c>
      <c r="K178" t="str" cm="1">
        <f t="array" ref="K178">IFERROR(INDEX(_xlfn.TEXTSPLIT(G178, "-"), 2), "")</f>
        <v>L002</v>
      </c>
      <c r="L178" t="str" cm="1">
        <f t="array" ref="L178">IFERROR(INDEX(_xlfn.TEXTSPLIT(H178, ";"), 2), "")</f>
        <v>Northern Tunnels</v>
      </c>
      <c r="M178" t="str" cm="1">
        <f t="array" ref="M178">IFERROR(INDEX(_xlfn.TEXTSPLIT(G178, "-"), 3), "")</f>
        <v>SL062</v>
      </c>
      <c r="N178" t="str" cm="1">
        <f t="array" ref="N178">IFERROR(INDEX(_xlfn.TEXTSPLIT(H178, ";"), 3), "")</f>
        <v>Between Cross Passage N06 &amp; N07, East Carriageway, Southbound</v>
      </c>
      <c r="O178" s="19" t="s">
        <v>541</v>
      </c>
      <c r="P17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2062</v>
      </c>
      <c r="Q178" s="2" t="s">
        <v>389</v>
      </c>
      <c r="R178" s="2">
        <v>32</v>
      </c>
      <c r="S178" t="s">
        <v>30</v>
      </c>
      <c r="T178" t="s">
        <v>31</v>
      </c>
      <c r="U178" t="s">
        <v>352</v>
      </c>
      <c r="V178" t="s">
        <v>353</v>
      </c>
      <c r="W178" t="s">
        <v>249</v>
      </c>
      <c r="X178" t="s">
        <v>250</v>
      </c>
      <c r="Y178" t="s">
        <v>392</v>
      </c>
      <c r="Z178" t="str">
        <f>_xlfn.CONCAT(G123," - ",E123)</f>
        <v>6203-L002 - Northern Tunnels</v>
      </c>
    </row>
    <row r="179" spans="1:26" x14ac:dyDescent="0.2">
      <c r="A179" s="2" t="s">
        <v>416</v>
      </c>
      <c r="B179" s="2" t="s">
        <v>542</v>
      </c>
      <c r="C179" s="2" t="str">
        <f t="shared" ref="C179:C210" si="6">$B$123</f>
        <v>LH67M9</v>
      </c>
      <c r="D179" s="38" t="s">
        <v>543</v>
      </c>
      <c r="E179" s="38" t="s">
        <v>544</v>
      </c>
      <c r="F179" t="str">
        <f t="shared" ref="F179:F210" si="7">$D$123</f>
        <v>L002</v>
      </c>
      <c r="G17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6203-L002-SL063</v>
      </c>
      <c r="H17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N06 &amp; N07, West Carriageway, Northbound</v>
      </c>
      <c r="I179" t="str" cm="1">
        <f t="array" ref="I179">IFERROR(INDEX(_xlfn.TEXTSPLIT(G179, "-"), 1), "")</f>
        <v>6203</v>
      </c>
      <c r="J179" t="str" cm="1">
        <f t="array" ref="J179">IFERROR(INDEX(_xlfn.TEXTSPLIT(H179, ";"), 1), "")</f>
        <v>North South Motorway</v>
      </c>
      <c r="K179" t="str" cm="1">
        <f t="array" ref="K179">IFERROR(INDEX(_xlfn.TEXTSPLIT(G179, "-"), 2), "")</f>
        <v>L002</v>
      </c>
      <c r="L179" t="str" cm="1">
        <f t="array" ref="L179">IFERROR(INDEX(_xlfn.TEXTSPLIT(H179, ";"), 2), "")</f>
        <v>Northern Tunnels</v>
      </c>
      <c r="M179" t="str" cm="1">
        <f t="array" ref="M179">IFERROR(INDEX(_xlfn.TEXTSPLIT(G179, "-"), 3), "")</f>
        <v>SL063</v>
      </c>
      <c r="N179" t="str" cm="1">
        <f t="array" ref="N179">IFERROR(INDEX(_xlfn.TEXTSPLIT(H179, ";"), 3), "")</f>
        <v>Invert Between Cross Passage N06 &amp; N07, West Carriageway, Northbound</v>
      </c>
      <c r="O179" s="19" t="s">
        <v>545</v>
      </c>
      <c r="P17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2063</v>
      </c>
      <c r="Q179" s="2" t="s">
        <v>389</v>
      </c>
      <c r="R179" s="2">
        <v>33</v>
      </c>
      <c r="S179" t="s">
        <v>30</v>
      </c>
      <c r="T179" t="s">
        <v>31</v>
      </c>
      <c r="U179" t="s">
        <v>352</v>
      </c>
      <c r="V179" t="s">
        <v>353</v>
      </c>
      <c r="W179" t="s">
        <v>421</v>
      </c>
      <c r="X179" t="s">
        <v>422</v>
      </c>
      <c r="Y179" t="s">
        <v>392</v>
      </c>
      <c r="Z179" t="str">
        <f>_xlfn.CONCAT(G123," - ",E123)</f>
        <v>6203-L002 - Northern Tunnels</v>
      </c>
    </row>
    <row r="180" spans="1:26" x14ac:dyDescent="0.2">
      <c r="A180" s="2" t="s">
        <v>416</v>
      </c>
      <c r="B180" s="2" t="s">
        <v>546</v>
      </c>
      <c r="C180" s="2" t="str">
        <f t="shared" si="6"/>
        <v>LH67M9</v>
      </c>
      <c r="D180" s="38" t="s">
        <v>547</v>
      </c>
      <c r="E180" s="38" t="s">
        <v>548</v>
      </c>
      <c r="F180" t="str">
        <f t="shared" si="7"/>
        <v>L002</v>
      </c>
      <c r="G18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6203-L002-SL064</v>
      </c>
      <c r="H18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N06 &amp; N07, East Carriageway, Southbound</v>
      </c>
      <c r="I180" t="str" cm="1">
        <f t="array" ref="I180">IFERROR(INDEX(_xlfn.TEXTSPLIT(G180, "-"), 1), "")</f>
        <v>6203</v>
      </c>
      <c r="J180" t="str" cm="1">
        <f t="array" ref="J180">IFERROR(INDEX(_xlfn.TEXTSPLIT(H180, ";"), 1), "")</f>
        <v>North South Motorway</v>
      </c>
      <c r="K180" t="str" cm="1">
        <f t="array" ref="K180">IFERROR(INDEX(_xlfn.TEXTSPLIT(G180, "-"), 2), "")</f>
        <v>L002</v>
      </c>
      <c r="L180" t="str" cm="1">
        <f t="array" ref="L180">IFERROR(INDEX(_xlfn.TEXTSPLIT(H180, ";"), 2), "")</f>
        <v>Northern Tunnels</v>
      </c>
      <c r="M180" t="str" cm="1">
        <f t="array" ref="M180">IFERROR(INDEX(_xlfn.TEXTSPLIT(G180, "-"), 3), "")</f>
        <v>SL064</v>
      </c>
      <c r="N180" t="str" cm="1">
        <f t="array" ref="N180">IFERROR(INDEX(_xlfn.TEXTSPLIT(H180, ";"), 3), "")</f>
        <v>Invert Between Cross Passage N06 &amp; N07, East Carriageway, Southbound</v>
      </c>
      <c r="O180" s="19" t="s">
        <v>549</v>
      </c>
      <c r="P18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2064</v>
      </c>
      <c r="Q180" s="2" t="s">
        <v>389</v>
      </c>
      <c r="R180" s="2">
        <v>34</v>
      </c>
      <c r="S180" t="s">
        <v>30</v>
      </c>
      <c r="T180" t="s">
        <v>31</v>
      </c>
      <c r="U180" t="s">
        <v>352</v>
      </c>
      <c r="V180" t="s">
        <v>353</v>
      </c>
      <c r="W180" t="s">
        <v>421</v>
      </c>
      <c r="X180" t="s">
        <v>422</v>
      </c>
      <c r="Y180" t="s">
        <v>392</v>
      </c>
      <c r="Z180" t="str">
        <f>_xlfn.CONCAT(G123," - ",E123)</f>
        <v>6203-L002 - Northern Tunnels</v>
      </c>
    </row>
    <row r="181" spans="1:26" x14ac:dyDescent="0.2">
      <c r="A181" s="2" t="s">
        <v>427</v>
      </c>
      <c r="B181" s="2" t="s">
        <v>550</v>
      </c>
      <c r="C181" s="2" t="str">
        <f t="shared" si="6"/>
        <v>LH67M9</v>
      </c>
      <c r="D181" s="38" t="s">
        <v>551</v>
      </c>
      <c r="E181" s="38" t="s">
        <v>552</v>
      </c>
      <c r="F181" t="str">
        <f t="shared" si="7"/>
        <v>L002</v>
      </c>
      <c r="G18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6203-L002-SN070</v>
      </c>
      <c r="H18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N07</v>
      </c>
      <c r="I181" t="str" cm="1">
        <f t="array" ref="I181">IFERROR(INDEX(_xlfn.TEXTSPLIT(G181, "-"), 1), "")</f>
        <v>6203</v>
      </c>
      <c r="J181" t="str" cm="1">
        <f t="array" ref="J181">IFERROR(INDEX(_xlfn.TEXTSPLIT(H181, ";"), 1), "")</f>
        <v>North South Motorway</v>
      </c>
      <c r="K181" t="str" cm="1">
        <f t="array" ref="K181">IFERROR(INDEX(_xlfn.TEXTSPLIT(G181, "-"), 2), "")</f>
        <v>L002</v>
      </c>
      <c r="L181" t="str" cm="1">
        <f t="array" ref="L181">IFERROR(INDEX(_xlfn.TEXTSPLIT(H181, ";"), 2), "")</f>
        <v>Northern Tunnels</v>
      </c>
      <c r="M181" t="str" cm="1">
        <f t="array" ref="M181">IFERROR(INDEX(_xlfn.TEXTSPLIT(G181, "-"), 3), "")</f>
        <v>SN070</v>
      </c>
      <c r="N181" t="str" cm="1">
        <f t="array" ref="N181">IFERROR(INDEX(_xlfn.TEXTSPLIT(H181, ";"), 3), "")</f>
        <v>Cross Passage N07</v>
      </c>
      <c r="O181" s="19" t="s">
        <v>553</v>
      </c>
      <c r="P18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2070</v>
      </c>
      <c r="Q181" s="2" t="s">
        <v>389</v>
      </c>
      <c r="R181" s="2">
        <v>35</v>
      </c>
      <c r="S181" t="s">
        <v>30</v>
      </c>
      <c r="T181" t="s">
        <v>31</v>
      </c>
      <c r="U181" t="s">
        <v>352</v>
      </c>
      <c r="V181" t="s">
        <v>353</v>
      </c>
      <c r="W181" t="s">
        <v>432</v>
      </c>
      <c r="X181" t="s">
        <v>433</v>
      </c>
      <c r="Y181" t="s">
        <v>392</v>
      </c>
      <c r="Z181" t="str">
        <f>_xlfn.CONCAT(G123," - ",E123)</f>
        <v>6203-L002 - Northern Tunnels</v>
      </c>
    </row>
    <row r="182" spans="1:26" x14ac:dyDescent="0.2">
      <c r="A182" s="2" t="s">
        <v>407</v>
      </c>
      <c r="B182" s="2" t="s">
        <v>554</v>
      </c>
      <c r="C182" s="2" t="str">
        <f t="shared" si="6"/>
        <v>LH67M9</v>
      </c>
      <c r="D182" s="38" t="s">
        <v>555</v>
      </c>
      <c r="E182" s="38" t="s">
        <v>556</v>
      </c>
      <c r="F182" t="str">
        <f t="shared" si="7"/>
        <v>L002</v>
      </c>
      <c r="G1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6203-L002-SL071</v>
      </c>
      <c r="H1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N07 &amp; N08, West Carriageway, Northbound</v>
      </c>
      <c r="I182" t="str" cm="1">
        <f t="array" ref="I182">IFERROR(INDEX(_xlfn.TEXTSPLIT(G182, "-"), 1), "")</f>
        <v>6203</v>
      </c>
      <c r="J182" t="str" cm="1">
        <f t="array" ref="J182">IFERROR(INDEX(_xlfn.TEXTSPLIT(H182, ";"), 1), "")</f>
        <v>North South Motorway</v>
      </c>
      <c r="K182" t="str" cm="1">
        <f t="array" ref="K182">IFERROR(INDEX(_xlfn.TEXTSPLIT(G182, "-"), 2), "")</f>
        <v>L002</v>
      </c>
      <c r="L182" t="str" cm="1">
        <f t="array" ref="L182">IFERROR(INDEX(_xlfn.TEXTSPLIT(H182, ";"), 2), "")</f>
        <v>Northern Tunnels</v>
      </c>
      <c r="M182" t="str" cm="1">
        <f t="array" ref="M182">IFERROR(INDEX(_xlfn.TEXTSPLIT(G182, "-"), 3), "")</f>
        <v>SL071</v>
      </c>
      <c r="N182" t="str" cm="1">
        <f t="array" ref="N182">IFERROR(INDEX(_xlfn.TEXTSPLIT(H182, ";"), 3), "")</f>
        <v>Between Cross Passage N07 &amp; N08, West Carriageway, Northbound</v>
      </c>
      <c r="O182" s="19" t="s">
        <v>557</v>
      </c>
      <c r="P18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2071</v>
      </c>
      <c r="Q182" s="2" t="s">
        <v>389</v>
      </c>
      <c r="R182" s="2">
        <v>36</v>
      </c>
      <c r="S182" t="s">
        <v>30</v>
      </c>
      <c r="T182" t="s">
        <v>31</v>
      </c>
      <c r="U182" t="s">
        <v>352</v>
      </c>
      <c r="V182" t="s">
        <v>353</v>
      </c>
      <c r="W182" t="s">
        <v>249</v>
      </c>
      <c r="X182" t="s">
        <v>250</v>
      </c>
      <c r="Y182" t="s">
        <v>392</v>
      </c>
      <c r="Z182" t="str">
        <f>_xlfn.CONCAT(G123," - ",E123)</f>
        <v>6203-L002 - Northern Tunnels</v>
      </c>
    </row>
    <row r="183" spans="1:26" x14ac:dyDescent="0.2">
      <c r="A183" s="2" t="s">
        <v>407</v>
      </c>
      <c r="B183" s="2" t="s">
        <v>558</v>
      </c>
      <c r="C183" s="2" t="str">
        <f t="shared" si="6"/>
        <v>LH67M9</v>
      </c>
      <c r="D183" s="38" t="s">
        <v>559</v>
      </c>
      <c r="E183" s="38" t="s">
        <v>560</v>
      </c>
      <c r="F183" t="str">
        <f t="shared" si="7"/>
        <v>L002</v>
      </c>
      <c r="G1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6203-L002-SL072</v>
      </c>
      <c r="H1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N07 &amp; N08, East Carriageway, Southbound</v>
      </c>
      <c r="I183" t="str" cm="1">
        <f t="array" ref="I183">IFERROR(INDEX(_xlfn.TEXTSPLIT(G183, "-"), 1), "")</f>
        <v>6203</v>
      </c>
      <c r="J183" t="str" cm="1">
        <f t="array" ref="J183">IFERROR(INDEX(_xlfn.TEXTSPLIT(H183, ";"), 1), "")</f>
        <v>North South Motorway</v>
      </c>
      <c r="K183" t="str" cm="1">
        <f t="array" ref="K183">IFERROR(INDEX(_xlfn.TEXTSPLIT(G183, "-"), 2), "")</f>
        <v>L002</v>
      </c>
      <c r="L183" t="str" cm="1">
        <f t="array" ref="L183">IFERROR(INDEX(_xlfn.TEXTSPLIT(H183, ";"), 2), "")</f>
        <v>Northern Tunnels</v>
      </c>
      <c r="M183" t="str" cm="1">
        <f t="array" ref="M183">IFERROR(INDEX(_xlfn.TEXTSPLIT(G183, "-"), 3), "")</f>
        <v>SL072</v>
      </c>
      <c r="N183" t="str" cm="1">
        <f t="array" ref="N183">IFERROR(INDEX(_xlfn.TEXTSPLIT(H183, ";"), 3), "")</f>
        <v>Between Cross Passage N07 &amp; N08, East Carriageway, Southbound</v>
      </c>
      <c r="O183" s="19" t="s">
        <v>561</v>
      </c>
      <c r="P18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2072</v>
      </c>
      <c r="Q183" s="2" t="s">
        <v>389</v>
      </c>
      <c r="R183" s="2">
        <v>37</v>
      </c>
      <c r="S183" t="s">
        <v>30</v>
      </c>
      <c r="T183" t="s">
        <v>31</v>
      </c>
      <c r="U183" t="s">
        <v>352</v>
      </c>
      <c r="V183" t="s">
        <v>353</v>
      </c>
      <c r="W183" t="s">
        <v>249</v>
      </c>
      <c r="X183" t="s">
        <v>250</v>
      </c>
      <c r="Y183" t="s">
        <v>392</v>
      </c>
      <c r="Z183" t="str">
        <f>_xlfn.CONCAT(G123," - ",E123)</f>
        <v>6203-L002 - Northern Tunnels</v>
      </c>
    </row>
    <row r="184" spans="1:26" x14ac:dyDescent="0.2">
      <c r="A184" s="2" t="s">
        <v>416</v>
      </c>
      <c r="B184" s="2" t="s">
        <v>562</v>
      </c>
      <c r="C184" s="2" t="str">
        <f t="shared" si="6"/>
        <v>LH67M9</v>
      </c>
      <c r="D184" s="38" t="s">
        <v>563</v>
      </c>
      <c r="E184" s="38" t="s">
        <v>564</v>
      </c>
      <c r="F184" t="str">
        <f t="shared" si="7"/>
        <v>L002</v>
      </c>
      <c r="G1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6203-L002-SL073</v>
      </c>
      <c r="H1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N07 &amp; N08, West Carriageway, Northbound</v>
      </c>
      <c r="I184" t="str" cm="1">
        <f t="array" ref="I184">IFERROR(INDEX(_xlfn.TEXTSPLIT(G184, "-"), 1), "")</f>
        <v>6203</v>
      </c>
      <c r="J184" t="str" cm="1">
        <f t="array" ref="J184">IFERROR(INDEX(_xlfn.TEXTSPLIT(H184, ";"), 1), "")</f>
        <v>North South Motorway</v>
      </c>
      <c r="K184" t="str" cm="1">
        <f t="array" ref="K184">IFERROR(INDEX(_xlfn.TEXTSPLIT(G184, "-"), 2), "")</f>
        <v>L002</v>
      </c>
      <c r="L184" t="str" cm="1">
        <f t="array" ref="L184">IFERROR(INDEX(_xlfn.TEXTSPLIT(H184, ";"), 2), "")</f>
        <v>Northern Tunnels</v>
      </c>
      <c r="M184" t="str" cm="1">
        <f t="array" ref="M184">IFERROR(INDEX(_xlfn.TEXTSPLIT(G184, "-"), 3), "")</f>
        <v>SL073</v>
      </c>
      <c r="N184" t="str" cm="1">
        <f t="array" ref="N184">IFERROR(INDEX(_xlfn.TEXTSPLIT(H184, ";"), 3), "")</f>
        <v>Invert Between Cross Passage N07 &amp; N08, West Carriageway, Northbound</v>
      </c>
      <c r="O184" s="19" t="s">
        <v>565</v>
      </c>
      <c r="P18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2073</v>
      </c>
      <c r="Q184" s="2" t="s">
        <v>389</v>
      </c>
      <c r="R184" s="2">
        <v>38</v>
      </c>
      <c r="S184" t="s">
        <v>30</v>
      </c>
      <c r="T184" t="s">
        <v>31</v>
      </c>
      <c r="U184" t="s">
        <v>352</v>
      </c>
      <c r="V184" t="s">
        <v>353</v>
      </c>
      <c r="W184" t="s">
        <v>421</v>
      </c>
      <c r="X184" t="s">
        <v>422</v>
      </c>
      <c r="Y184" t="s">
        <v>392</v>
      </c>
      <c r="Z184" t="str">
        <f>_xlfn.CONCAT(G123," - ",E123)</f>
        <v>6203-L002 - Northern Tunnels</v>
      </c>
    </row>
    <row r="185" spans="1:26" x14ac:dyDescent="0.2">
      <c r="A185" s="2" t="s">
        <v>416</v>
      </c>
      <c r="B185" s="2" t="s">
        <v>566</v>
      </c>
      <c r="C185" s="2" t="str">
        <f t="shared" si="6"/>
        <v>LH67M9</v>
      </c>
      <c r="D185" s="38" t="s">
        <v>567</v>
      </c>
      <c r="E185" s="38" t="s">
        <v>568</v>
      </c>
      <c r="F185" t="str">
        <f t="shared" si="7"/>
        <v>L002</v>
      </c>
      <c r="G18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6203-L002-SL074</v>
      </c>
      <c r="H18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N07 &amp; N08, East Carriageway, Southbound</v>
      </c>
      <c r="I185" t="str" cm="1">
        <f t="array" ref="I185">IFERROR(INDEX(_xlfn.TEXTSPLIT(G185, "-"), 1), "")</f>
        <v>6203</v>
      </c>
      <c r="J185" t="str" cm="1">
        <f t="array" ref="J185">IFERROR(INDEX(_xlfn.TEXTSPLIT(H185, ";"), 1), "")</f>
        <v>North South Motorway</v>
      </c>
      <c r="K185" t="str" cm="1">
        <f t="array" ref="K185">IFERROR(INDEX(_xlfn.TEXTSPLIT(G185, "-"), 2), "")</f>
        <v>L002</v>
      </c>
      <c r="L185" t="str" cm="1">
        <f t="array" ref="L185">IFERROR(INDEX(_xlfn.TEXTSPLIT(H185, ";"), 2), "")</f>
        <v>Northern Tunnels</v>
      </c>
      <c r="M185" t="str" cm="1">
        <f t="array" ref="M185">IFERROR(INDEX(_xlfn.TEXTSPLIT(G185, "-"), 3), "")</f>
        <v>SL074</v>
      </c>
      <c r="N185" t="str" cm="1">
        <f t="array" ref="N185">IFERROR(INDEX(_xlfn.TEXTSPLIT(H185, ";"), 3), "")</f>
        <v>Invert Between Cross Passage N07 &amp; N08, East Carriageway, Southbound</v>
      </c>
      <c r="O185" s="19" t="s">
        <v>569</v>
      </c>
      <c r="P18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2074</v>
      </c>
      <c r="Q185" s="2" t="s">
        <v>389</v>
      </c>
      <c r="R185" s="2">
        <v>39</v>
      </c>
      <c r="S185" t="s">
        <v>30</v>
      </c>
      <c r="T185" t="s">
        <v>31</v>
      </c>
      <c r="U185" t="s">
        <v>352</v>
      </c>
      <c r="V185" t="s">
        <v>353</v>
      </c>
      <c r="W185" t="s">
        <v>421</v>
      </c>
      <c r="X185" t="s">
        <v>422</v>
      </c>
      <c r="Y185" t="s">
        <v>392</v>
      </c>
      <c r="Z185" t="str">
        <f>_xlfn.CONCAT(G123," - ",E123)</f>
        <v>6203-L002 - Northern Tunnels</v>
      </c>
    </row>
    <row r="186" spans="1:26" x14ac:dyDescent="0.2">
      <c r="A186" s="2" t="s">
        <v>427</v>
      </c>
      <c r="B186" s="2" t="s">
        <v>570</v>
      </c>
      <c r="C186" s="2" t="str">
        <f t="shared" si="6"/>
        <v>LH67M9</v>
      </c>
      <c r="D186" s="38" t="s">
        <v>571</v>
      </c>
      <c r="E186" s="38" t="s">
        <v>572</v>
      </c>
      <c r="F186" t="str">
        <f t="shared" si="7"/>
        <v>L002</v>
      </c>
      <c r="G1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6203-L002-SN080</v>
      </c>
      <c r="H1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N08</v>
      </c>
      <c r="I186" t="str" cm="1">
        <f t="array" ref="I186">IFERROR(INDEX(_xlfn.TEXTSPLIT(G186, "-"), 1), "")</f>
        <v>6203</v>
      </c>
      <c r="J186" t="str" cm="1">
        <f t="array" ref="J186">IFERROR(INDEX(_xlfn.TEXTSPLIT(H186, ";"), 1), "")</f>
        <v>North South Motorway</v>
      </c>
      <c r="K186" t="str" cm="1">
        <f t="array" ref="K186">IFERROR(INDEX(_xlfn.TEXTSPLIT(G186, "-"), 2), "")</f>
        <v>L002</v>
      </c>
      <c r="L186" t="str" cm="1">
        <f t="array" ref="L186">IFERROR(INDEX(_xlfn.TEXTSPLIT(H186, ";"), 2), "")</f>
        <v>Northern Tunnels</v>
      </c>
      <c r="M186" t="str" cm="1">
        <f t="array" ref="M186">IFERROR(INDEX(_xlfn.TEXTSPLIT(G186, "-"), 3), "")</f>
        <v>SN080</v>
      </c>
      <c r="N186" t="str" cm="1">
        <f t="array" ref="N186">IFERROR(INDEX(_xlfn.TEXTSPLIT(H186, ";"), 3), "")</f>
        <v>Cross Passage N08</v>
      </c>
      <c r="O186" s="19" t="s">
        <v>573</v>
      </c>
      <c r="P18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2080</v>
      </c>
      <c r="Q186" s="2" t="s">
        <v>389</v>
      </c>
      <c r="R186" s="2">
        <v>40</v>
      </c>
      <c r="S186" t="s">
        <v>30</v>
      </c>
      <c r="T186" t="s">
        <v>31</v>
      </c>
      <c r="U186" t="s">
        <v>352</v>
      </c>
      <c r="V186" t="s">
        <v>353</v>
      </c>
      <c r="W186" t="s">
        <v>432</v>
      </c>
      <c r="X186" t="s">
        <v>433</v>
      </c>
      <c r="Y186" t="s">
        <v>392</v>
      </c>
      <c r="Z186" t="str">
        <f>_xlfn.CONCAT(G123," - ",E123)</f>
        <v>6203-L002 - Northern Tunnels</v>
      </c>
    </row>
    <row r="187" spans="1:26" x14ac:dyDescent="0.2">
      <c r="A187" s="2" t="s">
        <v>407</v>
      </c>
      <c r="B187" s="2" t="s">
        <v>574</v>
      </c>
      <c r="C187" s="2" t="str">
        <f t="shared" si="6"/>
        <v>LH67M9</v>
      </c>
      <c r="D187" s="38" t="s">
        <v>575</v>
      </c>
      <c r="E187" s="38" t="s">
        <v>576</v>
      </c>
      <c r="F187" t="str">
        <f t="shared" si="7"/>
        <v>L002</v>
      </c>
      <c r="G18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6203-L002-SL081</v>
      </c>
      <c r="H18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N08 &amp; N09, West Carriageway, Northbound</v>
      </c>
      <c r="I187" t="str" cm="1">
        <f t="array" ref="I187">IFERROR(INDEX(_xlfn.TEXTSPLIT(G187, "-"), 1), "")</f>
        <v>6203</v>
      </c>
      <c r="J187" t="str" cm="1">
        <f t="array" ref="J187">IFERROR(INDEX(_xlfn.TEXTSPLIT(H187, ";"), 1), "")</f>
        <v>North South Motorway</v>
      </c>
      <c r="K187" t="str" cm="1">
        <f t="array" ref="K187">IFERROR(INDEX(_xlfn.TEXTSPLIT(G187, "-"), 2), "")</f>
        <v>L002</v>
      </c>
      <c r="L187" t="str" cm="1">
        <f t="array" ref="L187">IFERROR(INDEX(_xlfn.TEXTSPLIT(H187, ";"), 2), "")</f>
        <v>Northern Tunnels</v>
      </c>
      <c r="M187" t="str" cm="1">
        <f t="array" ref="M187">IFERROR(INDEX(_xlfn.TEXTSPLIT(G187, "-"), 3), "")</f>
        <v>SL081</v>
      </c>
      <c r="N187" t="str" cm="1">
        <f t="array" ref="N187">IFERROR(INDEX(_xlfn.TEXTSPLIT(H187, ";"), 3), "")</f>
        <v>Between Cross Passage N08 &amp; N09, West Carriageway, Northbound</v>
      </c>
      <c r="O187" s="19" t="s">
        <v>577</v>
      </c>
      <c r="P18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2081</v>
      </c>
      <c r="Q187" s="2" t="s">
        <v>389</v>
      </c>
      <c r="R187" s="2">
        <v>41</v>
      </c>
      <c r="S187" t="s">
        <v>30</v>
      </c>
      <c r="T187" t="s">
        <v>31</v>
      </c>
      <c r="U187" t="s">
        <v>352</v>
      </c>
      <c r="V187" t="s">
        <v>353</v>
      </c>
      <c r="W187" t="s">
        <v>249</v>
      </c>
      <c r="X187" t="s">
        <v>250</v>
      </c>
      <c r="Y187" t="s">
        <v>392</v>
      </c>
      <c r="Z187" t="str">
        <f>_xlfn.CONCAT(G123," - ",E123)</f>
        <v>6203-L002 - Northern Tunnels</v>
      </c>
    </row>
    <row r="188" spans="1:26" x14ac:dyDescent="0.2">
      <c r="A188" s="2" t="s">
        <v>407</v>
      </c>
      <c r="B188" s="2" t="s">
        <v>578</v>
      </c>
      <c r="C188" s="2" t="str">
        <f t="shared" si="6"/>
        <v>LH67M9</v>
      </c>
      <c r="D188" s="38" t="s">
        <v>579</v>
      </c>
      <c r="E188" s="38" t="s">
        <v>580</v>
      </c>
      <c r="F188" t="str">
        <f t="shared" si="7"/>
        <v>L002</v>
      </c>
      <c r="G18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6203-L002-SL082</v>
      </c>
      <c r="H18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N08 &amp; N09, East Carriageway, Southbound</v>
      </c>
      <c r="I188" t="str" cm="1">
        <f t="array" ref="I188">IFERROR(INDEX(_xlfn.TEXTSPLIT(G188, "-"), 1), "")</f>
        <v>6203</v>
      </c>
      <c r="J188" t="str" cm="1">
        <f t="array" ref="J188">IFERROR(INDEX(_xlfn.TEXTSPLIT(H188, ";"), 1), "")</f>
        <v>North South Motorway</v>
      </c>
      <c r="K188" t="str" cm="1">
        <f t="array" ref="K188">IFERROR(INDEX(_xlfn.TEXTSPLIT(G188, "-"), 2), "")</f>
        <v>L002</v>
      </c>
      <c r="L188" t="str" cm="1">
        <f t="array" ref="L188">IFERROR(INDEX(_xlfn.TEXTSPLIT(H188, ";"), 2), "")</f>
        <v>Northern Tunnels</v>
      </c>
      <c r="M188" t="str" cm="1">
        <f t="array" ref="M188">IFERROR(INDEX(_xlfn.TEXTSPLIT(G188, "-"), 3), "")</f>
        <v>SL082</v>
      </c>
      <c r="N188" t="str" cm="1">
        <f t="array" ref="N188">IFERROR(INDEX(_xlfn.TEXTSPLIT(H188, ";"), 3), "")</f>
        <v>Between Cross Passage N08 &amp; N09, East Carriageway, Southbound</v>
      </c>
      <c r="O188" s="19" t="s">
        <v>581</v>
      </c>
      <c r="P18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2082</v>
      </c>
      <c r="Q188" s="2" t="s">
        <v>389</v>
      </c>
      <c r="R188" s="2">
        <v>42</v>
      </c>
      <c r="S188" t="s">
        <v>30</v>
      </c>
      <c r="T188" t="s">
        <v>31</v>
      </c>
      <c r="U188" t="s">
        <v>352</v>
      </c>
      <c r="V188" t="s">
        <v>353</v>
      </c>
      <c r="W188" t="s">
        <v>249</v>
      </c>
      <c r="X188" t="s">
        <v>250</v>
      </c>
      <c r="Y188" t="s">
        <v>392</v>
      </c>
      <c r="Z188" t="str">
        <f>_xlfn.CONCAT(G123," - ",E123)</f>
        <v>6203-L002 - Northern Tunnels</v>
      </c>
    </row>
    <row r="189" spans="1:26" x14ac:dyDescent="0.2">
      <c r="A189" s="2" t="s">
        <v>416</v>
      </c>
      <c r="B189" s="2" t="s">
        <v>582</v>
      </c>
      <c r="C189" s="2" t="str">
        <f t="shared" si="6"/>
        <v>LH67M9</v>
      </c>
      <c r="D189" s="38" t="s">
        <v>583</v>
      </c>
      <c r="E189" s="38" t="s">
        <v>584</v>
      </c>
      <c r="F189" t="str">
        <f t="shared" si="7"/>
        <v>L002</v>
      </c>
      <c r="G1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6203-L002-SL083</v>
      </c>
      <c r="H1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N08 &amp; N09, West Carriageway, Northbound</v>
      </c>
      <c r="I189" t="str" cm="1">
        <f t="array" ref="I189">IFERROR(INDEX(_xlfn.TEXTSPLIT(G189, "-"), 1), "")</f>
        <v>6203</v>
      </c>
      <c r="J189" t="str" cm="1">
        <f t="array" ref="J189">IFERROR(INDEX(_xlfn.TEXTSPLIT(H189, ";"), 1), "")</f>
        <v>North South Motorway</v>
      </c>
      <c r="K189" t="str" cm="1">
        <f t="array" ref="K189">IFERROR(INDEX(_xlfn.TEXTSPLIT(G189, "-"), 2), "")</f>
        <v>L002</v>
      </c>
      <c r="L189" t="str" cm="1">
        <f t="array" ref="L189">IFERROR(INDEX(_xlfn.TEXTSPLIT(H189, ";"), 2), "")</f>
        <v>Northern Tunnels</v>
      </c>
      <c r="M189" t="str" cm="1">
        <f t="array" ref="M189">IFERROR(INDEX(_xlfn.TEXTSPLIT(G189, "-"), 3), "")</f>
        <v>SL083</v>
      </c>
      <c r="N189" t="str" cm="1">
        <f t="array" ref="N189">IFERROR(INDEX(_xlfn.TEXTSPLIT(H189, ";"), 3), "")</f>
        <v>Invert Between Cross Passage N08 &amp; N09, West Carriageway, Northbound</v>
      </c>
      <c r="O189" s="19" t="s">
        <v>585</v>
      </c>
      <c r="P18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2083</v>
      </c>
      <c r="Q189" s="2" t="s">
        <v>389</v>
      </c>
      <c r="R189" s="2">
        <v>43</v>
      </c>
      <c r="S189" t="s">
        <v>30</v>
      </c>
      <c r="T189" t="s">
        <v>31</v>
      </c>
      <c r="U189" t="s">
        <v>352</v>
      </c>
      <c r="V189" t="s">
        <v>353</v>
      </c>
      <c r="W189" t="s">
        <v>421</v>
      </c>
      <c r="X189" t="s">
        <v>422</v>
      </c>
      <c r="Y189" t="s">
        <v>392</v>
      </c>
      <c r="Z189" t="str">
        <f>_xlfn.CONCAT(G123," - ",E123)</f>
        <v>6203-L002 - Northern Tunnels</v>
      </c>
    </row>
    <row r="190" spans="1:26" x14ac:dyDescent="0.2">
      <c r="A190" s="2" t="s">
        <v>416</v>
      </c>
      <c r="B190" s="2" t="s">
        <v>586</v>
      </c>
      <c r="C190" s="2" t="str">
        <f t="shared" si="6"/>
        <v>LH67M9</v>
      </c>
      <c r="D190" s="38" t="s">
        <v>587</v>
      </c>
      <c r="E190" s="38" t="s">
        <v>588</v>
      </c>
      <c r="F190" t="str">
        <f t="shared" si="7"/>
        <v>L002</v>
      </c>
      <c r="G19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6203-L002-SL084</v>
      </c>
      <c r="H19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N08 &amp; N09, East Carriageway, Southbound</v>
      </c>
      <c r="I190" t="str" cm="1">
        <f t="array" ref="I190">IFERROR(INDEX(_xlfn.TEXTSPLIT(G190, "-"), 1), "")</f>
        <v>6203</v>
      </c>
      <c r="J190" t="str" cm="1">
        <f t="array" ref="J190">IFERROR(INDEX(_xlfn.TEXTSPLIT(H190, ";"), 1), "")</f>
        <v>North South Motorway</v>
      </c>
      <c r="K190" t="str" cm="1">
        <f t="array" ref="K190">IFERROR(INDEX(_xlfn.TEXTSPLIT(G190, "-"), 2), "")</f>
        <v>L002</v>
      </c>
      <c r="L190" t="str" cm="1">
        <f t="array" ref="L190">IFERROR(INDEX(_xlfn.TEXTSPLIT(H190, ";"), 2), "")</f>
        <v>Northern Tunnels</v>
      </c>
      <c r="M190" t="str" cm="1">
        <f t="array" ref="M190">IFERROR(INDEX(_xlfn.TEXTSPLIT(G190, "-"), 3), "")</f>
        <v>SL084</v>
      </c>
      <c r="N190" t="str" cm="1">
        <f t="array" ref="N190">IFERROR(INDEX(_xlfn.TEXTSPLIT(H190, ";"), 3), "")</f>
        <v>Invert Between Cross Passage N08 &amp; N09, East Carriageway, Southbound</v>
      </c>
      <c r="O190" s="19" t="s">
        <v>589</v>
      </c>
      <c r="P19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2084</v>
      </c>
      <c r="Q190" s="2" t="s">
        <v>389</v>
      </c>
      <c r="R190" s="2">
        <v>44</v>
      </c>
      <c r="S190" t="s">
        <v>30</v>
      </c>
      <c r="T190" t="s">
        <v>31</v>
      </c>
      <c r="U190" t="s">
        <v>352</v>
      </c>
      <c r="V190" t="s">
        <v>353</v>
      </c>
      <c r="W190" t="s">
        <v>421</v>
      </c>
      <c r="X190" t="s">
        <v>422</v>
      </c>
      <c r="Y190" t="s">
        <v>392</v>
      </c>
      <c r="Z190" t="str">
        <f>_xlfn.CONCAT(G123," - ",E123)</f>
        <v>6203-L002 - Northern Tunnels</v>
      </c>
    </row>
    <row r="191" spans="1:26" x14ac:dyDescent="0.2">
      <c r="A191" s="2" t="s">
        <v>427</v>
      </c>
      <c r="B191" s="2" t="s">
        <v>590</v>
      </c>
      <c r="C191" s="2" t="str">
        <f t="shared" si="6"/>
        <v>LH67M9</v>
      </c>
      <c r="D191" s="38" t="s">
        <v>591</v>
      </c>
      <c r="E191" s="38" t="s">
        <v>592</v>
      </c>
      <c r="F191" t="str">
        <f t="shared" si="7"/>
        <v>L002</v>
      </c>
      <c r="G1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6203-L002-SN090</v>
      </c>
      <c r="H1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N09</v>
      </c>
      <c r="I191" t="str" cm="1">
        <f t="array" ref="I191">IFERROR(INDEX(_xlfn.TEXTSPLIT(G191, "-"), 1), "")</f>
        <v>6203</v>
      </c>
      <c r="J191" t="str" cm="1">
        <f t="array" ref="J191">IFERROR(INDEX(_xlfn.TEXTSPLIT(H191, ";"), 1), "")</f>
        <v>North South Motorway</v>
      </c>
      <c r="K191" t="str" cm="1">
        <f t="array" ref="K191">IFERROR(INDEX(_xlfn.TEXTSPLIT(G191, "-"), 2), "")</f>
        <v>L002</v>
      </c>
      <c r="L191" t="str" cm="1">
        <f t="array" ref="L191">IFERROR(INDEX(_xlfn.TEXTSPLIT(H191, ";"), 2), "")</f>
        <v>Northern Tunnels</v>
      </c>
      <c r="M191" t="str" cm="1">
        <f t="array" ref="M191">IFERROR(INDEX(_xlfn.TEXTSPLIT(G191, "-"), 3), "")</f>
        <v>SN090</v>
      </c>
      <c r="N191" t="str" cm="1">
        <f t="array" ref="N191">IFERROR(INDEX(_xlfn.TEXTSPLIT(H191, ";"), 3), "")</f>
        <v>Cross Passage N09</v>
      </c>
      <c r="O191" s="19" t="s">
        <v>593</v>
      </c>
      <c r="P19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2090</v>
      </c>
      <c r="Q191" s="2" t="s">
        <v>389</v>
      </c>
      <c r="R191" s="2">
        <v>45</v>
      </c>
      <c r="S191" t="s">
        <v>30</v>
      </c>
      <c r="T191" t="s">
        <v>31</v>
      </c>
      <c r="U191" t="s">
        <v>352</v>
      </c>
      <c r="V191" t="s">
        <v>353</v>
      </c>
      <c r="W191" t="s">
        <v>432</v>
      </c>
      <c r="X191" t="s">
        <v>433</v>
      </c>
      <c r="Y191" t="s">
        <v>392</v>
      </c>
      <c r="Z191" t="str">
        <f>_xlfn.CONCAT(G123," - ",E123)</f>
        <v>6203-L002 - Northern Tunnels</v>
      </c>
    </row>
    <row r="192" spans="1:26" x14ac:dyDescent="0.2">
      <c r="A192" s="2" t="s">
        <v>407</v>
      </c>
      <c r="B192" s="2" t="s">
        <v>594</v>
      </c>
      <c r="C192" s="2" t="str">
        <f t="shared" si="6"/>
        <v>LH67M9</v>
      </c>
      <c r="D192" s="38" t="s">
        <v>595</v>
      </c>
      <c r="E192" s="38" t="s">
        <v>596</v>
      </c>
      <c r="F192" t="str">
        <f t="shared" si="7"/>
        <v>L002</v>
      </c>
      <c r="G19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6203-L002-SL091</v>
      </c>
      <c r="H19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N09 &amp; N10, West Carriageway, Northbound</v>
      </c>
      <c r="I192" t="str" cm="1">
        <f t="array" ref="I192">IFERROR(INDEX(_xlfn.TEXTSPLIT(G192, "-"), 1), "")</f>
        <v>6203</v>
      </c>
      <c r="J192" t="str" cm="1">
        <f t="array" ref="J192">IFERROR(INDEX(_xlfn.TEXTSPLIT(H192, ";"), 1), "")</f>
        <v>North South Motorway</v>
      </c>
      <c r="K192" t="str" cm="1">
        <f t="array" ref="K192">IFERROR(INDEX(_xlfn.TEXTSPLIT(G192, "-"), 2), "")</f>
        <v>L002</v>
      </c>
      <c r="L192" t="str" cm="1">
        <f t="array" ref="L192">IFERROR(INDEX(_xlfn.TEXTSPLIT(H192, ";"), 2), "")</f>
        <v>Northern Tunnels</v>
      </c>
      <c r="M192" t="str" cm="1">
        <f t="array" ref="M192">IFERROR(INDEX(_xlfn.TEXTSPLIT(G192, "-"), 3), "")</f>
        <v>SL091</v>
      </c>
      <c r="N192" t="str" cm="1">
        <f t="array" ref="N192">IFERROR(INDEX(_xlfn.TEXTSPLIT(H192, ";"), 3), "")</f>
        <v>Between Cross Passage N09 &amp; N10, West Carriageway, Northbound</v>
      </c>
      <c r="O192" s="19" t="s">
        <v>597</v>
      </c>
      <c r="P19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2091</v>
      </c>
      <c r="Q192" s="2" t="s">
        <v>389</v>
      </c>
      <c r="R192" s="2">
        <v>46</v>
      </c>
      <c r="S192" t="s">
        <v>30</v>
      </c>
      <c r="T192" t="s">
        <v>31</v>
      </c>
      <c r="U192" t="s">
        <v>352</v>
      </c>
      <c r="V192" t="s">
        <v>353</v>
      </c>
      <c r="W192" t="s">
        <v>249</v>
      </c>
      <c r="X192" t="s">
        <v>250</v>
      </c>
      <c r="Y192" t="s">
        <v>392</v>
      </c>
      <c r="Z192" t="str">
        <f>_xlfn.CONCAT(G123," - ",E123)</f>
        <v>6203-L002 - Northern Tunnels</v>
      </c>
    </row>
    <row r="193" spans="1:26" x14ac:dyDescent="0.2">
      <c r="A193" s="2" t="s">
        <v>407</v>
      </c>
      <c r="B193" s="2" t="s">
        <v>598</v>
      </c>
      <c r="C193" s="2" t="str">
        <f t="shared" si="6"/>
        <v>LH67M9</v>
      </c>
      <c r="D193" s="38" t="s">
        <v>599</v>
      </c>
      <c r="E193" s="38" t="s">
        <v>600</v>
      </c>
      <c r="F193" t="str">
        <f t="shared" si="7"/>
        <v>L002</v>
      </c>
      <c r="G19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6203-L002-SL092</v>
      </c>
      <c r="H19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N09 &amp; N09, East Carriageway, Southbound</v>
      </c>
      <c r="I193" t="str" cm="1">
        <f t="array" ref="I193">IFERROR(INDEX(_xlfn.TEXTSPLIT(G193, "-"), 1), "")</f>
        <v>6203</v>
      </c>
      <c r="J193" t="str" cm="1">
        <f t="array" ref="J193">IFERROR(INDEX(_xlfn.TEXTSPLIT(H193, ";"), 1), "")</f>
        <v>North South Motorway</v>
      </c>
      <c r="K193" t="str" cm="1">
        <f t="array" ref="K193">IFERROR(INDEX(_xlfn.TEXTSPLIT(G193, "-"), 2), "")</f>
        <v>L002</v>
      </c>
      <c r="L193" t="str" cm="1">
        <f t="array" ref="L193">IFERROR(INDEX(_xlfn.TEXTSPLIT(H193, ";"), 2), "")</f>
        <v>Northern Tunnels</v>
      </c>
      <c r="M193" t="str" cm="1">
        <f t="array" ref="M193">IFERROR(INDEX(_xlfn.TEXTSPLIT(G193, "-"), 3), "")</f>
        <v>SL092</v>
      </c>
      <c r="N193" t="str" cm="1">
        <f t="array" ref="N193">IFERROR(INDEX(_xlfn.TEXTSPLIT(H193, ";"), 3), "")</f>
        <v>Between Cross Passage N09 &amp; N09, East Carriageway, Southbound</v>
      </c>
      <c r="O193" s="19" t="s">
        <v>601</v>
      </c>
      <c r="P19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2092</v>
      </c>
      <c r="Q193" s="2" t="s">
        <v>389</v>
      </c>
      <c r="R193" s="2">
        <v>47</v>
      </c>
      <c r="S193" t="s">
        <v>30</v>
      </c>
      <c r="T193" t="s">
        <v>31</v>
      </c>
      <c r="U193" t="s">
        <v>352</v>
      </c>
      <c r="V193" t="s">
        <v>353</v>
      </c>
      <c r="W193" t="s">
        <v>249</v>
      </c>
      <c r="X193" t="s">
        <v>250</v>
      </c>
      <c r="Y193" t="s">
        <v>392</v>
      </c>
      <c r="Z193" t="str">
        <f>_xlfn.CONCAT(G123," - ",E123)</f>
        <v>6203-L002 - Northern Tunnels</v>
      </c>
    </row>
    <row r="194" spans="1:26" x14ac:dyDescent="0.2">
      <c r="A194" s="2" t="s">
        <v>416</v>
      </c>
      <c r="B194" s="2" t="s">
        <v>602</v>
      </c>
      <c r="C194" s="2" t="str">
        <f t="shared" si="6"/>
        <v>LH67M9</v>
      </c>
      <c r="D194" s="38" t="s">
        <v>603</v>
      </c>
      <c r="E194" s="38" t="s">
        <v>604</v>
      </c>
      <c r="F194" t="str">
        <f t="shared" si="7"/>
        <v>L002</v>
      </c>
      <c r="G1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6203-L002-SL093</v>
      </c>
      <c r="H1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N09 &amp; N10, West Carriageway, Northbound</v>
      </c>
      <c r="I194" t="str" cm="1">
        <f t="array" ref="I194">IFERROR(INDEX(_xlfn.TEXTSPLIT(G194, "-"), 1), "")</f>
        <v>6203</v>
      </c>
      <c r="J194" t="str" cm="1">
        <f t="array" ref="J194">IFERROR(INDEX(_xlfn.TEXTSPLIT(H194, ";"), 1), "")</f>
        <v>North South Motorway</v>
      </c>
      <c r="K194" t="str" cm="1">
        <f t="array" ref="K194">IFERROR(INDEX(_xlfn.TEXTSPLIT(G194, "-"), 2), "")</f>
        <v>L002</v>
      </c>
      <c r="L194" t="str" cm="1">
        <f t="array" ref="L194">IFERROR(INDEX(_xlfn.TEXTSPLIT(H194, ";"), 2), "")</f>
        <v>Northern Tunnels</v>
      </c>
      <c r="M194" t="str" cm="1">
        <f t="array" ref="M194">IFERROR(INDEX(_xlfn.TEXTSPLIT(G194, "-"), 3), "")</f>
        <v>SL093</v>
      </c>
      <c r="N194" t="str" cm="1">
        <f t="array" ref="N194">IFERROR(INDEX(_xlfn.TEXTSPLIT(H194, ";"), 3), "")</f>
        <v>Invert Between Cross Passage N09 &amp; N10, West Carriageway, Northbound</v>
      </c>
      <c r="O194" s="19" t="s">
        <v>605</v>
      </c>
      <c r="P19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2093</v>
      </c>
      <c r="Q194" s="2" t="s">
        <v>389</v>
      </c>
      <c r="R194" s="2">
        <v>48</v>
      </c>
      <c r="S194" t="s">
        <v>30</v>
      </c>
      <c r="T194" t="s">
        <v>31</v>
      </c>
      <c r="U194" t="s">
        <v>352</v>
      </c>
      <c r="V194" t="s">
        <v>353</v>
      </c>
      <c r="W194" t="s">
        <v>421</v>
      </c>
      <c r="X194" t="s">
        <v>422</v>
      </c>
      <c r="Y194" t="s">
        <v>392</v>
      </c>
      <c r="Z194" t="str">
        <f>_xlfn.CONCAT(G123," - ",E123)</f>
        <v>6203-L002 - Northern Tunnels</v>
      </c>
    </row>
    <row r="195" spans="1:26" x14ac:dyDescent="0.2">
      <c r="A195" s="2" t="s">
        <v>416</v>
      </c>
      <c r="B195" s="2" t="s">
        <v>606</v>
      </c>
      <c r="C195" s="2" t="str">
        <f t="shared" si="6"/>
        <v>LH67M9</v>
      </c>
      <c r="D195" s="38" t="s">
        <v>607</v>
      </c>
      <c r="E195" s="38" t="s">
        <v>608</v>
      </c>
      <c r="F195" t="str">
        <f t="shared" si="7"/>
        <v>L002</v>
      </c>
      <c r="G1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6203-L002-SL094</v>
      </c>
      <c r="H1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N09 &amp; N10, East Carriageway, Southbound</v>
      </c>
      <c r="I195" t="str" cm="1">
        <f t="array" ref="I195">IFERROR(INDEX(_xlfn.TEXTSPLIT(G195, "-"), 1), "")</f>
        <v>6203</v>
      </c>
      <c r="J195" t="str" cm="1">
        <f t="array" ref="J195">IFERROR(INDEX(_xlfn.TEXTSPLIT(H195, ";"), 1), "")</f>
        <v>North South Motorway</v>
      </c>
      <c r="K195" t="str" cm="1">
        <f t="array" ref="K195">IFERROR(INDEX(_xlfn.TEXTSPLIT(G195, "-"), 2), "")</f>
        <v>L002</v>
      </c>
      <c r="L195" t="str" cm="1">
        <f t="array" ref="L195">IFERROR(INDEX(_xlfn.TEXTSPLIT(H195, ";"), 2), "")</f>
        <v>Northern Tunnels</v>
      </c>
      <c r="M195" t="str" cm="1">
        <f t="array" ref="M195">IFERROR(INDEX(_xlfn.TEXTSPLIT(G195, "-"), 3), "")</f>
        <v>SL094</v>
      </c>
      <c r="N195" t="str" cm="1">
        <f t="array" ref="N195">IFERROR(INDEX(_xlfn.TEXTSPLIT(H195, ";"), 3), "")</f>
        <v>Invert Between Cross Passage N09 &amp; N10, East Carriageway, Southbound</v>
      </c>
      <c r="O195" s="19" t="s">
        <v>609</v>
      </c>
      <c r="P19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2094</v>
      </c>
      <c r="Q195" s="2" t="s">
        <v>389</v>
      </c>
      <c r="R195" s="2">
        <v>49</v>
      </c>
      <c r="S195" t="s">
        <v>30</v>
      </c>
      <c r="T195" t="s">
        <v>31</v>
      </c>
      <c r="U195" t="s">
        <v>352</v>
      </c>
      <c r="V195" t="s">
        <v>353</v>
      </c>
      <c r="W195" t="s">
        <v>421</v>
      </c>
      <c r="X195" t="s">
        <v>422</v>
      </c>
      <c r="Y195" t="s">
        <v>392</v>
      </c>
      <c r="Z195" t="str">
        <f>_xlfn.CONCAT(G123," - ",E123)</f>
        <v>6203-L002 - Northern Tunnels</v>
      </c>
    </row>
    <row r="196" spans="1:26" x14ac:dyDescent="0.2">
      <c r="A196" s="2" t="s">
        <v>427</v>
      </c>
      <c r="B196" s="2" t="s">
        <v>610</v>
      </c>
      <c r="C196" s="2" t="str">
        <f t="shared" si="6"/>
        <v>LH67M9</v>
      </c>
      <c r="D196" s="38" t="s">
        <v>611</v>
      </c>
      <c r="E196" s="38" t="s">
        <v>612</v>
      </c>
      <c r="F196" t="str">
        <f t="shared" si="7"/>
        <v>L002</v>
      </c>
      <c r="G1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6203-L002-SN100</v>
      </c>
      <c r="H1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N10</v>
      </c>
      <c r="I196" t="str" cm="1">
        <f t="array" ref="I196">IFERROR(INDEX(_xlfn.TEXTSPLIT(G196, "-"), 1), "")</f>
        <v>6203</v>
      </c>
      <c r="J196" t="str" cm="1">
        <f t="array" ref="J196">IFERROR(INDEX(_xlfn.TEXTSPLIT(H196, ";"), 1), "")</f>
        <v>North South Motorway</v>
      </c>
      <c r="K196" t="str" cm="1">
        <f t="array" ref="K196">IFERROR(INDEX(_xlfn.TEXTSPLIT(G196, "-"), 2), "")</f>
        <v>L002</v>
      </c>
      <c r="L196" t="str" cm="1">
        <f t="array" ref="L196">IFERROR(INDEX(_xlfn.TEXTSPLIT(H196, ";"), 2), "")</f>
        <v>Northern Tunnels</v>
      </c>
      <c r="M196" t="str" cm="1">
        <f t="array" ref="M196">IFERROR(INDEX(_xlfn.TEXTSPLIT(G196, "-"), 3), "")</f>
        <v>SN100</v>
      </c>
      <c r="N196" t="str" cm="1">
        <f t="array" ref="N196">IFERROR(INDEX(_xlfn.TEXTSPLIT(H196, ";"), 3), "")</f>
        <v>Cross Passage N10</v>
      </c>
      <c r="O196" s="19" t="s">
        <v>613</v>
      </c>
      <c r="P19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2100</v>
      </c>
      <c r="Q196" s="2" t="s">
        <v>389</v>
      </c>
      <c r="R196" s="2">
        <v>50</v>
      </c>
      <c r="S196" t="s">
        <v>30</v>
      </c>
      <c r="T196" t="s">
        <v>31</v>
      </c>
      <c r="U196" t="s">
        <v>352</v>
      </c>
      <c r="V196" t="s">
        <v>353</v>
      </c>
      <c r="W196" t="s">
        <v>432</v>
      </c>
      <c r="X196" t="s">
        <v>433</v>
      </c>
      <c r="Y196" t="s">
        <v>392</v>
      </c>
      <c r="Z196" t="str">
        <f>_xlfn.CONCAT(G123," - ",E123)</f>
        <v>6203-L002 - Northern Tunnels</v>
      </c>
    </row>
    <row r="197" spans="1:26" x14ac:dyDescent="0.2">
      <c r="A197" s="2" t="s">
        <v>407</v>
      </c>
      <c r="B197" s="2" t="s">
        <v>614</v>
      </c>
      <c r="C197" s="2" t="str">
        <f t="shared" si="6"/>
        <v>LH67M9</v>
      </c>
      <c r="D197" s="38" t="s">
        <v>615</v>
      </c>
      <c r="E197" s="38" t="s">
        <v>616</v>
      </c>
      <c r="F197" t="str">
        <f t="shared" si="7"/>
        <v>L002</v>
      </c>
      <c r="G19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6203-L002-SL101</v>
      </c>
      <c r="H19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N10 &amp; N11, West Carriageway, Northbound</v>
      </c>
      <c r="I197" t="str" cm="1">
        <f t="array" ref="I197">IFERROR(INDEX(_xlfn.TEXTSPLIT(G197, "-"), 1), "")</f>
        <v>6203</v>
      </c>
      <c r="J197" t="str" cm="1">
        <f t="array" ref="J197">IFERROR(INDEX(_xlfn.TEXTSPLIT(H197, ";"), 1), "")</f>
        <v>North South Motorway</v>
      </c>
      <c r="K197" t="str" cm="1">
        <f t="array" ref="K197">IFERROR(INDEX(_xlfn.TEXTSPLIT(G197, "-"), 2), "")</f>
        <v>L002</v>
      </c>
      <c r="L197" t="str" cm="1">
        <f t="array" ref="L197">IFERROR(INDEX(_xlfn.TEXTSPLIT(H197, ";"), 2), "")</f>
        <v>Northern Tunnels</v>
      </c>
      <c r="M197" t="str" cm="1">
        <f t="array" ref="M197">IFERROR(INDEX(_xlfn.TEXTSPLIT(G197, "-"), 3), "")</f>
        <v>SL101</v>
      </c>
      <c r="N197" t="str" cm="1">
        <f t="array" ref="N197">IFERROR(INDEX(_xlfn.TEXTSPLIT(H197, ";"), 3), "")</f>
        <v>Between Cross Passage N10 &amp; N11, West Carriageway, Northbound</v>
      </c>
      <c r="O197" s="19" t="s">
        <v>617</v>
      </c>
      <c r="P19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2101</v>
      </c>
      <c r="Q197" s="2" t="s">
        <v>389</v>
      </c>
      <c r="R197" s="2">
        <v>51</v>
      </c>
      <c r="S197" t="s">
        <v>30</v>
      </c>
      <c r="T197" t="s">
        <v>31</v>
      </c>
      <c r="U197" t="s">
        <v>352</v>
      </c>
      <c r="V197" t="s">
        <v>353</v>
      </c>
      <c r="W197" t="s">
        <v>249</v>
      </c>
      <c r="X197" t="s">
        <v>250</v>
      </c>
      <c r="Y197" t="s">
        <v>392</v>
      </c>
      <c r="Z197" t="str">
        <f>_xlfn.CONCAT(G123," - ",E123)</f>
        <v>6203-L002 - Northern Tunnels</v>
      </c>
    </row>
    <row r="198" spans="1:26" x14ac:dyDescent="0.2">
      <c r="A198" s="2" t="s">
        <v>407</v>
      </c>
      <c r="B198" s="2" t="s">
        <v>618</v>
      </c>
      <c r="C198" s="2" t="str">
        <f t="shared" si="6"/>
        <v>LH67M9</v>
      </c>
      <c r="D198" s="38" t="s">
        <v>619</v>
      </c>
      <c r="E198" s="38" t="s">
        <v>620</v>
      </c>
      <c r="F198" t="str">
        <f t="shared" si="7"/>
        <v>L002</v>
      </c>
      <c r="G1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6203-L002-SL102</v>
      </c>
      <c r="H1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N10 &amp; N11, East Carriageway, Southbound</v>
      </c>
      <c r="I198" t="str" cm="1">
        <f t="array" ref="I198">IFERROR(INDEX(_xlfn.TEXTSPLIT(G198, "-"), 1), "")</f>
        <v>6203</v>
      </c>
      <c r="J198" t="str" cm="1">
        <f t="array" ref="J198">IFERROR(INDEX(_xlfn.TEXTSPLIT(H198, ";"), 1), "")</f>
        <v>North South Motorway</v>
      </c>
      <c r="K198" t="str" cm="1">
        <f t="array" ref="K198">IFERROR(INDEX(_xlfn.TEXTSPLIT(G198, "-"), 2), "")</f>
        <v>L002</v>
      </c>
      <c r="L198" t="str" cm="1">
        <f t="array" ref="L198">IFERROR(INDEX(_xlfn.TEXTSPLIT(H198, ";"), 2), "")</f>
        <v>Northern Tunnels</v>
      </c>
      <c r="M198" t="str" cm="1">
        <f t="array" ref="M198">IFERROR(INDEX(_xlfn.TEXTSPLIT(G198, "-"), 3), "")</f>
        <v>SL102</v>
      </c>
      <c r="N198" t="str" cm="1">
        <f t="array" ref="N198">IFERROR(INDEX(_xlfn.TEXTSPLIT(H198, ";"), 3), "")</f>
        <v>Between Cross Passage N10 &amp; N11, East Carriageway, Southbound</v>
      </c>
      <c r="O198" s="19" t="s">
        <v>621</v>
      </c>
      <c r="P19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2102</v>
      </c>
      <c r="Q198" s="2" t="s">
        <v>389</v>
      </c>
      <c r="R198" s="2">
        <v>52</v>
      </c>
      <c r="S198" t="s">
        <v>30</v>
      </c>
      <c r="T198" t="s">
        <v>31</v>
      </c>
      <c r="U198" t="s">
        <v>352</v>
      </c>
      <c r="V198" t="s">
        <v>353</v>
      </c>
      <c r="W198" t="s">
        <v>249</v>
      </c>
      <c r="X198" t="s">
        <v>250</v>
      </c>
      <c r="Y198" t="s">
        <v>392</v>
      </c>
      <c r="Z198" t="str">
        <f>_xlfn.CONCAT(G123," - ",E123)</f>
        <v>6203-L002 - Northern Tunnels</v>
      </c>
    </row>
    <row r="199" spans="1:26" x14ac:dyDescent="0.2">
      <c r="A199" s="2" t="s">
        <v>416</v>
      </c>
      <c r="B199" s="2" t="s">
        <v>622</v>
      </c>
      <c r="C199" s="2" t="str">
        <f t="shared" si="6"/>
        <v>LH67M9</v>
      </c>
      <c r="D199" s="38" t="s">
        <v>623</v>
      </c>
      <c r="E199" s="38" t="s">
        <v>624</v>
      </c>
      <c r="F199" t="str">
        <f t="shared" si="7"/>
        <v>L002</v>
      </c>
      <c r="G19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6203-L002-SL103</v>
      </c>
      <c r="H19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N10 &amp; N11, West Carriageway, Northbound</v>
      </c>
      <c r="I199" t="str" cm="1">
        <f t="array" ref="I199">IFERROR(INDEX(_xlfn.TEXTSPLIT(G199, "-"), 1), "")</f>
        <v>6203</v>
      </c>
      <c r="J199" t="str" cm="1">
        <f t="array" ref="J199">IFERROR(INDEX(_xlfn.TEXTSPLIT(H199, ";"), 1), "")</f>
        <v>North South Motorway</v>
      </c>
      <c r="K199" t="str" cm="1">
        <f t="array" ref="K199">IFERROR(INDEX(_xlfn.TEXTSPLIT(G199, "-"), 2), "")</f>
        <v>L002</v>
      </c>
      <c r="L199" t="str" cm="1">
        <f t="array" ref="L199">IFERROR(INDEX(_xlfn.TEXTSPLIT(H199, ";"), 2), "")</f>
        <v>Northern Tunnels</v>
      </c>
      <c r="M199" t="str" cm="1">
        <f t="array" ref="M199">IFERROR(INDEX(_xlfn.TEXTSPLIT(G199, "-"), 3), "")</f>
        <v>SL103</v>
      </c>
      <c r="N199" t="str" cm="1">
        <f t="array" ref="N199">IFERROR(INDEX(_xlfn.TEXTSPLIT(H199, ";"), 3), "")</f>
        <v>Invert Between Cross Passage N10 &amp; N11, West Carriageway, Northbound</v>
      </c>
      <c r="O199" s="19" t="s">
        <v>625</v>
      </c>
      <c r="P19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2103</v>
      </c>
      <c r="Q199" s="2" t="s">
        <v>389</v>
      </c>
      <c r="R199" s="2">
        <v>53</v>
      </c>
      <c r="S199" t="s">
        <v>30</v>
      </c>
      <c r="T199" t="s">
        <v>31</v>
      </c>
      <c r="U199" t="s">
        <v>352</v>
      </c>
      <c r="V199" t="s">
        <v>353</v>
      </c>
      <c r="W199" t="s">
        <v>421</v>
      </c>
      <c r="X199" t="s">
        <v>422</v>
      </c>
      <c r="Y199" t="s">
        <v>392</v>
      </c>
      <c r="Z199" t="str">
        <f>_xlfn.CONCAT(G123," - ",E123)</f>
        <v>6203-L002 - Northern Tunnels</v>
      </c>
    </row>
    <row r="200" spans="1:26" x14ac:dyDescent="0.2">
      <c r="A200" s="2" t="s">
        <v>416</v>
      </c>
      <c r="B200" s="2" t="s">
        <v>626</v>
      </c>
      <c r="C200" s="2" t="str">
        <f t="shared" si="6"/>
        <v>LH67M9</v>
      </c>
      <c r="D200" s="38" t="s">
        <v>627</v>
      </c>
      <c r="E200" s="38" t="s">
        <v>628</v>
      </c>
      <c r="F200" t="str">
        <f t="shared" si="7"/>
        <v>L002</v>
      </c>
      <c r="G20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6203-L002-SL104</v>
      </c>
      <c r="H20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N10 &amp; N11, East Carriageway, Southbound</v>
      </c>
      <c r="I200" t="str" cm="1">
        <f t="array" ref="I200">IFERROR(INDEX(_xlfn.TEXTSPLIT(G200, "-"), 1), "")</f>
        <v>6203</v>
      </c>
      <c r="J200" t="str" cm="1">
        <f t="array" ref="J200">IFERROR(INDEX(_xlfn.TEXTSPLIT(H200, ";"), 1), "")</f>
        <v>North South Motorway</v>
      </c>
      <c r="K200" t="str" cm="1">
        <f t="array" ref="K200">IFERROR(INDEX(_xlfn.TEXTSPLIT(G200, "-"), 2), "")</f>
        <v>L002</v>
      </c>
      <c r="L200" t="str" cm="1">
        <f t="array" ref="L200">IFERROR(INDEX(_xlfn.TEXTSPLIT(H200, ";"), 2), "")</f>
        <v>Northern Tunnels</v>
      </c>
      <c r="M200" t="str" cm="1">
        <f t="array" ref="M200">IFERROR(INDEX(_xlfn.TEXTSPLIT(G200, "-"), 3), "")</f>
        <v>SL104</v>
      </c>
      <c r="N200" t="str" cm="1">
        <f t="array" ref="N200">IFERROR(INDEX(_xlfn.TEXTSPLIT(H200, ";"), 3), "")</f>
        <v>Invert Between Cross Passage N10 &amp; N11, East Carriageway, Southbound</v>
      </c>
      <c r="O200" s="19" t="s">
        <v>629</v>
      </c>
      <c r="P20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2104</v>
      </c>
      <c r="Q200" s="2" t="s">
        <v>389</v>
      </c>
      <c r="R200" s="2">
        <v>54</v>
      </c>
      <c r="S200" t="s">
        <v>30</v>
      </c>
      <c r="T200" t="s">
        <v>31</v>
      </c>
      <c r="U200" t="s">
        <v>352</v>
      </c>
      <c r="V200" t="s">
        <v>353</v>
      </c>
      <c r="W200" t="s">
        <v>421</v>
      </c>
      <c r="X200" t="s">
        <v>422</v>
      </c>
      <c r="Y200" t="s">
        <v>392</v>
      </c>
      <c r="Z200" t="str">
        <f>_xlfn.CONCAT(G123," - ",E123)</f>
        <v>6203-L002 - Northern Tunnels</v>
      </c>
    </row>
    <row r="201" spans="1:26" x14ac:dyDescent="0.2">
      <c r="A201" s="2" t="s">
        <v>427</v>
      </c>
      <c r="B201" s="2" t="s">
        <v>630</v>
      </c>
      <c r="C201" s="2" t="str">
        <f t="shared" si="6"/>
        <v>LH67M9</v>
      </c>
      <c r="D201" s="38" t="s">
        <v>631</v>
      </c>
      <c r="E201" s="38" t="s">
        <v>632</v>
      </c>
      <c r="F201" t="str">
        <f t="shared" si="7"/>
        <v>L002</v>
      </c>
      <c r="G20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6203-L002-SN110</v>
      </c>
      <c r="H20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N11</v>
      </c>
      <c r="I201" t="str" cm="1">
        <f t="array" ref="I201">IFERROR(INDEX(_xlfn.TEXTSPLIT(G201, "-"), 1), "")</f>
        <v>6203</v>
      </c>
      <c r="J201" t="str" cm="1">
        <f t="array" ref="J201">IFERROR(INDEX(_xlfn.TEXTSPLIT(H201, ";"), 1), "")</f>
        <v>North South Motorway</v>
      </c>
      <c r="K201" t="str" cm="1">
        <f t="array" ref="K201">IFERROR(INDEX(_xlfn.TEXTSPLIT(G201, "-"), 2), "")</f>
        <v>L002</v>
      </c>
      <c r="L201" t="str" cm="1">
        <f t="array" ref="L201">IFERROR(INDEX(_xlfn.TEXTSPLIT(H201, ";"), 2), "")</f>
        <v>Northern Tunnels</v>
      </c>
      <c r="M201" t="str" cm="1">
        <f t="array" ref="M201">IFERROR(INDEX(_xlfn.TEXTSPLIT(G201, "-"), 3), "")</f>
        <v>SN110</v>
      </c>
      <c r="N201" t="str" cm="1">
        <f t="array" ref="N201">IFERROR(INDEX(_xlfn.TEXTSPLIT(H201, ";"), 3), "")</f>
        <v>Cross Passage N11</v>
      </c>
      <c r="O201" s="19" t="s">
        <v>633</v>
      </c>
      <c r="P20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2110</v>
      </c>
      <c r="Q201" s="2" t="s">
        <v>389</v>
      </c>
      <c r="R201" s="2">
        <v>55</v>
      </c>
      <c r="S201" t="s">
        <v>30</v>
      </c>
      <c r="T201" t="s">
        <v>31</v>
      </c>
      <c r="U201" t="s">
        <v>352</v>
      </c>
      <c r="V201" t="s">
        <v>353</v>
      </c>
      <c r="W201" t="s">
        <v>432</v>
      </c>
      <c r="X201" t="s">
        <v>433</v>
      </c>
      <c r="Y201" t="s">
        <v>392</v>
      </c>
      <c r="Z201" t="str">
        <f>_xlfn.CONCAT(G123," - ",E123)</f>
        <v>6203-L002 - Northern Tunnels</v>
      </c>
    </row>
    <row r="202" spans="1:26" x14ac:dyDescent="0.2">
      <c r="A202" s="2" t="s">
        <v>407</v>
      </c>
      <c r="B202" s="2" t="s">
        <v>634</v>
      </c>
      <c r="C202" s="2" t="str">
        <f t="shared" si="6"/>
        <v>LH67M9</v>
      </c>
      <c r="D202" s="38" t="s">
        <v>635</v>
      </c>
      <c r="E202" s="38" t="s">
        <v>636</v>
      </c>
      <c r="F202" t="str">
        <f t="shared" si="7"/>
        <v>L002</v>
      </c>
      <c r="G2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6203-L002-SL111</v>
      </c>
      <c r="H2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N11 &amp; N12, West Carriageway, Northbound</v>
      </c>
      <c r="I202" t="str" cm="1">
        <f t="array" ref="I202">IFERROR(INDEX(_xlfn.TEXTSPLIT(G202, "-"), 1), "")</f>
        <v>6203</v>
      </c>
      <c r="J202" t="str" cm="1">
        <f t="array" ref="J202">IFERROR(INDEX(_xlfn.TEXTSPLIT(H202, ";"), 1), "")</f>
        <v>North South Motorway</v>
      </c>
      <c r="K202" t="str" cm="1">
        <f t="array" ref="K202">IFERROR(INDEX(_xlfn.TEXTSPLIT(G202, "-"), 2), "")</f>
        <v>L002</v>
      </c>
      <c r="L202" t="str" cm="1">
        <f t="array" ref="L202">IFERROR(INDEX(_xlfn.TEXTSPLIT(H202, ";"), 2), "")</f>
        <v>Northern Tunnels</v>
      </c>
      <c r="M202" t="str" cm="1">
        <f t="array" ref="M202">IFERROR(INDEX(_xlfn.TEXTSPLIT(G202, "-"), 3), "")</f>
        <v>SL111</v>
      </c>
      <c r="N202" t="str" cm="1">
        <f t="array" ref="N202">IFERROR(INDEX(_xlfn.TEXTSPLIT(H202, ";"), 3), "")</f>
        <v>Between Cross Passage N11 &amp; N12, West Carriageway, Northbound</v>
      </c>
      <c r="O202" s="19">
        <v>111</v>
      </c>
      <c r="P20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2111</v>
      </c>
      <c r="Q202" s="2" t="s">
        <v>389</v>
      </c>
      <c r="R202" s="2">
        <v>56</v>
      </c>
      <c r="S202" t="s">
        <v>30</v>
      </c>
      <c r="T202" t="s">
        <v>31</v>
      </c>
      <c r="U202" t="s">
        <v>352</v>
      </c>
      <c r="V202" t="s">
        <v>353</v>
      </c>
      <c r="W202" t="s">
        <v>249</v>
      </c>
      <c r="X202" t="s">
        <v>250</v>
      </c>
      <c r="Y202" t="s">
        <v>392</v>
      </c>
      <c r="Z202" t="str">
        <f>_xlfn.CONCAT(G123," - ",E123)</f>
        <v>6203-L002 - Northern Tunnels</v>
      </c>
    </row>
    <row r="203" spans="1:26" x14ac:dyDescent="0.2">
      <c r="A203" s="2" t="s">
        <v>407</v>
      </c>
      <c r="B203" s="2" t="s">
        <v>637</v>
      </c>
      <c r="C203" s="2" t="str">
        <f t="shared" si="6"/>
        <v>LH67M9</v>
      </c>
      <c r="D203" s="38" t="s">
        <v>638</v>
      </c>
      <c r="E203" s="38" t="s">
        <v>639</v>
      </c>
      <c r="F203" t="str">
        <f t="shared" si="7"/>
        <v>L002</v>
      </c>
      <c r="G20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6203-L002-SL112</v>
      </c>
      <c r="H20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N11 &amp; N12, East Carriageway, Southbound</v>
      </c>
      <c r="I203" t="str" cm="1">
        <f t="array" ref="I203">IFERROR(INDEX(_xlfn.TEXTSPLIT(G203, "-"), 1), "")</f>
        <v>6203</v>
      </c>
      <c r="J203" t="str" cm="1">
        <f t="array" ref="J203">IFERROR(INDEX(_xlfn.TEXTSPLIT(H203, ";"), 1), "")</f>
        <v>North South Motorway</v>
      </c>
      <c r="K203" t="str" cm="1">
        <f t="array" ref="K203">IFERROR(INDEX(_xlfn.TEXTSPLIT(G203, "-"), 2), "")</f>
        <v>L002</v>
      </c>
      <c r="L203" t="str" cm="1">
        <f t="array" ref="L203">IFERROR(INDEX(_xlfn.TEXTSPLIT(H203, ";"), 2), "")</f>
        <v>Northern Tunnels</v>
      </c>
      <c r="M203" t="str" cm="1">
        <f t="array" ref="M203">IFERROR(INDEX(_xlfn.TEXTSPLIT(G203, "-"), 3), "")</f>
        <v>SL112</v>
      </c>
      <c r="N203" t="str" cm="1">
        <f t="array" ref="N203">IFERROR(INDEX(_xlfn.TEXTSPLIT(H203, ";"), 3), "")</f>
        <v>Between Cross Passage N11 &amp; N12, East Carriageway, Southbound</v>
      </c>
      <c r="O203" s="19">
        <v>112</v>
      </c>
      <c r="P20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2112</v>
      </c>
      <c r="Q203" s="2" t="s">
        <v>389</v>
      </c>
      <c r="R203" s="2">
        <v>57</v>
      </c>
      <c r="S203" t="s">
        <v>30</v>
      </c>
      <c r="T203" t="s">
        <v>31</v>
      </c>
      <c r="U203" t="s">
        <v>352</v>
      </c>
      <c r="V203" t="s">
        <v>353</v>
      </c>
      <c r="W203" t="s">
        <v>249</v>
      </c>
      <c r="X203" t="s">
        <v>250</v>
      </c>
      <c r="Y203" t="s">
        <v>392</v>
      </c>
      <c r="Z203" t="str">
        <f>_xlfn.CONCAT(G123," - ",E123)</f>
        <v>6203-L002 - Northern Tunnels</v>
      </c>
    </row>
    <row r="204" spans="1:26" x14ac:dyDescent="0.2">
      <c r="A204" s="2" t="s">
        <v>416</v>
      </c>
      <c r="B204" s="2" t="s">
        <v>640</v>
      </c>
      <c r="C204" s="2" t="str">
        <f t="shared" si="6"/>
        <v>LH67M9</v>
      </c>
      <c r="D204" s="38" t="s">
        <v>641</v>
      </c>
      <c r="E204" s="38" t="s">
        <v>642</v>
      </c>
      <c r="F204" t="str">
        <f t="shared" si="7"/>
        <v>L002</v>
      </c>
      <c r="G2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6203-L002-SL113</v>
      </c>
      <c r="H2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N11 &amp; N12, West Carriageway, Northbound</v>
      </c>
      <c r="I204" t="str" cm="1">
        <f t="array" ref="I204">IFERROR(INDEX(_xlfn.TEXTSPLIT(G204, "-"), 1), "")</f>
        <v>6203</v>
      </c>
      <c r="J204" t="str" cm="1">
        <f t="array" ref="J204">IFERROR(INDEX(_xlfn.TEXTSPLIT(H204, ";"), 1), "")</f>
        <v>North South Motorway</v>
      </c>
      <c r="K204" t="str" cm="1">
        <f t="array" ref="K204">IFERROR(INDEX(_xlfn.TEXTSPLIT(G204, "-"), 2), "")</f>
        <v>L002</v>
      </c>
      <c r="L204" t="str" cm="1">
        <f t="array" ref="L204">IFERROR(INDEX(_xlfn.TEXTSPLIT(H204, ";"), 2), "")</f>
        <v>Northern Tunnels</v>
      </c>
      <c r="M204" t="str" cm="1">
        <f t="array" ref="M204">IFERROR(INDEX(_xlfn.TEXTSPLIT(G204, "-"), 3), "")</f>
        <v>SL113</v>
      </c>
      <c r="N204" t="str" cm="1">
        <f t="array" ref="N204">IFERROR(INDEX(_xlfn.TEXTSPLIT(H204, ";"), 3), "")</f>
        <v>Invert Between Cross Passage N11 &amp; N12, West Carriageway, Northbound</v>
      </c>
      <c r="O204" s="19">
        <v>113</v>
      </c>
      <c r="P20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2113</v>
      </c>
      <c r="Q204" s="2" t="s">
        <v>389</v>
      </c>
      <c r="R204" s="2">
        <v>58</v>
      </c>
      <c r="S204" t="s">
        <v>30</v>
      </c>
      <c r="T204" t="s">
        <v>31</v>
      </c>
      <c r="U204" t="s">
        <v>352</v>
      </c>
      <c r="V204" t="s">
        <v>353</v>
      </c>
      <c r="W204" t="s">
        <v>421</v>
      </c>
      <c r="X204" t="s">
        <v>422</v>
      </c>
      <c r="Y204" t="s">
        <v>392</v>
      </c>
      <c r="Z204" t="str">
        <f>_xlfn.CONCAT(G123," - ",E123)</f>
        <v>6203-L002 - Northern Tunnels</v>
      </c>
    </row>
    <row r="205" spans="1:26" x14ac:dyDescent="0.2">
      <c r="A205" s="2" t="s">
        <v>416</v>
      </c>
      <c r="B205" s="2" t="s">
        <v>643</v>
      </c>
      <c r="C205" s="2" t="str">
        <f t="shared" si="6"/>
        <v>LH67M9</v>
      </c>
      <c r="D205" s="38" t="s">
        <v>644</v>
      </c>
      <c r="E205" s="38" t="s">
        <v>645</v>
      </c>
      <c r="F205" t="str">
        <f t="shared" si="7"/>
        <v>L002</v>
      </c>
      <c r="G20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6203-L002-SL114</v>
      </c>
      <c r="H20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N11 &amp; N12, East Carriageway, Southbound</v>
      </c>
      <c r="I205" t="str" cm="1">
        <f t="array" ref="I205">IFERROR(INDEX(_xlfn.TEXTSPLIT(G205, "-"), 1), "")</f>
        <v>6203</v>
      </c>
      <c r="J205" t="str" cm="1">
        <f t="array" ref="J205">IFERROR(INDEX(_xlfn.TEXTSPLIT(H205, ";"), 1), "")</f>
        <v>North South Motorway</v>
      </c>
      <c r="K205" t="str" cm="1">
        <f t="array" ref="K205">IFERROR(INDEX(_xlfn.TEXTSPLIT(G205, "-"), 2), "")</f>
        <v>L002</v>
      </c>
      <c r="L205" t="str" cm="1">
        <f t="array" ref="L205">IFERROR(INDEX(_xlfn.TEXTSPLIT(H205, ";"), 2), "")</f>
        <v>Northern Tunnels</v>
      </c>
      <c r="M205" t="str" cm="1">
        <f t="array" ref="M205">IFERROR(INDEX(_xlfn.TEXTSPLIT(G205, "-"), 3), "")</f>
        <v>SL114</v>
      </c>
      <c r="N205" t="str" cm="1">
        <f t="array" ref="N205">IFERROR(INDEX(_xlfn.TEXTSPLIT(H205, ";"), 3), "")</f>
        <v>Invert Between Cross Passage N11 &amp; N12, East Carriageway, Southbound</v>
      </c>
      <c r="O205" s="19">
        <v>114</v>
      </c>
      <c r="P20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2114</v>
      </c>
      <c r="Q205" s="2" t="s">
        <v>389</v>
      </c>
      <c r="R205" s="2">
        <v>59</v>
      </c>
      <c r="S205" t="s">
        <v>30</v>
      </c>
      <c r="T205" t="s">
        <v>31</v>
      </c>
      <c r="U205" t="s">
        <v>352</v>
      </c>
      <c r="V205" t="s">
        <v>353</v>
      </c>
      <c r="W205" t="s">
        <v>421</v>
      </c>
      <c r="X205" t="s">
        <v>422</v>
      </c>
      <c r="Y205" t="s">
        <v>392</v>
      </c>
      <c r="Z205" t="str">
        <f>_xlfn.CONCAT(G123," - ",E123)</f>
        <v>6203-L002 - Northern Tunnels</v>
      </c>
    </row>
    <row r="206" spans="1:26" x14ac:dyDescent="0.2">
      <c r="A206" s="2" t="s">
        <v>427</v>
      </c>
      <c r="B206" s="2" t="s">
        <v>646</v>
      </c>
      <c r="C206" s="2" t="str">
        <f t="shared" si="6"/>
        <v>LH67M9</v>
      </c>
      <c r="D206" s="38" t="s">
        <v>647</v>
      </c>
      <c r="E206" s="38" t="s">
        <v>648</v>
      </c>
      <c r="F206" t="str">
        <f t="shared" si="7"/>
        <v>L002</v>
      </c>
      <c r="G2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6203-L002-SN120</v>
      </c>
      <c r="H2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N12</v>
      </c>
      <c r="I206" t="str" cm="1">
        <f t="array" ref="I206">IFERROR(INDEX(_xlfn.TEXTSPLIT(G206, "-"), 1), "")</f>
        <v>6203</v>
      </c>
      <c r="J206" t="str" cm="1">
        <f t="array" ref="J206">IFERROR(INDEX(_xlfn.TEXTSPLIT(H206, ";"), 1), "")</f>
        <v>North South Motorway</v>
      </c>
      <c r="K206" t="str" cm="1">
        <f t="array" ref="K206">IFERROR(INDEX(_xlfn.TEXTSPLIT(G206, "-"), 2), "")</f>
        <v>L002</v>
      </c>
      <c r="L206" t="str" cm="1">
        <f t="array" ref="L206">IFERROR(INDEX(_xlfn.TEXTSPLIT(H206, ";"), 2), "")</f>
        <v>Northern Tunnels</v>
      </c>
      <c r="M206" t="str" cm="1">
        <f t="array" ref="M206">IFERROR(INDEX(_xlfn.TEXTSPLIT(G206, "-"), 3), "")</f>
        <v>SN120</v>
      </c>
      <c r="N206" t="str" cm="1">
        <f t="array" ref="N206">IFERROR(INDEX(_xlfn.TEXTSPLIT(H206, ";"), 3), "")</f>
        <v>Cross Passage N12</v>
      </c>
      <c r="O206" s="19">
        <v>120</v>
      </c>
      <c r="P20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2120</v>
      </c>
      <c r="Q206" s="2" t="s">
        <v>389</v>
      </c>
      <c r="R206" s="2">
        <v>60</v>
      </c>
      <c r="S206" t="s">
        <v>30</v>
      </c>
      <c r="T206" t="s">
        <v>31</v>
      </c>
      <c r="U206" t="s">
        <v>352</v>
      </c>
      <c r="V206" t="s">
        <v>353</v>
      </c>
      <c r="W206" t="s">
        <v>432</v>
      </c>
      <c r="X206" t="s">
        <v>433</v>
      </c>
      <c r="Y206" t="s">
        <v>392</v>
      </c>
      <c r="Z206" t="str">
        <f>_xlfn.CONCAT(G123," - ",E123)</f>
        <v>6203-L002 - Northern Tunnels</v>
      </c>
    </row>
    <row r="207" spans="1:26" x14ac:dyDescent="0.2">
      <c r="A207" s="2" t="s">
        <v>407</v>
      </c>
      <c r="B207" s="2" t="s">
        <v>649</v>
      </c>
      <c r="C207" s="2" t="str">
        <f t="shared" si="6"/>
        <v>LH67M9</v>
      </c>
      <c r="D207" s="38" t="s">
        <v>650</v>
      </c>
      <c r="E207" s="38" t="s">
        <v>651</v>
      </c>
      <c r="F207" t="str">
        <f t="shared" si="7"/>
        <v>L002</v>
      </c>
      <c r="G20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6203-L002-SL121</v>
      </c>
      <c r="H20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N12 &amp; N13, West Carriageway, Northbound</v>
      </c>
      <c r="I207" t="str" cm="1">
        <f t="array" ref="I207">IFERROR(INDEX(_xlfn.TEXTSPLIT(G207, "-"), 1), "")</f>
        <v>6203</v>
      </c>
      <c r="J207" t="str" cm="1">
        <f t="array" ref="J207">IFERROR(INDEX(_xlfn.TEXTSPLIT(H207, ";"), 1), "")</f>
        <v>North South Motorway</v>
      </c>
      <c r="K207" t="str" cm="1">
        <f t="array" ref="K207">IFERROR(INDEX(_xlfn.TEXTSPLIT(G207, "-"), 2), "")</f>
        <v>L002</v>
      </c>
      <c r="L207" t="str" cm="1">
        <f t="array" ref="L207">IFERROR(INDEX(_xlfn.TEXTSPLIT(H207, ";"), 2), "")</f>
        <v>Northern Tunnels</v>
      </c>
      <c r="M207" t="str" cm="1">
        <f t="array" ref="M207">IFERROR(INDEX(_xlfn.TEXTSPLIT(G207, "-"), 3), "")</f>
        <v>SL121</v>
      </c>
      <c r="N207" t="str" cm="1">
        <f t="array" ref="N207">IFERROR(INDEX(_xlfn.TEXTSPLIT(H207, ";"), 3), "")</f>
        <v>Between Cross Passage N12 &amp; N13, West Carriageway, Northbound</v>
      </c>
      <c r="O207" s="19">
        <v>121</v>
      </c>
      <c r="P20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2121</v>
      </c>
      <c r="Q207" s="2" t="s">
        <v>389</v>
      </c>
      <c r="R207" s="2">
        <v>61</v>
      </c>
      <c r="S207" t="s">
        <v>30</v>
      </c>
      <c r="T207" t="s">
        <v>31</v>
      </c>
      <c r="U207" t="s">
        <v>352</v>
      </c>
      <c r="V207" t="s">
        <v>353</v>
      </c>
      <c r="W207" t="s">
        <v>249</v>
      </c>
      <c r="X207" t="s">
        <v>250</v>
      </c>
      <c r="Y207" t="s">
        <v>392</v>
      </c>
      <c r="Z207" t="str">
        <f>_xlfn.CONCAT(G123," - ",E123)</f>
        <v>6203-L002 - Northern Tunnels</v>
      </c>
    </row>
    <row r="208" spans="1:26" x14ac:dyDescent="0.2">
      <c r="A208" s="2" t="s">
        <v>407</v>
      </c>
      <c r="B208" s="2" t="s">
        <v>652</v>
      </c>
      <c r="C208" s="2" t="str">
        <f t="shared" si="6"/>
        <v>LH67M9</v>
      </c>
      <c r="D208" s="38" t="s">
        <v>653</v>
      </c>
      <c r="E208" s="38" t="s">
        <v>654</v>
      </c>
      <c r="F208" t="str">
        <f t="shared" si="7"/>
        <v>L002</v>
      </c>
      <c r="G2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6203-L002-SL122</v>
      </c>
      <c r="H2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N12 &amp; N13, East Carriageway, Southbound</v>
      </c>
      <c r="I208" t="str" cm="1">
        <f t="array" ref="I208">IFERROR(INDEX(_xlfn.TEXTSPLIT(G208, "-"), 1), "")</f>
        <v>6203</v>
      </c>
      <c r="J208" t="str" cm="1">
        <f t="array" ref="J208">IFERROR(INDEX(_xlfn.TEXTSPLIT(H208, ";"), 1), "")</f>
        <v>North South Motorway</v>
      </c>
      <c r="K208" t="str" cm="1">
        <f t="array" ref="K208">IFERROR(INDEX(_xlfn.TEXTSPLIT(G208, "-"), 2), "")</f>
        <v>L002</v>
      </c>
      <c r="L208" t="str" cm="1">
        <f t="array" ref="L208">IFERROR(INDEX(_xlfn.TEXTSPLIT(H208, ";"), 2), "")</f>
        <v>Northern Tunnels</v>
      </c>
      <c r="M208" t="str" cm="1">
        <f t="array" ref="M208">IFERROR(INDEX(_xlfn.TEXTSPLIT(G208, "-"), 3), "")</f>
        <v>SL122</v>
      </c>
      <c r="N208" t="str" cm="1">
        <f t="array" ref="N208">IFERROR(INDEX(_xlfn.TEXTSPLIT(H208, ";"), 3), "")</f>
        <v>Between Cross Passage N12 &amp; N13, East Carriageway, Southbound</v>
      </c>
      <c r="O208" s="19">
        <v>122</v>
      </c>
      <c r="P20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2122</v>
      </c>
      <c r="Q208" s="2" t="s">
        <v>389</v>
      </c>
      <c r="R208" s="2">
        <v>62</v>
      </c>
      <c r="S208" t="s">
        <v>30</v>
      </c>
      <c r="T208" t="s">
        <v>31</v>
      </c>
      <c r="U208" t="s">
        <v>352</v>
      </c>
      <c r="V208" t="s">
        <v>353</v>
      </c>
      <c r="W208" t="s">
        <v>249</v>
      </c>
      <c r="X208" t="s">
        <v>250</v>
      </c>
      <c r="Y208" t="s">
        <v>392</v>
      </c>
      <c r="Z208" t="str">
        <f>_xlfn.CONCAT(G123," - ",E123)</f>
        <v>6203-L002 - Northern Tunnels</v>
      </c>
    </row>
    <row r="209" spans="1:26" x14ac:dyDescent="0.2">
      <c r="A209" s="2" t="s">
        <v>416</v>
      </c>
      <c r="B209" s="2" t="s">
        <v>655</v>
      </c>
      <c r="C209" s="2" t="str">
        <f t="shared" si="6"/>
        <v>LH67M9</v>
      </c>
      <c r="D209" s="38" t="s">
        <v>656</v>
      </c>
      <c r="E209" s="38" t="s">
        <v>657</v>
      </c>
      <c r="F209" t="str">
        <f t="shared" si="7"/>
        <v>L002</v>
      </c>
      <c r="G2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6203-L002-SL123</v>
      </c>
      <c r="H2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N12 &amp; N13, West Carriageway, Northbound</v>
      </c>
      <c r="I209" t="str" cm="1">
        <f t="array" ref="I209">IFERROR(INDEX(_xlfn.TEXTSPLIT(G209, "-"), 1), "")</f>
        <v>6203</v>
      </c>
      <c r="J209" t="str" cm="1">
        <f t="array" ref="J209">IFERROR(INDEX(_xlfn.TEXTSPLIT(H209, ";"), 1), "")</f>
        <v>North South Motorway</v>
      </c>
      <c r="K209" t="str" cm="1">
        <f t="array" ref="K209">IFERROR(INDEX(_xlfn.TEXTSPLIT(G209, "-"), 2), "")</f>
        <v>L002</v>
      </c>
      <c r="L209" t="str" cm="1">
        <f t="array" ref="L209">IFERROR(INDEX(_xlfn.TEXTSPLIT(H209, ";"), 2), "")</f>
        <v>Northern Tunnels</v>
      </c>
      <c r="M209" t="str" cm="1">
        <f t="array" ref="M209">IFERROR(INDEX(_xlfn.TEXTSPLIT(G209, "-"), 3), "")</f>
        <v>SL123</v>
      </c>
      <c r="N209" t="str" cm="1">
        <f t="array" ref="N209">IFERROR(INDEX(_xlfn.TEXTSPLIT(H209, ";"), 3), "")</f>
        <v>Invert Between Cross Passage N12 &amp; N13, West Carriageway, Northbound</v>
      </c>
      <c r="O209" s="19">
        <v>123</v>
      </c>
      <c r="P20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2123</v>
      </c>
      <c r="Q209" s="2" t="s">
        <v>389</v>
      </c>
      <c r="R209" s="2">
        <v>63</v>
      </c>
      <c r="S209" t="s">
        <v>30</v>
      </c>
      <c r="T209" t="s">
        <v>31</v>
      </c>
      <c r="U209" t="s">
        <v>352</v>
      </c>
      <c r="V209" t="s">
        <v>353</v>
      </c>
      <c r="W209" t="s">
        <v>421</v>
      </c>
      <c r="X209" t="s">
        <v>422</v>
      </c>
      <c r="Y209" t="s">
        <v>392</v>
      </c>
      <c r="Z209" t="str">
        <f>_xlfn.CONCAT(G123," - ",E123)</f>
        <v>6203-L002 - Northern Tunnels</v>
      </c>
    </row>
    <row r="210" spans="1:26" x14ac:dyDescent="0.2">
      <c r="A210" s="2" t="s">
        <v>416</v>
      </c>
      <c r="B210" s="2" t="s">
        <v>658</v>
      </c>
      <c r="C210" s="2" t="str">
        <f t="shared" si="6"/>
        <v>LH67M9</v>
      </c>
      <c r="D210" s="38" t="s">
        <v>659</v>
      </c>
      <c r="E210" s="38" t="s">
        <v>660</v>
      </c>
      <c r="F210" t="str">
        <f t="shared" si="7"/>
        <v>L002</v>
      </c>
      <c r="G2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6203-L002-SL124</v>
      </c>
      <c r="H2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N12 &amp; N13, East Carriageway, Southbound</v>
      </c>
      <c r="I210" t="str" cm="1">
        <f t="array" ref="I210">IFERROR(INDEX(_xlfn.TEXTSPLIT(G210, "-"), 1), "")</f>
        <v>6203</v>
      </c>
      <c r="J210" t="str" cm="1">
        <f t="array" ref="J210">IFERROR(INDEX(_xlfn.TEXTSPLIT(H210, ";"), 1), "")</f>
        <v>North South Motorway</v>
      </c>
      <c r="K210" t="str" cm="1">
        <f t="array" ref="K210">IFERROR(INDEX(_xlfn.TEXTSPLIT(G210, "-"), 2), "")</f>
        <v>L002</v>
      </c>
      <c r="L210" t="str" cm="1">
        <f t="array" ref="L210">IFERROR(INDEX(_xlfn.TEXTSPLIT(H210, ";"), 2), "")</f>
        <v>Northern Tunnels</v>
      </c>
      <c r="M210" t="str" cm="1">
        <f t="array" ref="M210">IFERROR(INDEX(_xlfn.TEXTSPLIT(G210, "-"), 3), "")</f>
        <v>SL124</v>
      </c>
      <c r="N210" t="str" cm="1">
        <f t="array" ref="N210">IFERROR(INDEX(_xlfn.TEXTSPLIT(H210, ";"), 3), "")</f>
        <v>Invert Between Cross Passage N12 &amp; N13, East Carriageway, Southbound</v>
      </c>
      <c r="O210" s="19">
        <v>124</v>
      </c>
      <c r="P21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2124</v>
      </c>
      <c r="Q210" s="2" t="s">
        <v>389</v>
      </c>
      <c r="R210" s="2">
        <v>64</v>
      </c>
      <c r="S210" t="s">
        <v>30</v>
      </c>
      <c r="T210" t="s">
        <v>31</v>
      </c>
      <c r="U210" t="s">
        <v>352</v>
      </c>
      <c r="V210" t="s">
        <v>353</v>
      </c>
      <c r="W210" t="s">
        <v>421</v>
      </c>
      <c r="X210" t="s">
        <v>422</v>
      </c>
      <c r="Y210" t="s">
        <v>392</v>
      </c>
      <c r="Z210" t="str">
        <f>_xlfn.CONCAT(G123," - ",E123)</f>
        <v>6203-L002 - Northern Tunnels</v>
      </c>
    </row>
    <row r="211" spans="1:26" x14ac:dyDescent="0.2">
      <c r="A211" s="2" t="s">
        <v>427</v>
      </c>
      <c r="B211" s="2" t="s">
        <v>661</v>
      </c>
      <c r="C211" s="2" t="str">
        <f t="shared" ref="C211:C245" si="8">$B$123</f>
        <v>LH67M9</v>
      </c>
      <c r="D211" s="38" t="s">
        <v>662</v>
      </c>
      <c r="E211" s="38" t="s">
        <v>663</v>
      </c>
      <c r="F211" t="str">
        <f t="shared" ref="F211:F245" si="9">$D$123</f>
        <v>L002</v>
      </c>
      <c r="G2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6203-L002-SN130</v>
      </c>
      <c r="H2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N13</v>
      </c>
      <c r="I211" t="str" cm="1">
        <f t="array" ref="I211">IFERROR(INDEX(_xlfn.TEXTSPLIT(G211, "-"), 1), "")</f>
        <v>6203</v>
      </c>
      <c r="J211" t="str" cm="1">
        <f t="array" ref="J211">IFERROR(INDEX(_xlfn.TEXTSPLIT(H211, ";"), 1), "")</f>
        <v>North South Motorway</v>
      </c>
      <c r="K211" t="str" cm="1">
        <f t="array" ref="K211">IFERROR(INDEX(_xlfn.TEXTSPLIT(G211, "-"), 2), "")</f>
        <v>L002</v>
      </c>
      <c r="L211" t="str" cm="1">
        <f t="array" ref="L211">IFERROR(INDEX(_xlfn.TEXTSPLIT(H211, ";"), 2), "")</f>
        <v>Northern Tunnels</v>
      </c>
      <c r="M211" t="str" cm="1">
        <f t="array" ref="M211">IFERROR(INDEX(_xlfn.TEXTSPLIT(G211, "-"), 3), "")</f>
        <v>SN130</v>
      </c>
      <c r="N211" t="str" cm="1">
        <f t="array" ref="N211">IFERROR(INDEX(_xlfn.TEXTSPLIT(H211, ";"), 3), "")</f>
        <v>Cross Passage N13</v>
      </c>
      <c r="O211" s="19">
        <v>130</v>
      </c>
      <c r="P21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2130</v>
      </c>
      <c r="Q211" s="2" t="s">
        <v>389</v>
      </c>
      <c r="R211" s="2">
        <v>65</v>
      </c>
      <c r="S211" t="s">
        <v>30</v>
      </c>
      <c r="T211" t="s">
        <v>31</v>
      </c>
      <c r="U211" t="s">
        <v>352</v>
      </c>
      <c r="V211" t="s">
        <v>353</v>
      </c>
      <c r="W211" t="s">
        <v>432</v>
      </c>
      <c r="X211" t="s">
        <v>433</v>
      </c>
      <c r="Y211" t="s">
        <v>392</v>
      </c>
      <c r="Z211" t="str">
        <f>_xlfn.CONCAT(G123," - ",E123)</f>
        <v>6203-L002 - Northern Tunnels</v>
      </c>
    </row>
    <row r="212" spans="1:26" x14ac:dyDescent="0.2">
      <c r="A212" s="2" t="s">
        <v>407</v>
      </c>
      <c r="B212" s="2" t="s">
        <v>664</v>
      </c>
      <c r="C212" s="2" t="str">
        <f t="shared" si="8"/>
        <v>LH67M9</v>
      </c>
      <c r="D212" s="38" t="s">
        <v>665</v>
      </c>
      <c r="E212" s="38" t="s">
        <v>666</v>
      </c>
      <c r="F212" t="str">
        <f t="shared" si="9"/>
        <v>L002</v>
      </c>
      <c r="G2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6203-L002-SL131</v>
      </c>
      <c r="H2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N13 &amp; N14, West Carriageway, Northbound</v>
      </c>
      <c r="I212" t="str" cm="1">
        <f t="array" ref="I212">IFERROR(INDEX(_xlfn.TEXTSPLIT(G212, "-"), 1), "")</f>
        <v>6203</v>
      </c>
      <c r="J212" t="str" cm="1">
        <f t="array" ref="J212">IFERROR(INDEX(_xlfn.TEXTSPLIT(H212, ";"), 1), "")</f>
        <v>North South Motorway</v>
      </c>
      <c r="K212" t="str" cm="1">
        <f t="array" ref="K212">IFERROR(INDEX(_xlfn.TEXTSPLIT(G212, "-"), 2), "")</f>
        <v>L002</v>
      </c>
      <c r="L212" t="str" cm="1">
        <f t="array" ref="L212">IFERROR(INDEX(_xlfn.TEXTSPLIT(H212, ";"), 2), "")</f>
        <v>Northern Tunnels</v>
      </c>
      <c r="M212" t="str" cm="1">
        <f t="array" ref="M212">IFERROR(INDEX(_xlfn.TEXTSPLIT(G212, "-"), 3), "")</f>
        <v>SL131</v>
      </c>
      <c r="N212" t="str" cm="1">
        <f t="array" ref="N212">IFERROR(INDEX(_xlfn.TEXTSPLIT(H212, ";"), 3), "")</f>
        <v>Between Cross Passage N13 &amp; N14, West Carriageway, Northbound</v>
      </c>
      <c r="O212" s="19">
        <v>131</v>
      </c>
      <c r="P21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2131</v>
      </c>
      <c r="Q212" s="2" t="s">
        <v>389</v>
      </c>
      <c r="R212" s="2">
        <v>66</v>
      </c>
      <c r="S212" t="s">
        <v>30</v>
      </c>
      <c r="T212" t="s">
        <v>31</v>
      </c>
      <c r="U212" t="s">
        <v>352</v>
      </c>
      <c r="V212" t="s">
        <v>353</v>
      </c>
      <c r="W212" t="s">
        <v>249</v>
      </c>
      <c r="X212" t="s">
        <v>250</v>
      </c>
      <c r="Y212" t="s">
        <v>392</v>
      </c>
      <c r="Z212" t="str">
        <f>_xlfn.CONCAT(G123," - ",E123)</f>
        <v>6203-L002 - Northern Tunnels</v>
      </c>
    </row>
    <row r="213" spans="1:26" x14ac:dyDescent="0.2">
      <c r="A213" s="2" t="s">
        <v>407</v>
      </c>
      <c r="B213" s="2" t="s">
        <v>667</v>
      </c>
      <c r="C213" s="2" t="str">
        <f t="shared" si="8"/>
        <v>LH67M9</v>
      </c>
      <c r="D213" s="38" t="s">
        <v>668</v>
      </c>
      <c r="E213" s="38" t="s">
        <v>669</v>
      </c>
      <c r="F213" t="str">
        <f t="shared" si="9"/>
        <v>L002</v>
      </c>
      <c r="G2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6203-L002-SL132</v>
      </c>
      <c r="H2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N13 &amp; N14, East Carriageway, Southbound</v>
      </c>
      <c r="I213" t="str" cm="1">
        <f t="array" ref="I213">IFERROR(INDEX(_xlfn.TEXTSPLIT(G213, "-"), 1), "")</f>
        <v>6203</v>
      </c>
      <c r="J213" t="str" cm="1">
        <f t="array" ref="J213">IFERROR(INDEX(_xlfn.TEXTSPLIT(H213, ";"), 1), "")</f>
        <v>North South Motorway</v>
      </c>
      <c r="K213" t="str" cm="1">
        <f t="array" ref="K213">IFERROR(INDEX(_xlfn.TEXTSPLIT(G213, "-"), 2), "")</f>
        <v>L002</v>
      </c>
      <c r="L213" t="str" cm="1">
        <f t="array" ref="L213">IFERROR(INDEX(_xlfn.TEXTSPLIT(H213, ";"), 2), "")</f>
        <v>Northern Tunnels</v>
      </c>
      <c r="M213" t="str" cm="1">
        <f t="array" ref="M213">IFERROR(INDEX(_xlfn.TEXTSPLIT(G213, "-"), 3), "")</f>
        <v>SL132</v>
      </c>
      <c r="N213" t="str" cm="1">
        <f t="array" ref="N213">IFERROR(INDEX(_xlfn.TEXTSPLIT(H213, ";"), 3), "")</f>
        <v>Between Cross Passage N13 &amp; N14, East Carriageway, Southbound</v>
      </c>
      <c r="O213" s="19">
        <v>132</v>
      </c>
      <c r="P21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2132</v>
      </c>
      <c r="Q213" s="2" t="s">
        <v>389</v>
      </c>
      <c r="R213" s="2">
        <v>67</v>
      </c>
      <c r="S213" t="s">
        <v>30</v>
      </c>
      <c r="T213" t="s">
        <v>31</v>
      </c>
      <c r="U213" t="s">
        <v>352</v>
      </c>
      <c r="V213" t="s">
        <v>353</v>
      </c>
      <c r="W213" t="s">
        <v>249</v>
      </c>
      <c r="X213" t="s">
        <v>250</v>
      </c>
      <c r="Y213" t="s">
        <v>392</v>
      </c>
      <c r="Z213" t="str">
        <f>_xlfn.CONCAT(G123," - ",E123)</f>
        <v>6203-L002 - Northern Tunnels</v>
      </c>
    </row>
    <row r="214" spans="1:26" x14ac:dyDescent="0.2">
      <c r="A214" s="2" t="s">
        <v>416</v>
      </c>
      <c r="B214" s="2" t="s">
        <v>670</v>
      </c>
      <c r="C214" s="2" t="str">
        <f t="shared" si="8"/>
        <v>LH67M9</v>
      </c>
      <c r="D214" s="38" t="s">
        <v>671</v>
      </c>
      <c r="E214" s="38" t="s">
        <v>672</v>
      </c>
      <c r="F214" t="str">
        <f t="shared" si="9"/>
        <v>L002</v>
      </c>
      <c r="G2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6203-L002-SL133</v>
      </c>
      <c r="H2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N13 &amp; N14, West Carriageway, Northbound</v>
      </c>
      <c r="I214" t="str" cm="1">
        <f t="array" ref="I214">IFERROR(INDEX(_xlfn.TEXTSPLIT(G214, "-"), 1), "")</f>
        <v>6203</v>
      </c>
      <c r="J214" t="str" cm="1">
        <f t="array" ref="J214">IFERROR(INDEX(_xlfn.TEXTSPLIT(H214, ";"), 1), "")</f>
        <v>North South Motorway</v>
      </c>
      <c r="K214" t="str" cm="1">
        <f t="array" ref="K214">IFERROR(INDEX(_xlfn.TEXTSPLIT(G214, "-"), 2), "")</f>
        <v>L002</v>
      </c>
      <c r="L214" t="str" cm="1">
        <f t="array" ref="L214">IFERROR(INDEX(_xlfn.TEXTSPLIT(H214, ";"), 2), "")</f>
        <v>Northern Tunnels</v>
      </c>
      <c r="M214" t="str" cm="1">
        <f t="array" ref="M214">IFERROR(INDEX(_xlfn.TEXTSPLIT(G214, "-"), 3), "")</f>
        <v>SL133</v>
      </c>
      <c r="N214" t="str" cm="1">
        <f t="array" ref="N214">IFERROR(INDEX(_xlfn.TEXTSPLIT(H214, ";"), 3), "")</f>
        <v>Invert Between Cross Passage N13 &amp; N14, West Carriageway, Northbound</v>
      </c>
      <c r="O214" s="19">
        <v>133</v>
      </c>
      <c r="P21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2133</v>
      </c>
      <c r="Q214" s="2" t="s">
        <v>389</v>
      </c>
      <c r="R214" s="2">
        <v>68</v>
      </c>
      <c r="S214" t="s">
        <v>30</v>
      </c>
      <c r="T214" t="s">
        <v>31</v>
      </c>
      <c r="U214" t="s">
        <v>352</v>
      </c>
      <c r="V214" t="s">
        <v>353</v>
      </c>
      <c r="W214" t="s">
        <v>421</v>
      </c>
      <c r="X214" t="s">
        <v>422</v>
      </c>
      <c r="Y214" t="s">
        <v>392</v>
      </c>
      <c r="Z214" t="str">
        <f>_xlfn.CONCAT(G123," - ",E123)</f>
        <v>6203-L002 - Northern Tunnels</v>
      </c>
    </row>
    <row r="215" spans="1:26" x14ac:dyDescent="0.2">
      <c r="A215" s="2" t="s">
        <v>416</v>
      </c>
      <c r="B215" s="2" t="s">
        <v>673</v>
      </c>
      <c r="C215" s="2" t="str">
        <f t="shared" si="8"/>
        <v>LH67M9</v>
      </c>
      <c r="D215" s="38" t="s">
        <v>674</v>
      </c>
      <c r="E215" s="38" t="s">
        <v>675</v>
      </c>
      <c r="F215" t="str">
        <f t="shared" si="9"/>
        <v>L002</v>
      </c>
      <c r="G2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6203-L002-SL134</v>
      </c>
      <c r="H2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N13 &amp; N14, East Carriageway, Southbound</v>
      </c>
      <c r="I215" t="str" cm="1">
        <f t="array" ref="I215">IFERROR(INDEX(_xlfn.TEXTSPLIT(G215, "-"), 1), "")</f>
        <v>6203</v>
      </c>
      <c r="J215" t="str" cm="1">
        <f t="array" ref="J215">IFERROR(INDEX(_xlfn.TEXTSPLIT(H215, ";"), 1), "")</f>
        <v>North South Motorway</v>
      </c>
      <c r="K215" t="str" cm="1">
        <f t="array" ref="K215">IFERROR(INDEX(_xlfn.TEXTSPLIT(G215, "-"), 2), "")</f>
        <v>L002</v>
      </c>
      <c r="L215" t="str" cm="1">
        <f t="array" ref="L215">IFERROR(INDEX(_xlfn.TEXTSPLIT(H215, ";"), 2), "")</f>
        <v>Northern Tunnels</v>
      </c>
      <c r="M215" t="str" cm="1">
        <f t="array" ref="M215">IFERROR(INDEX(_xlfn.TEXTSPLIT(G215, "-"), 3), "")</f>
        <v>SL134</v>
      </c>
      <c r="N215" t="str" cm="1">
        <f t="array" ref="N215">IFERROR(INDEX(_xlfn.TEXTSPLIT(H215, ";"), 3), "")</f>
        <v>Invert Between Cross Passage N13 &amp; N14, East Carriageway, Southbound</v>
      </c>
      <c r="O215" s="19">
        <v>134</v>
      </c>
      <c r="P21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2134</v>
      </c>
      <c r="Q215" s="2" t="s">
        <v>389</v>
      </c>
      <c r="R215" s="2">
        <v>69</v>
      </c>
      <c r="S215" t="s">
        <v>30</v>
      </c>
      <c r="T215" t="s">
        <v>31</v>
      </c>
      <c r="U215" t="s">
        <v>352</v>
      </c>
      <c r="V215" t="s">
        <v>353</v>
      </c>
      <c r="W215" t="s">
        <v>421</v>
      </c>
      <c r="X215" t="s">
        <v>422</v>
      </c>
      <c r="Y215" t="s">
        <v>392</v>
      </c>
      <c r="Z215" t="str">
        <f>_xlfn.CONCAT(G123," - ",E123)</f>
        <v>6203-L002 - Northern Tunnels</v>
      </c>
    </row>
    <row r="216" spans="1:26" x14ac:dyDescent="0.2">
      <c r="A216" s="2" t="s">
        <v>427</v>
      </c>
      <c r="B216" s="2" t="s">
        <v>676</v>
      </c>
      <c r="C216" s="2" t="str">
        <f t="shared" si="8"/>
        <v>LH67M9</v>
      </c>
      <c r="D216" s="38" t="s">
        <v>677</v>
      </c>
      <c r="E216" s="38" t="s">
        <v>678</v>
      </c>
      <c r="F216" t="str">
        <f t="shared" si="9"/>
        <v>L002</v>
      </c>
      <c r="G2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6203-L002-SN140</v>
      </c>
      <c r="H2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N14</v>
      </c>
      <c r="I216" t="str" cm="1">
        <f t="array" ref="I216">IFERROR(INDEX(_xlfn.TEXTSPLIT(G216, "-"), 1), "")</f>
        <v>6203</v>
      </c>
      <c r="J216" t="str" cm="1">
        <f t="array" ref="J216">IFERROR(INDEX(_xlfn.TEXTSPLIT(H216, ";"), 1), "")</f>
        <v>North South Motorway</v>
      </c>
      <c r="K216" t="str" cm="1">
        <f t="array" ref="K216">IFERROR(INDEX(_xlfn.TEXTSPLIT(G216, "-"), 2), "")</f>
        <v>L002</v>
      </c>
      <c r="L216" t="str" cm="1">
        <f t="array" ref="L216">IFERROR(INDEX(_xlfn.TEXTSPLIT(H216, ";"), 2), "")</f>
        <v>Northern Tunnels</v>
      </c>
      <c r="M216" t="str" cm="1">
        <f t="array" ref="M216">IFERROR(INDEX(_xlfn.TEXTSPLIT(G216, "-"), 3), "")</f>
        <v>SN140</v>
      </c>
      <c r="N216" t="str" cm="1">
        <f t="array" ref="N216">IFERROR(INDEX(_xlfn.TEXTSPLIT(H216, ";"), 3), "")</f>
        <v>Cross Passage N14</v>
      </c>
      <c r="O216" s="19">
        <v>140</v>
      </c>
      <c r="P21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2140</v>
      </c>
      <c r="Q216" s="2" t="s">
        <v>389</v>
      </c>
      <c r="R216" s="2">
        <v>70</v>
      </c>
      <c r="S216" t="s">
        <v>30</v>
      </c>
      <c r="T216" t="s">
        <v>31</v>
      </c>
      <c r="U216" t="s">
        <v>352</v>
      </c>
      <c r="V216" t="s">
        <v>353</v>
      </c>
      <c r="W216" t="s">
        <v>432</v>
      </c>
      <c r="X216" t="s">
        <v>433</v>
      </c>
      <c r="Y216" t="s">
        <v>392</v>
      </c>
      <c r="Z216" t="str">
        <f>_xlfn.CONCAT(G123," - ",E123)</f>
        <v>6203-L002 - Northern Tunnels</v>
      </c>
    </row>
    <row r="217" spans="1:26" x14ac:dyDescent="0.2">
      <c r="A217" s="2" t="s">
        <v>407</v>
      </c>
      <c r="B217" s="2" t="s">
        <v>679</v>
      </c>
      <c r="C217" s="2" t="str">
        <f t="shared" si="8"/>
        <v>LH67M9</v>
      </c>
      <c r="D217" s="38" t="s">
        <v>680</v>
      </c>
      <c r="E217" s="38" t="s">
        <v>681</v>
      </c>
      <c r="F217" t="str">
        <f t="shared" si="9"/>
        <v>L002</v>
      </c>
      <c r="G2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6203-L002-SL141</v>
      </c>
      <c r="H2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N14 &amp; N15, West Carriageway, Northbound</v>
      </c>
      <c r="I217" t="str" cm="1">
        <f t="array" ref="I217">IFERROR(INDEX(_xlfn.TEXTSPLIT(G217, "-"), 1), "")</f>
        <v>6203</v>
      </c>
      <c r="J217" t="str" cm="1">
        <f t="array" ref="J217">IFERROR(INDEX(_xlfn.TEXTSPLIT(H217, ";"), 1), "")</f>
        <v>North South Motorway</v>
      </c>
      <c r="K217" t="str" cm="1">
        <f t="array" ref="K217">IFERROR(INDEX(_xlfn.TEXTSPLIT(G217, "-"), 2), "")</f>
        <v>L002</v>
      </c>
      <c r="L217" t="str" cm="1">
        <f t="array" ref="L217">IFERROR(INDEX(_xlfn.TEXTSPLIT(H217, ";"), 2), "")</f>
        <v>Northern Tunnels</v>
      </c>
      <c r="M217" t="str" cm="1">
        <f t="array" ref="M217">IFERROR(INDEX(_xlfn.TEXTSPLIT(G217, "-"), 3), "")</f>
        <v>SL141</v>
      </c>
      <c r="N217" t="str" cm="1">
        <f t="array" ref="N217">IFERROR(INDEX(_xlfn.TEXTSPLIT(H217, ";"), 3), "")</f>
        <v>Between Cross Passage N14 &amp; N15, West Carriageway, Northbound</v>
      </c>
      <c r="O217" s="19">
        <v>141</v>
      </c>
      <c r="P21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2141</v>
      </c>
      <c r="Q217" s="2" t="s">
        <v>389</v>
      </c>
      <c r="R217" s="2">
        <v>71</v>
      </c>
      <c r="S217" t="s">
        <v>30</v>
      </c>
      <c r="T217" t="s">
        <v>31</v>
      </c>
      <c r="U217" t="s">
        <v>352</v>
      </c>
      <c r="V217" t="s">
        <v>353</v>
      </c>
      <c r="W217" t="s">
        <v>249</v>
      </c>
      <c r="X217" t="s">
        <v>250</v>
      </c>
      <c r="Y217" t="s">
        <v>392</v>
      </c>
      <c r="Z217" t="str">
        <f>_xlfn.CONCAT(G123," - ",E123)</f>
        <v>6203-L002 - Northern Tunnels</v>
      </c>
    </row>
    <row r="218" spans="1:26" x14ac:dyDescent="0.2">
      <c r="A218" s="2" t="s">
        <v>407</v>
      </c>
      <c r="B218" s="2" t="s">
        <v>682</v>
      </c>
      <c r="C218" s="2" t="str">
        <f t="shared" si="8"/>
        <v>LH67M9</v>
      </c>
      <c r="D218" s="38" t="s">
        <v>683</v>
      </c>
      <c r="E218" s="38" t="s">
        <v>684</v>
      </c>
      <c r="F218" t="str">
        <f t="shared" si="9"/>
        <v>L002</v>
      </c>
      <c r="G2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6203-L002-SL142</v>
      </c>
      <c r="H21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N14 &amp; N15, East Carriageway, Southbound</v>
      </c>
      <c r="I218" t="str" cm="1">
        <f t="array" ref="I218">IFERROR(INDEX(_xlfn.TEXTSPLIT(G218, "-"), 1), "")</f>
        <v>6203</v>
      </c>
      <c r="J218" t="str" cm="1">
        <f t="array" ref="J218">IFERROR(INDEX(_xlfn.TEXTSPLIT(H218, ";"), 1), "")</f>
        <v>North South Motorway</v>
      </c>
      <c r="K218" t="str" cm="1">
        <f t="array" ref="K218">IFERROR(INDEX(_xlfn.TEXTSPLIT(G218, "-"), 2), "")</f>
        <v>L002</v>
      </c>
      <c r="L218" t="str" cm="1">
        <f t="array" ref="L218">IFERROR(INDEX(_xlfn.TEXTSPLIT(H218, ";"), 2), "")</f>
        <v>Northern Tunnels</v>
      </c>
      <c r="M218" t="str" cm="1">
        <f t="array" ref="M218">IFERROR(INDEX(_xlfn.TEXTSPLIT(G218, "-"), 3), "")</f>
        <v>SL142</v>
      </c>
      <c r="N218" t="str" cm="1">
        <f t="array" ref="N218">IFERROR(INDEX(_xlfn.TEXTSPLIT(H218, ";"), 3), "")</f>
        <v>Between Cross Passage N14 &amp; N15, East Carriageway, Southbound</v>
      </c>
      <c r="O218" s="19">
        <v>142</v>
      </c>
      <c r="P21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2142</v>
      </c>
      <c r="Q218" s="2" t="s">
        <v>389</v>
      </c>
      <c r="R218" s="2">
        <v>72</v>
      </c>
      <c r="S218" t="s">
        <v>30</v>
      </c>
      <c r="T218" t="s">
        <v>31</v>
      </c>
      <c r="U218" t="s">
        <v>352</v>
      </c>
      <c r="V218" t="s">
        <v>353</v>
      </c>
      <c r="W218" t="s">
        <v>249</v>
      </c>
      <c r="X218" t="s">
        <v>250</v>
      </c>
      <c r="Y218" t="s">
        <v>392</v>
      </c>
      <c r="Z218" t="str">
        <f>_xlfn.CONCAT(G123," - ",E123)</f>
        <v>6203-L002 - Northern Tunnels</v>
      </c>
    </row>
    <row r="219" spans="1:26" x14ac:dyDescent="0.2">
      <c r="A219" s="2" t="s">
        <v>416</v>
      </c>
      <c r="B219" s="2" t="s">
        <v>685</v>
      </c>
      <c r="C219" s="2" t="str">
        <f t="shared" si="8"/>
        <v>LH67M9</v>
      </c>
      <c r="D219" s="38" t="s">
        <v>686</v>
      </c>
      <c r="E219" s="38" t="s">
        <v>687</v>
      </c>
      <c r="F219" t="str">
        <f t="shared" si="9"/>
        <v>L002</v>
      </c>
      <c r="G21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6203-L002-SL143</v>
      </c>
      <c r="H21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N14 &amp; N15, West Carriageway, Northbound</v>
      </c>
      <c r="I219" t="str" cm="1">
        <f t="array" ref="I219">IFERROR(INDEX(_xlfn.TEXTSPLIT(G219, "-"), 1), "")</f>
        <v>6203</v>
      </c>
      <c r="J219" t="str" cm="1">
        <f t="array" ref="J219">IFERROR(INDEX(_xlfn.TEXTSPLIT(H219, ";"), 1), "")</f>
        <v>North South Motorway</v>
      </c>
      <c r="K219" t="str" cm="1">
        <f t="array" ref="K219">IFERROR(INDEX(_xlfn.TEXTSPLIT(G219, "-"), 2), "")</f>
        <v>L002</v>
      </c>
      <c r="L219" t="str" cm="1">
        <f t="array" ref="L219">IFERROR(INDEX(_xlfn.TEXTSPLIT(H219, ";"), 2), "")</f>
        <v>Northern Tunnels</v>
      </c>
      <c r="M219" t="str" cm="1">
        <f t="array" ref="M219">IFERROR(INDEX(_xlfn.TEXTSPLIT(G219, "-"), 3), "")</f>
        <v>SL143</v>
      </c>
      <c r="N219" t="str" cm="1">
        <f t="array" ref="N219">IFERROR(INDEX(_xlfn.TEXTSPLIT(H219, ";"), 3), "")</f>
        <v>Invert Between Cross Passage N14 &amp; N15, West Carriageway, Northbound</v>
      </c>
      <c r="O219" s="19">
        <v>143</v>
      </c>
      <c r="P21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2143</v>
      </c>
      <c r="Q219" s="2" t="s">
        <v>389</v>
      </c>
      <c r="R219" s="2">
        <v>73</v>
      </c>
      <c r="S219" t="s">
        <v>30</v>
      </c>
      <c r="T219" t="s">
        <v>31</v>
      </c>
      <c r="U219" t="s">
        <v>352</v>
      </c>
      <c r="V219" t="s">
        <v>353</v>
      </c>
      <c r="W219" t="s">
        <v>421</v>
      </c>
      <c r="X219" t="s">
        <v>422</v>
      </c>
      <c r="Y219" t="s">
        <v>392</v>
      </c>
      <c r="Z219" t="str">
        <f>_xlfn.CONCAT(G123," - ",E123)</f>
        <v>6203-L002 - Northern Tunnels</v>
      </c>
    </row>
    <row r="220" spans="1:26" x14ac:dyDescent="0.2">
      <c r="A220" s="2" t="s">
        <v>416</v>
      </c>
      <c r="B220" s="2" t="s">
        <v>688</v>
      </c>
      <c r="C220" s="2" t="str">
        <f t="shared" si="8"/>
        <v>LH67M9</v>
      </c>
      <c r="D220" s="38" t="s">
        <v>689</v>
      </c>
      <c r="E220" s="38" t="s">
        <v>690</v>
      </c>
      <c r="F220" t="str">
        <f t="shared" si="9"/>
        <v>L002</v>
      </c>
      <c r="G2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6203-L002-SL144</v>
      </c>
      <c r="H2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N14 &amp; N15, East Carriageway, Southbound</v>
      </c>
      <c r="I220" t="str" cm="1">
        <f t="array" ref="I220">IFERROR(INDEX(_xlfn.TEXTSPLIT(G220, "-"), 1), "")</f>
        <v>6203</v>
      </c>
      <c r="J220" t="str" cm="1">
        <f t="array" ref="J220">IFERROR(INDEX(_xlfn.TEXTSPLIT(H220, ";"), 1), "")</f>
        <v>North South Motorway</v>
      </c>
      <c r="K220" t="str" cm="1">
        <f t="array" ref="K220">IFERROR(INDEX(_xlfn.TEXTSPLIT(G220, "-"), 2), "")</f>
        <v>L002</v>
      </c>
      <c r="L220" t="str" cm="1">
        <f t="array" ref="L220">IFERROR(INDEX(_xlfn.TEXTSPLIT(H220, ";"), 2), "")</f>
        <v>Northern Tunnels</v>
      </c>
      <c r="M220" t="str" cm="1">
        <f t="array" ref="M220">IFERROR(INDEX(_xlfn.TEXTSPLIT(G220, "-"), 3), "")</f>
        <v>SL144</v>
      </c>
      <c r="N220" t="str" cm="1">
        <f t="array" ref="N220">IFERROR(INDEX(_xlfn.TEXTSPLIT(H220, ";"), 3), "")</f>
        <v>Invert Between Cross Passage N14 &amp; N15, East Carriageway, Southbound</v>
      </c>
      <c r="O220" s="19">
        <v>144</v>
      </c>
      <c r="P22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2144</v>
      </c>
      <c r="Q220" s="2" t="s">
        <v>389</v>
      </c>
      <c r="R220" s="2">
        <v>74</v>
      </c>
      <c r="S220" t="s">
        <v>30</v>
      </c>
      <c r="T220" t="s">
        <v>31</v>
      </c>
      <c r="U220" t="s">
        <v>352</v>
      </c>
      <c r="V220" t="s">
        <v>353</v>
      </c>
      <c r="W220" t="s">
        <v>421</v>
      </c>
      <c r="X220" t="s">
        <v>422</v>
      </c>
      <c r="Y220" t="s">
        <v>392</v>
      </c>
      <c r="Z220" t="str">
        <f>_xlfn.CONCAT(G123," - ",E123)</f>
        <v>6203-L002 - Northern Tunnels</v>
      </c>
    </row>
    <row r="221" spans="1:26" x14ac:dyDescent="0.2">
      <c r="A221" s="2" t="s">
        <v>427</v>
      </c>
      <c r="B221" s="2" t="s">
        <v>691</v>
      </c>
      <c r="C221" s="2" t="str">
        <f t="shared" si="8"/>
        <v>LH67M9</v>
      </c>
      <c r="D221" s="38" t="s">
        <v>692</v>
      </c>
      <c r="E221" s="38" t="s">
        <v>693</v>
      </c>
      <c r="F221" t="str">
        <f t="shared" si="9"/>
        <v>L002</v>
      </c>
      <c r="G2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6203-L002-SN150</v>
      </c>
      <c r="H2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N15</v>
      </c>
      <c r="I221" t="str" cm="1">
        <f t="array" ref="I221">IFERROR(INDEX(_xlfn.TEXTSPLIT(G221, "-"), 1), "")</f>
        <v>6203</v>
      </c>
      <c r="J221" t="str" cm="1">
        <f t="array" ref="J221">IFERROR(INDEX(_xlfn.TEXTSPLIT(H221, ";"), 1), "")</f>
        <v>North South Motorway</v>
      </c>
      <c r="K221" t="str" cm="1">
        <f t="array" ref="K221">IFERROR(INDEX(_xlfn.TEXTSPLIT(G221, "-"), 2), "")</f>
        <v>L002</v>
      </c>
      <c r="L221" t="str" cm="1">
        <f t="array" ref="L221">IFERROR(INDEX(_xlfn.TEXTSPLIT(H221, ";"), 2), "")</f>
        <v>Northern Tunnels</v>
      </c>
      <c r="M221" t="str" cm="1">
        <f t="array" ref="M221">IFERROR(INDEX(_xlfn.TEXTSPLIT(G221, "-"), 3), "")</f>
        <v>SN150</v>
      </c>
      <c r="N221" t="str" cm="1">
        <f t="array" ref="N221">IFERROR(INDEX(_xlfn.TEXTSPLIT(H221, ";"), 3), "")</f>
        <v>Cross Passage N15</v>
      </c>
      <c r="O221" s="19">
        <v>150</v>
      </c>
      <c r="P22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2150</v>
      </c>
      <c r="Q221" s="2" t="s">
        <v>389</v>
      </c>
      <c r="R221" s="2">
        <v>75</v>
      </c>
      <c r="S221" t="s">
        <v>30</v>
      </c>
      <c r="T221" t="s">
        <v>31</v>
      </c>
      <c r="U221" t="s">
        <v>352</v>
      </c>
      <c r="V221" t="s">
        <v>353</v>
      </c>
      <c r="W221" t="s">
        <v>432</v>
      </c>
      <c r="X221" t="s">
        <v>433</v>
      </c>
      <c r="Y221" t="s">
        <v>392</v>
      </c>
      <c r="Z221" t="str">
        <f>_xlfn.CONCAT(G123," - ",E123)</f>
        <v>6203-L002 - Northern Tunnels</v>
      </c>
    </row>
    <row r="222" spans="1:26" x14ac:dyDescent="0.2">
      <c r="A222" s="2" t="s">
        <v>407</v>
      </c>
      <c r="B222" s="2" t="s">
        <v>694</v>
      </c>
      <c r="C222" s="2" t="str">
        <f t="shared" si="8"/>
        <v>LH67M9</v>
      </c>
      <c r="D222" s="38" t="s">
        <v>695</v>
      </c>
      <c r="E222" s="38" t="s">
        <v>696</v>
      </c>
      <c r="F222" t="str">
        <f t="shared" si="9"/>
        <v>L002</v>
      </c>
      <c r="G2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6203-L002-SL151</v>
      </c>
      <c r="H2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N15 &amp; N16, West Carriageway, Northbound</v>
      </c>
      <c r="I222" t="str" cm="1">
        <f t="array" ref="I222">IFERROR(INDEX(_xlfn.TEXTSPLIT(G222, "-"), 1), "")</f>
        <v>6203</v>
      </c>
      <c r="J222" t="str" cm="1">
        <f t="array" ref="J222">IFERROR(INDEX(_xlfn.TEXTSPLIT(H222, ";"), 1), "")</f>
        <v>North South Motorway</v>
      </c>
      <c r="K222" t="str" cm="1">
        <f t="array" ref="K222">IFERROR(INDEX(_xlfn.TEXTSPLIT(G222, "-"), 2), "")</f>
        <v>L002</v>
      </c>
      <c r="L222" t="str" cm="1">
        <f t="array" ref="L222">IFERROR(INDEX(_xlfn.TEXTSPLIT(H222, ";"), 2), "")</f>
        <v>Northern Tunnels</v>
      </c>
      <c r="M222" t="str" cm="1">
        <f t="array" ref="M222">IFERROR(INDEX(_xlfn.TEXTSPLIT(G222, "-"), 3), "")</f>
        <v>SL151</v>
      </c>
      <c r="N222" t="str" cm="1">
        <f t="array" ref="N222">IFERROR(INDEX(_xlfn.TEXTSPLIT(H222, ";"), 3), "")</f>
        <v>Between Cross Passage N15 &amp; N16, West Carriageway, Northbound</v>
      </c>
      <c r="O222" s="19">
        <v>151</v>
      </c>
      <c r="P22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2151</v>
      </c>
      <c r="Q222" s="2" t="s">
        <v>389</v>
      </c>
      <c r="R222" s="2">
        <v>76</v>
      </c>
      <c r="S222" t="s">
        <v>30</v>
      </c>
      <c r="T222" t="s">
        <v>31</v>
      </c>
      <c r="U222" t="s">
        <v>352</v>
      </c>
      <c r="V222" t="s">
        <v>353</v>
      </c>
      <c r="W222" t="s">
        <v>249</v>
      </c>
      <c r="X222" t="s">
        <v>250</v>
      </c>
      <c r="Y222" t="s">
        <v>392</v>
      </c>
      <c r="Z222" t="str">
        <f>_xlfn.CONCAT(G123," - ",E123)</f>
        <v>6203-L002 - Northern Tunnels</v>
      </c>
    </row>
    <row r="223" spans="1:26" x14ac:dyDescent="0.2">
      <c r="A223" s="2" t="s">
        <v>407</v>
      </c>
      <c r="B223" s="2" t="s">
        <v>697</v>
      </c>
      <c r="C223" s="2" t="str">
        <f t="shared" si="8"/>
        <v>LH67M9</v>
      </c>
      <c r="D223" s="38" t="s">
        <v>698</v>
      </c>
      <c r="E223" s="38" t="s">
        <v>699</v>
      </c>
      <c r="F223" t="str">
        <f t="shared" si="9"/>
        <v>L002</v>
      </c>
      <c r="G2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6203-L002-SL152</v>
      </c>
      <c r="H2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N15 &amp; N16, East Carriageway, Southbound</v>
      </c>
      <c r="I223" t="str" cm="1">
        <f t="array" ref="I223">IFERROR(INDEX(_xlfn.TEXTSPLIT(G223, "-"), 1), "")</f>
        <v>6203</v>
      </c>
      <c r="J223" t="str" cm="1">
        <f t="array" ref="J223">IFERROR(INDEX(_xlfn.TEXTSPLIT(H223, ";"), 1), "")</f>
        <v>North South Motorway</v>
      </c>
      <c r="K223" t="str" cm="1">
        <f t="array" ref="K223">IFERROR(INDEX(_xlfn.TEXTSPLIT(G223, "-"), 2), "")</f>
        <v>L002</v>
      </c>
      <c r="L223" t="str" cm="1">
        <f t="array" ref="L223">IFERROR(INDEX(_xlfn.TEXTSPLIT(H223, ";"), 2), "")</f>
        <v>Northern Tunnels</v>
      </c>
      <c r="M223" t="str" cm="1">
        <f t="array" ref="M223">IFERROR(INDEX(_xlfn.TEXTSPLIT(G223, "-"), 3), "")</f>
        <v>SL152</v>
      </c>
      <c r="N223" t="str" cm="1">
        <f t="array" ref="N223">IFERROR(INDEX(_xlfn.TEXTSPLIT(H223, ";"), 3), "")</f>
        <v>Between Cross Passage N15 &amp; N16, East Carriageway, Southbound</v>
      </c>
      <c r="O223" s="19">
        <v>152</v>
      </c>
      <c r="P22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2152</v>
      </c>
      <c r="Q223" s="2" t="s">
        <v>389</v>
      </c>
      <c r="R223" s="2">
        <v>77</v>
      </c>
      <c r="S223" t="s">
        <v>30</v>
      </c>
      <c r="T223" t="s">
        <v>31</v>
      </c>
      <c r="U223" t="s">
        <v>352</v>
      </c>
      <c r="V223" t="s">
        <v>353</v>
      </c>
      <c r="W223" t="s">
        <v>249</v>
      </c>
      <c r="X223" t="s">
        <v>250</v>
      </c>
      <c r="Y223" t="s">
        <v>392</v>
      </c>
      <c r="Z223" t="str">
        <f>_xlfn.CONCAT(G123," - ",E123)</f>
        <v>6203-L002 - Northern Tunnels</v>
      </c>
    </row>
    <row r="224" spans="1:26" x14ac:dyDescent="0.2">
      <c r="A224" s="2" t="s">
        <v>416</v>
      </c>
      <c r="B224" s="2" t="s">
        <v>700</v>
      </c>
      <c r="C224" s="2" t="str">
        <f t="shared" si="8"/>
        <v>LH67M9</v>
      </c>
      <c r="D224" s="38" t="s">
        <v>701</v>
      </c>
      <c r="E224" s="38" t="s">
        <v>702</v>
      </c>
      <c r="F224" t="str">
        <f t="shared" si="9"/>
        <v>L002</v>
      </c>
      <c r="G2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6203-L002-SL153</v>
      </c>
      <c r="H2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N15 &amp; N16, West Carriageway, Northbound</v>
      </c>
      <c r="I224" t="str" cm="1">
        <f t="array" ref="I224">IFERROR(INDEX(_xlfn.TEXTSPLIT(G224, "-"), 1), "")</f>
        <v>6203</v>
      </c>
      <c r="J224" t="str" cm="1">
        <f t="array" ref="J224">IFERROR(INDEX(_xlfn.TEXTSPLIT(H224, ";"), 1), "")</f>
        <v>North South Motorway</v>
      </c>
      <c r="K224" t="str" cm="1">
        <f t="array" ref="K224">IFERROR(INDEX(_xlfn.TEXTSPLIT(G224, "-"), 2), "")</f>
        <v>L002</v>
      </c>
      <c r="L224" t="str" cm="1">
        <f t="array" ref="L224">IFERROR(INDEX(_xlfn.TEXTSPLIT(H224, ";"), 2), "")</f>
        <v>Northern Tunnels</v>
      </c>
      <c r="M224" t="str" cm="1">
        <f t="array" ref="M224">IFERROR(INDEX(_xlfn.TEXTSPLIT(G224, "-"), 3), "")</f>
        <v>SL153</v>
      </c>
      <c r="N224" t="str" cm="1">
        <f t="array" ref="N224">IFERROR(INDEX(_xlfn.TEXTSPLIT(H224, ";"), 3), "")</f>
        <v>Invert Between Cross Passage N15 &amp; N16, West Carriageway, Northbound</v>
      </c>
      <c r="O224" s="19">
        <v>153</v>
      </c>
      <c r="P22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2153</v>
      </c>
      <c r="Q224" s="2" t="s">
        <v>389</v>
      </c>
      <c r="R224" s="2">
        <v>78</v>
      </c>
      <c r="S224" t="s">
        <v>30</v>
      </c>
      <c r="T224" t="s">
        <v>31</v>
      </c>
      <c r="U224" t="s">
        <v>352</v>
      </c>
      <c r="V224" t="s">
        <v>353</v>
      </c>
      <c r="W224" t="s">
        <v>421</v>
      </c>
      <c r="X224" t="s">
        <v>422</v>
      </c>
      <c r="Y224" t="s">
        <v>392</v>
      </c>
      <c r="Z224" t="str">
        <f>_xlfn.CONCAT(G123," - ",E123)</f>
        <v>6203-L002 - Northern Tunnels</v>
      </c>
    </row>
    <row r="225" spans="1:26" x14ac:dyDescent="0.2">
      <c r="A225" s="2" t="s">
        <v>416</v>
      </c>
      <c r="B225" s="2" t="s">
        <v>703</v>
      </c>
      <c r="C225" s="2" t="str">
        <f t="shared" si="8"/>
        <v>LH67M9</v>
      </c>
      <c r="D225" s="38" t="s">
        <v>704</v>
      </c>
      <c r="E225" s="38" t="s">
        <v>705</v>
      </c>
      <c r="F225" t="str">
        <f t="shared" si="9"/>
        <v>L002</v>
      </c>
      <c r="G22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6203-L002-SL154</v>
      </c>
      <c r="H22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N15 &amp; N16, East Carriageway, Southbound</v>
      </c>
      <c r="I225" t="str" cm="1">
        <f t="array" ref="I225">IFERROR(INDEX(_xlfn.TEXTSPLIT(G225, "-"), 1), "")</f>
        <v>6203</v>
      </c>
      <c r="J225" t="str" cm="1">
        <f t="array" ref="J225">IFERROR(INDEX(_xlfn.TEXTSPLIT(H225, ";"), 1), "")</f>
        <v>North South Motorway</v>
      </c>
      <c r="K225" t="str" cm="1">
        <f t="array" ref="K225">IFERROR(INDEX(_xlfn.TEXTSPLIT(G225, "-"), 2), "")</f>
        <v>L002</v>
      </c>
      <c r="L225" t="str" cm="1">
        <f t="array" ref="L225">IFERROR(INDEX(_xlfn.TEXTSPLIT(H225, ";"), 2), "")</f>
        <v>Northern Tunnels</v>
      </c>
      <c r="M225" t="str" cm="1">
        <f t="array" ref="M225">IFERROR(INDEX(_xlfn.TEXTSPLIT(G225, "-"), 3), "")</f>
        <v>SL154</v>
      </c>
      <c r="N225" t="str" cm="1">
        <f t="array" ref="N225">IFERROR(INDEX(_xlfn.TEXTSPLIT(H225, ";"), 3), "")</f>
        <v>Invert Between Cross Passage N15 &amp; N16, East Carriageway, Southbound</v>
      </c>
      <c r="O225" s="19">
        <v>154</v>
      </c>
      <c r="P22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2154</v>
      </c>
      <c r="Q225" s="2" t="s">
        <v>389</v>
      </c>
      <c r="R225" s="2">
        <v>79</v>
      </c>
      <c r="S225" t="s">
        <v>30</v>
      </c>
      <c r="T225" t="s">
        <v>31</v>
      </c>
      <c r="U225" t="s">
        <v>352</v>
      </c>
      <c r="V225" t="s">
        <v>353</v>
      </c>
      <c r="W225" t="s">
        <v>421</v>
      </c>
      <c r="X225" t="s">
        <v>422</v>
      </c>
      <c r="Y225" t="s">
        <v>392</v>
      </c>
      <c r="Z225" t="str">
        <f>_xlfn.CONCAT(G123," - ",E123)</f>
        <v>6203-L002 - Northern Tunnels</v>
      </c>
    </row>
    <row r="226" spans="1:26" x14ac:dyDescent="0.2">
      <c r="A226" s="2" t="s">
        <v>427</v>
      </c>
      <c r="B226" s="2" t="s">
        <v>706</v>
      </c>
      <c r="C226" s="2" t="str">
        <f t="shared" si="8"/>
        <v>LH67M9</v>
      </c>
      <c r="D226" s="38" t="s">
        <v>707</v>
      </c>
      <c r="E226" s="38" t="s">
        <v>708</v>
      </c>
      <c r="F226" t="str">
        <f t="shared" si="9"/>
        <v>L002</v>
      </c>
      <c r="G2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6203-L002-SN160</v>
      </c>
      <c r="H2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N16</v>
      </c>
      <c r="I226" t="str" cm="1">
        <f t="array" ref="I226">IFERROR(INDEX(_xlfn.TEXTSPLIT(G226, "-"), 1), "")</f>
        <v>6203</v>
      </c>
      <c r="J226" t="str" cm="1">
        <f t="array" ref="J226">IFERROR(INDEX(_xlfn.TEXTSPLIT(H226, ";"), 1), "")</f>
        <v>North South Motorway</v>
      </c>
      <c r="K226" t="str" cm="1">
        <f t="array" ref="K226">IFERROR(INDEX(_xlfn.TEXTSPLIT(G226, "-"), 2), "")</f>
        <v>L002</v>
      </c>
      <c r="L226" t="str" cm="1">
        <f t="array" ref="L226">IFERROR(INDEX(_xlfn.TEXTSPLIT(H226, ";"), 2), "")</f>
        <v>Northern Tunnels</v>
      </c>
      <c r="M226" t="str" cm="1">
        <f t="array" ref="M226">IFERROR(INDEX(_xlfn.TEXTSPLIT(G226, "-"), 3), "")</f>
        <v>SN160</v>
      </c>
      <c r="N226" t="str" cm="1">
        <f t="array" ref="N226">IFERROR(INDEX(_xlfn.TEXTSPLIT(H226, ";"), 3), "")</f>
        <v>Cross Passage N16</v>
      </c>
      <c r="O226" s="19">
        <v>160</v>
      </c>
      <c r="P22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2160</v>
      </c>
      <c r="Q226" s="2" t="s">
        <v>389</v>
      </c>
      <c r="R226" s="2">
        <v>80</v>
      </c>
      <c r="S226" t="s">
        <v>30</v>
      </c>
      <c r="T226" t="s">
        <v>31</v>
      </c>
      <c r="U226" t="s">
        <v>352</v>
      </c>
      <c r="V226" t="s">
        <v>353</v>
      </c>
      <c r="W226" t="s">
        <v>432</v>
      </c>
      <c r="X226" t="s">
        <v>433</v>
      </c>
      <c r="Y226" t="s">
        <v>392</v>
      </c>
      <c r="Z226" t="str">
        <f>_xlfn.CONCAT(G123," - ",E123)</f>
        <v>6203-L002 - Northern Tunnels</v>
      </c>
    </row>
    <row r="227" spans="1:26" x14ac:dyDescent="0.2">
      <c r="A227" s="2" t="s">
        <v>407</v>
      </c>
      <c r="B227" s="2" t="s">
        <v>709</v>
      </c>
      <c r="C227" s="2" t="str">
        <f t="shared" si="8"/>
        <v>LH67M9</v>
      </c>
      <c r="D227" s="38" t="s">
        <v>710</v>
      </c>
      <c r="E227" s="38" t="s">
        <v>711</v>
      </c>
      <c r="F227" t="str">
        <f t="shared" si="9"/>
        <v>L002</v>
      </c>
      <c r="G2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6203-L002-SL161</v>
      </c>
      <c r="H2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N16 &amp; N17, West Carriageway, Northbound</v>
      </c>
      <c r="I227" t="str" cm="1">
        <f t="array" ref="I227">IFERROR(INDEX(_xlfn.TEXTSPLIT(G227, "-"), 1), "")</f>
        <v>6203</v>
      </c>
      <c r="J227" t="str" cm="1">
        <f t="array" ref="J227">IFERROR(INDEX(_xlfn.TEXTSPLIT(H227, ";"), 1), "")</f>
        <v>North South Motorway</v>
      </c>
      <c r="K227" t="str" cm="1">
        <f t="array" ref="K227">IFERROR(INDEX(_xlfn.TEXTSPLIT(G227, "-"), 2), "")</f>
        <v>L002</v>
      </c>
      <c r="L227" t="str" cm="1">
        <f t="array" ref="L227">IFERROR(INDEX(_xlfn.TEXTSPLIT(H227, ";"), 2), "")</f>
        <v>Northern Tunnels</v>
      </c>
      <c r="M227" t="str" cm="1">
        <f t="array" ref="M227">IFERROR(INDEX(_xlfn.TEXTSPLIT(G227, "-"), 3), "")</f>
        <v>SL161</v>
      </c>
      <c r="N227" t="str" cm="1">
        <f t="array" ref="N227">IFERROR(INDEX(_xlfn.TEXTSPLIT(H227, ";"), 3), "")</f>
        <v>Between Cross Passage N16 &amp; N17, West Carriageway, Northbound</v>
      </c>
      <c r="O227" s="19">
        <v>161</v>
      </c>
      <c r="P22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2161</v>
      </c>
      <c r="Q227" s="2" t="s">
        <v>389</v>
      </c>
      <c r="R227" s="2">
        <v>81</v>
      </c>
      <c r="S227" t="s">
        <v>30</v>
      </c>
      <c r="T227" t="s">
        <v>31</v>
      </c>
      <c r="U227" t="s">
        <v>352</v>
      </c>
      <c r="V227" t="s">
        <v>353</v>
      </c>
      <c r="W227" t="s">
        <v>249</v>
      </c>
      <c r="X227" t="s">
        <v>250</v>
      </c>
      <c r="Y227" t="s">
        <v>392</v>
      </c>
      <c r="Z227" t="str">
        <f>_xlfn.CONCAT(G123," - ",E123)</f>
        <v>6203-L002 - Northern Tunnels</v>
      </c>
    </row>
    <row r="228" spans="1:26" x14ac:dyDescent="0.2">
      <c r="A228" s="2" t="s">
        <v>407</v>
      </c>
      <c r="B228" s="2" t="s">
        <v>712</v>
      </c>
      <c r="C228" s="2" t="str">
        <f t="shared" si="8"/>
        <v>LH67M9</v>
      </c>
      <c r="D228" s="38" t="s">
        <v>713</v>
      </c>
      <c r="E228" s="38" t="s">
        <v>714</v>
      </c>
      <c r="F228" t="str">
        <f t="shared" si="9"/>
        <v>L002</v>
      </c>
      <c r="G2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6203-L002-SL162</v>
      </c>
      <c r="H2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N16 &amp; N17, East Carriageway, Southbound</v>
      </c>
      <c r="I228" t="str" cm="1">
        <f t="array" ref="I228">IFERROR(INDEX(_xlfn.TEXTSPLIT(G228, "-"), 1), "")</f>
        <v>6203</v>
      </c>
      <c r="J228" t="str" cm="1">
        <f t="array" ref="J228">IFERROR(INDEX(_xlfn.TEXTSPLIT(H228, ";"), 1), "")</f>
        <v>North South Motorway</v>
      </c>
      <c r="K228" t="str" cm="1">
        <f t="array" ref="K228">IFERROR(INDEX(_xlfn.TEXTSPLIT(G228, "-"), 2), "")</f>
        <v>L002</v>
      </c>
      <c r="L228" t="str" cm="1">
        <f t="array" ref="L228">IFERROR(INDEX(_xlfn.TEXTSPLIT(H228, ";"), 2), "")</f>
        <v>Northern Tunnels</v>
      </c>
      <c r="M228" t="str" cm="1">
        <f t="array" ref="M228">IFERROR(INDEX(_xlfn.TEXTSPLIT(G228, "-"), 3), "")</f>
        <v>SL162</v>
      </c>
      <c r="N228" t="str" cm="1">
        <f t="array" ref="N228">IFERROR(INDEX(_xlfn.TEXTSPLIT(H228, ";"), 3), "")</f>
        <v>Between Cross Passage N16 &amp; N17, East Carriageway, Southbound</v>
      </c>
      <c r="O228" s="19">
        <v>162</v>
      </c>
      <c r="P22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2162</v>
      </c>
      <c r="Q228" s="2" t="s">
        <v>389</v>
      </c>
      <c r="R228" s="2">
        <v>82</v>
      </c>
      <c r="S228" t="s">
        <v>30</v>
      </c>
      <c r="T228" t="s">
        <v>31</v>
      </c>
      <c r="U228" t="s">
        <v>352</v>
      </c>
      <c r="V228" t="s">
        <v>353</v>
      </c>
      <c r="W228" t="s">
        <v>249</v>
      </c>
      <c r="X228" t="s">
        <v>250</v>
      </c>
      <c r="Y228" t="s">
        <v>392</v>
      </c>
      <c r="Z228" t="str">
        <f>_xlfn.CONCAT(G123," - ",E123)</f>
        <v>6203-L002 - Northern Tunnels</v>
      </c>
    </row>
    <row r="229" spans="1:26" x14ac:dyDescent="0.2">
      <c r="A229" s="2" t="s">
        <v>416</v>
      </c>
      <c r="B229" s="2" t="s">
        <v>715</v>
      </c>
      <c r="C229" s="2" t="str">
        <f t="shared" si="8"/>
        <v>LH67M9</v>
      </c>
      <c r="D229" s="38" t="s">
        <v>716</v>
      </c>
      <c r="E229" s="38" t="s">
        <v>717</v>
      </c>
      <c r="F229" t="str">
        <f t="shared" si="9"/>
        <v>L002</v>
      </c>
      <c r="G2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6203-L002-SL163</v>
      </c>
      <c r="H2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N16 &amp; N17, West Carriageway, Northbound</v>
      </c>
      <c r="I229" t="str" cm="1">
        <f t="array" ref="I229">IFERROR(INDEX(_xlfn.TEXTSPLIT(G229, "-"), 1), "")</f>
        <v>6203</v>
      </c>
      <c r="J229" t="str" cm="1">
        <f t="array" ref="J229">IFERROR(INDEX(_xlfn.TEXTSPLIT(H229, ";"), 1), "")</f>
        <v>North South Motorway</v>
      </c>
      <c r="K229" t="str" cm="1">
        <f t="array" ref="K229">IFERROR(INDEX(_xlfn.TEXTSPLIT(G229, "-"), 2), "")</f>
        <v>L002</v>
      </c>
      <c r="L229" t="str" cm="1">
        <f t="array" ref="L229">IFERROR(INDEX(_xlfn.TEXTSPLIT(H229, ";"), 2), "")</f>
        <v>Northern Tunnels</v>
      </c>
      <c r="M229" t="str" cm="1">
        <f t="array" ref="M229">IFERROR(INDEX(_xlfn.TEXTSPLIT(G229, "-"), 3), "")</f>
        <v>SL163</v>
      </c>
      <c r="N229" t="str" cm="1">
        <f t="array" ref="N229">IFERROR(INDEX(_xlfn.TEXTSPLIT(H229, ";"), 3), "")</f>
        <v>Invert Between Cross Passage N16 &amp; N17, West Carriageway, Northbound</v>
      </c>
      <c r="O229" s="19">
        <v>163</v>
      </c>
      <c r="P22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2163</v>
      </c>
      <c r="Q229" s="2" t="s">
        <v>389</v>
      </c>
      <c r="R229" s="2">
        <v>83</v>
      </c>
      <c r="S229" t="s">
        <v>30</v>
      </c>
      <c r="T229" t="s">
        <v>31</v>
      </c>
      <c r="U229" t="s">
        <v>352</v>
      </c>
      <c r="V229" t="s">
        <v>353</v>
      </c>
      <c r="W229" t="s">
        <v>421</v>
      </c>
      <c r="X229" t="s">
        <v>422</v>
      </c>
      <c r="Y229" t="s">
        <v>392</v>
      </c>
      <c r="Z229" t="str">
        <f>_xlfn.CONCAT(G123," - ",E123)</f>
        <v>6203-L002 - Northern Tunnels</v>
      </c>
    </row>
    <row r="230" spans="1:26" x14ac:dyDescent="0.2">
      <c r="A230" s="2" t="s">
        <v>416</v>
      </c>
      <c r="B230" s="2" t="s">
        <v>718</v>
      </c>
      <c r="C230" s="2" t="str">
        <f t="shared" si="8"/>
        <v>LH67M9</v>
      </c>
      <c r="D230" s="38" t="s">
        <v>719</v>
      </c>
      <c r="E230" s="38" t="s">
        <v>720</v>
      </c>
      <c r="F230" t="str">
        <f t="shared" si="9"/>
        <v>L002</v>
      </c>
      <c r="G2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6203-L002-SL164</v>
      </c>
      <c r="H2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N16 &amp; N17, East Carriageway, Southbound</v>
      </c>
      <c r="I230" t="str" cm="1">
        <f t="array" ref="I230">IFERROR(INDEX(_xlfn.TEXTSPLIT(G230, "-"), 1), "")</f>
        <v>6203</v>
      </c>
      <c r="J230" t="str" cm="1">
        <f t="array" ref="J230">IFERROR(INDEX(_xlfn.TEXTSPLIT(H230, ";"), 1), "")</f>
        <v>North South Motorway</v>
      </c>
      <c r="K230" t="str" cm="1">
        <f t="array" ref="K230">IFERROR(INDEX(_xlfn.TEXTSPLIT(G230, "-"), 2), "")</f>
        <v>L002</v>
      </c>
      <c r="L230" t="str" cm="1">
        <f t="array" ref="L230">IFERROR(INDEX(_xlfn.TEXTSPLIT(H230, ";"), 2), "")</f>
        <v>Northern Tunnels</v>
      </c>
      <c r="M230" t="str" cm="1">
        <f t="array" ref="M230">IFERROR(INDEX(_xlfn.TEXTSPLIT(G230, "-"), 3), "")</f>
        <v>SL164</v>
      </c>
      <c r="N230" t="str" cm="1">
        <f t="array" ref="N230">IFERROR(INDEX(_xlfn.TEXTSPLIT(H230, ";"), 3), "")</f>
        <v>Invert Between Cross Passage N16 &amp; N17, East Carriageway, Southbound</v>
      </c>
      <c r="O230" s="19">
        <v>164</v>
      </c>
      <c r="P23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2164</v>
      </c>
      <c r="Q230" s="2" t="s">
        <v>389</v>
      </c>
      <c r="R230" s="2">
        <v>84</v>
      </c>
      <c r="S230" t="s">
        <v>30</v>
      </c>
      <c r="T230" t="s">
        <v>31</v>
      </c>
      <c r="U230" t="s">
        <v>352</v>
      </c>
      <c r="V230" t="s">
        <v>353</v>
      </c>
      <c r="W230" t="s">
        <v>421</v>
      </c>
      <c r="X230" t="s">
        <v>422</v>
      </c>
      <c r="Y230" t="s">
        <v>392</v>
      </c>
      <c r="Z230" t="str">
        <f>_xlfn.CONCAT(G123," - ",E123)</f>
        <v>6203-L002 - Northern Tunnels</v>
      </c>
    </row>
    <row r="231" spans="1:26" x14ac:dyDescent="0.2">
      <c r="A231" s="2" t="s">
        <v>427</v>
      </c>
      <c r="B231" s="2" t="s">
        <v>721</v>
      </c>
      <c r="C231" s="2" t="str">
        <f t="shared" si="8"/>
        <v>LH67M9</v>
      </c>
      <c r="D231" s="38" t="s">
        <v>722</v>
      </c>
      <c r="E231" s="38" t="s">
        <v>723</v>
      </c>
      <c r="F231" t="str">
        <f t="shared" si="9"/>
        <v>L002</v>
      </c>
      <c r="G2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6203-L002-SN170</v>
      </c>
      <c r="H2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N17</v>
      </c>
      <c r="I231" t="str" cm="1">
        <f t="array" ref="I231">IFERROR(INDEX(_xlfn.TEXTSPLIT(G231, "-"), 1), "")</f>
        <v>6203</v>
      </c>
      <c r="J231" t="str" cm="1">
        <f t="array" ref="J231">IFERROR(INDEX(_xlfn.TEXTSPLIT(H231, ";"), 1), "")</f>
        <v>North South Motorway</v>
      </c>
      <c r="K231" t="str" cm="1">
        <f t="array" ref="K231">IFERROR(INDEX(_xlfn.TEXTSPLIT(G231, "-"), 2), "")</f>
        <v>L002</v>
      </c>
      <c r="L231" t="str" cm="1">
        <f t="array" ref="L231">IFERROR(INDEX(_xlfn.TEXTSPLIT(H231, ";"), 2), "")</f>
        <v>Northern Tunnels</v>
      </c>
      <c r="M231" t="str" cm="1">
        <f t="array" ref="M231">IFERROR(INDEX(_xlfn.TEXTSPLIT(G231, "-"), 3), "")</f>
        <v>SN170</v>
      </c>
      <c r="N231" t="str" cm="1">
        <f t="array" ref="N231">IFERROR(INDEX(_xlfn.TEXTSPLIT(H231, ";"), 3), "")</f>
        <v>Cross Passage N17</v>
      </c>
      <c r="O231" s="19">
        <v>170</v>
      </c>
      <c r="P23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2170</v>
      </c>
      <c r="Q231" s="2" t="s">
        <v>389</v>
      </c>
      <c r="R231" s="2">
        <v>85</v>
      </c>
      <c r="S231" t="s">
        <v>30</v>
      </c>
      <c r="T231" t="s">
        <v>31</v>
      </c>
      <c r="U231" t="s">
        <v>352</v>
      </c>
      <c r="V231" t="s">
        <v>353</v>
      </c>
      <c r="W231" t="s">
        <v>432</v>
      </c>
      <c r="X231" t="s">
        <v>433</v>
      </c>
      <c r="Y231" t="s">
        <v>392</v>
      </c>
      <c r="Z231" t="str">
        <f>_xlfn.CONCAT(G123," - ",E123)</f>
        <v>6203-L002 - Northern Tunnels</v>
      </c>
    </row>
    <row r="232" spans="1:26" x14ac:dyDescent="0.2">
      <c r="A232" s="2" t="s">
        <v>407</v>
      </c>
      <c r="B232" s="2" t="s">
        <v>724</v>
      </c>
      <c r="C232" s="2" t="str">
        <f t="shared" si="8"/>
        <v>LH67M9</v>
      </c>
      <c r="D232" s="38" t="s">
        <v>725</v>
      </c>
      <c r="E232" s="38" t="s">
        <v>726</v>
      </c>
      <c r="F232" t="str">
        <f t="shared" si="9"/>
        <v>L002</v>
      </c>
      <c r="G2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6203-L002-SL171</v>
      </c>
      <c r="H2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N17 &amp; N18, West Carriageway, Northbound</v>
      </c>
      <c r="I232" t="str" cm="1">
        <f t="array" ref="I232">IFERROR(INDEX(_xlfn.TEXTSPLIT(G232, "-"), 1), "")</f>
        <v>6203</v>
      </c>
      <c r="J232" t="str" cm="1">
        <f t="array" ref="J232">IFERROR(INDEX(_xlfn.TEXTSPLIT(H232, ";"), 1), "")</f>
        <v>North South Motorway</v>
      </c>
      <c r="K232" t="str" cm="1">
        <f t="array" ref="K232">IFERROR(INDEX(_xlfn.TEXTSPLIT(G232, "-"), 2), "")</f>
        <v>L002</v>
      </c>
      <c r="L232" t="str" cm="1">
        <f t="array" ref="L232">IFERROR(INDEX(_xlfn.TEXTSPLIT(H232, ";"), 2), "")</f>
        <v>Northern Tunnels</v>
      </c>
      <c r="M232" t="str" cm="1">
        <f t="array" ref="M232">IFERROR(INDEX(_xlfn.TEXTSPLIT(G232, "-"), 3), "")</f>
        <v>SL171</v>
      </c>
      <c r="N232" t="str" cm="1">
        <f t="array" ref="N232">IFERROR(INDEX(_xlfn.TEXTSPLIT(H232, ";"), 3), "")</f>
        <v>Between Cross Passage N17 &amp; N18, West Carriageway, Northbound</v>
      </c>
      <c r="O232" s="19">
        <v>171</v>
      </c>
      <c r="P23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2171</v>
      </c>
      <c r="Q232" s="2" t="s">
        <v>389</v>
      </c>
      <c r="R232" s="2">
        <v>86</v>
      </c>
      <c r="S232" t="s">
        <v>30</v>
      </c>
      <c r="T232" t="s">
        <v>31</v>
      </c>
      <c r="U232" t="s">
        <v>352</v>
      </c>
      <c r="V232" t="s">
        <v>353</v>
      </c>
      <c r="W232" t="s">
        <v>249</v>
      </c>
      <c r="X232" t="s">
        <v>250</v>
      </c>
      <c r="Y232" t="s">
        <v>392</v>
      </c>
      <c r="Z232" t="str">
        <f>_xlfn.CONCAT(G123," - ",E123)</f>
        <v>6203-L002 - Northern Tunnels</v>
      </c>
    </row>
    <row r="233" spans="1:26" x14ac:dyDescent="0.2">
      <c r="A233" s="2" t="s">
        <v>407</v>
      </c>
      <c r="B233" s="2" t="s">
        <v>727</v>
      </c>
      <c r="C233" s="2" t="str">
        <f t="shared" si="8"/>
        <v>LH67M9</v>
      </c>
      <c r="D233" s="38" t="s">
        <v>728</v>
      </c>
      <c r="E233" s="38" t="s">
        <v>729</v>
      </c>
      <c r="F233" t="str">
        <f t="shared" si="9"/>
        <v>L002</v>
      </c>
      <c r="G2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6203-L002-SL172</v>
      </c>
      <c r="H2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N17 &amp; N18, East Carriageway, Southbound</v>
      </c>
      <c r="I233" t="str" cm="1">
        <f t="array" ref="I233">IFERROR(INDEX(_xlfn.TEXTSPLIT(G233, "-"), 1), "")</f>
        <v>6203</v>
      </c>
      <c r="J233" t="str" cm="1">
        <f t="array" ref="J233">IFERROR(INDEX(_xlfn.TEXTSPLIT(H233, ";"), 1), "")</f>
        <v>North South Motorway</v>
      </c>
      <c r="K233" t="str" cm="1">
        <f t="array" ref="K233">IFERROR(INDEX(_xlfn.TEXTSPLIT(G233, "-"), 2), "")</f>
        <v>L002</v>
      </c>
      <c r="L233" t="str" cm="1">
        <f t="array" ref="L233">IFERROR(INDEX(_xlfn.TEXTSPLIT(H233, ";"), 2), "")</f>
        <v>Northern Tunnels</v>
      </c>
      <c r="M233" t="str" cm="1">
        <f t="array" ref="M233">IFERROR(INDEX(_xlfn.TEXTSPLIT(G233, "-"), 3), "")</f>
        <v>SL172</v>
      </c>
      <c r="N233" t="str" cm="1">
        <f t="array" ref="N233">IFERROR(INDEX(_xlfn.TEXTSPLIT(H233, ";"), 3), "")</f>
        <v>Between Cross Passage N17 &amp; N18, East Carriageway, Southbound</v>
      </c>
      <c r="O233" s="19">
        <v>172</v>
      </c>
      <c r="P23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2172</v>
      </c>
      <c r="Q233" s="2" t="s">
        <v>389</v>
      </c>
      <c r="R233" s="2">
        <v>87</v>
      </c>
      <c r="S233" t="s">
        <v>30</v>
      </c>
      <c r="T233" t="s">
        <v>31</v>
      </c>
      <c r="U233" t="s">
        <v>352</v>
      </c>
      <c r="V233" t="s">
        <v>353</v>
      </c>
      <c r="W233" t="s">
        <v>249</v>
      </c>
      <c r="X233" t="s">
        <v>250</v>
      </c>
      <c r="Y233" t="s">
        <v>392</v>
      </c>
      <c r="Z233" t="str">
        <f>_xlfn.CONCAT(G123," - ",E123)</f>
        <v>6203-L002 - Northern Tunnels</v>
      </c>
    </row>
    <row r="234" spans="1:26" x14ac:dyDescent="0.2">
      <c r="A234" s="2" t="s">
        <v>416</v>
      </c>
      <c r="B234" s="2" t="s">
        <v>730</v>
      </c>
      <c r="C234" s="2" t="str">
        <f t="shared" si="8"/>
        <v>LH67M9</v>
      </c>
      <c r="D234" s="38" t="s">
        <v>731</v>
      </c>
      <c r="E234" s="38" t="s">
        <v>732</v>
      </c>
      <c r="F234" t="str">
        <f t="shared" si="9"/>
        <v>L002</v>
      </c>
      <c r="G23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6203-L002-SL173</v>
      </c>
      <c r="H23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N17 &amp; N18, West Carriageway, Northbound</v>
      </c>
      <c r="I234" t="str" cm="1">
        <f t="array" ref="I234">IFERROR(INDEX(_xlfn.TEXTSPLIT(G234, "-"), 1), "")</f>
        <v>6203</v>
      </c>
      <c r="J234" t="str" cm="1">
        <f t="array" ref="J234">IFERROR(INDEX(_xlfn.TEXTSPLIT(H234, ";"), 1), "")</f>
        <v>North South Motorway</v>
      </c>
      <c r="K234" t="str" cm="1">
        <f t="array" ref="K234">IFERROR(INDEX(_xlfn.TEXTSPLIT(G234, "-"), 2), "")</f>
        <v>L002</v>
      </c>
      <c r="L234" t="str" cm="1">
        <f t="array" ref="L234">IFERROR(INDEX(_xlfn.TEXTSPLIT(H234, ";"), 2), "")</f>
        <v>Northern Tunnels</v>
      </c>
      <c r="M234" t="str" cm="1">
        <f t="array" ref="M234">IFERROR(INDEX(_xlfn.TEXTSPLIT(G234, "-"), 3), "")</f>
        <v>SL173</v>
      </c>
      <c r="N234" t="str" cm="1">
        <f t="array" ref="N234">IFERROR(INDEX(_xlfn.TEXTSPLIT(H234, ";"), 3), "")</f>
        <v>Invert Between Cross Passage N17 &amp; N18, West Carriageway, Northbound</v>
      </c>
      <c r="O234" s="19">
        <v>173</v>
      </c>
      <c r="P23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2173</v>
      </c>
      <c r="Q234" s="2" t="s">
        <v>389</v>
      </c>
      <c r="R234" s="2">
        <v>88</v>
      </c>
      <c r="S234" t="s">
        <v>30</v>
      </c>
      <c r="T234" t="s">
        <v>31</v>
      </c>
      <c r="U234" t="s">
        <v>352</v>
      </c>
      <c r="V234" t="s">
        <v>353</v>
      </c>
      <c r="W234" t="s">
        <v>421</v>
      </c>
      <c r="X234" t="s">
        <v>422</v>
      </c>
      <c r="Y234" t="s">
        <v>392</v>
      </c>
      <c r="Z234" t="str">
        <f>_xlfn.CONCAT(G123," - ",E123)</f>
        <v>6203-L002 - Northern Tunnels</v>
      </c>
    </row>
    <row r="235" spans="1:26" x14ac:dyDescent="0.2">
      <c r="A235" s="2" t="s">
        <v>416</v>
      </c>
      <c r="B235" s="2" t="s">
        <v>733</v>
      </c>
      <c r="C235" s="2" t="str">
        <f t="shared" si="8"/>
        <v>LH67M9</v>
      </c>
      <c r="D235" s="38" t="s">
        <v>734</v>
      </c>
      <c r="E235" s="38" t="s">
        <v>735</v>
      </c>
      <c r="F235" t="str">
        <f t="shared" si="9"/>
        <v>L002</v>
      </c>
      <c r="G2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6203-L002-SL174</v>
      </c>
      <c r="H2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N17 &amp; N18, East Carriageway, Southbound</v>
      </c>
      <c r="I235" t="str" cm="1">
        <f t="array" ref="I235">IFERROR(INDEX(_xlfn.TEXTSPLIT(G235, "-"), 1), "")</f>
        <v>6203</v>
      </c>
      <c r="J235" t="str" cm="1">
        <f t="array" ref="J235">IFERROR(INDEX(_xlfn.TEXTSPLIT(H235, ";"), 1), "")</f>
        <v>North South Motorway</v>
      </c>
      <c r="K235" t="str" cm="1">
        <f t="array" ref="K235">IFERROR(INDEX(_xlfn.TEXTSPLIT(G235, "-"), 2), "")</f>
        <v>L002</v>
      </c>
      <c r="L235" t="str" cm="1">
        <f t="array" ref="L235">IFERROR(INDEX(_xlfn.TEXTSPLIT(H235, ";"), 2), "")</f>
        <v>Northern Tunnels</v>
      </c>
      <c r="M235" t="str" cm="1">
        <f t="array" ref="M235">IFERROR(INDEX(_xlfn.TEXTSPLIT(G235, "-"), 3), "")</f>
        <v>SL174</v>
      </c>
      <c r="N235" t="str" cm="1">
        <f t="array" ref="N235">IFERROR(INDEX(_xlfn.TEXTSPLIT(H235, ";"), 3), "")</f>
        <v>Invert Between Cross Passage N17 &amp; N18, East Carriageway, Southbound</v>
      </c>
      <c r="O235" s="19">
        <v>174</v>
      </c>
      <c r="P23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2174</v>
      </c>
      <c r="Q235" s="2" t="s">
        <v>389</v>
      </c>
      <c r="R235" s="2">
        <v>89</v>
      </c>
      <c r="S235" t="s">
        <v>30</v>
      </c>
      <c r="T235" t="s">
        <v>31</v>
      </c>
      <c r="U235" t="s">
        <v>352</v>
      </c>
      <c r="V235" t="s">
        <v>353</v>
      </c>
      <c r="W235" t="s">
        <v>421</v>
      </c>
      <c r="X235" t="s">
        <v>422</v>
      </c>
      <c r="Y235" t="s">
        <v>392</v>
      </c>
      <c r="Z235" t="str">
        <f>_xlfn.CONCAT(G123," - ",E123)</f>
        <v>6203-L002 - Northern Tunnels</v>
      </c>
    </row>
    <row r="236" spans="1:26" x14ac:dyDescent="0.2">
      <c r="A236" s="2" t="s">
        <v>427</v>
      </c>
      <c r="B236" s="2" t="s">
        <v>736</v>
      </c>
      <c r="C236" s="2" t="str">
        <f t="shared" si="8"/>
        <v>LH67M9</v>
      </c>
      <c r="D236" s="38" t="s">
        <v>737</v>
      </c>
      <c r="E236" s="38" t="s">
        <v>738</v>
      </c>
      <c r="F236" t="str">
        <f t="shared" si="9"/>
        <v>L002</v>
      </c>
      <c r="G2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6203-L002-SN180</v>
      </c>
      <c r="H2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N18</v>
      </c>
      <c r="I236" t="str" cm="1">
        <f t="array" ref="I236">IFERROR(INDEX(_xlfn.TEXTSPLIT(G236, "-"), 1), "")</f>
        <v>6203</v>
      </c>
      <c r="J236" t="str" cm="1">
        <f t="array" ref="J236">IFERROR(INDEX(_xlfn.TEXTSPLIT(H236, ";"), 1), "")</f>
        <v>North South Motorway</v>
      </c>
      <c r="K236" t="str" cm="1">
        <f t="array" ref="K236">IFERROR(INDEX(_xlfn.TEXTSPLIT(G236, "-"), 2), "")</f>
        <v>L002</v>
      </c>
      <c r="L236" t="str" cm="1">
        <f t="array" ref="L236">IFERROR(INDEX(_xlfn.TEXTSPLIT(H236, ";"), 2), "")</f>
        <v>Northern Tunnels</v>
      </c>
      <c r="M236" t="str" cm="1">
        <f t="array" ref="M236">IFERROR(INDEX(_xlfn.TEXTSPLIT(G236, "-"), 3), "")</f>
        <v>SN180</v>
      </c>
      <c r="N236" t="str" cm="1">
        <f t="array" ref="N236">IFERROR(INDEX(_xlfn.TEXTSPLIT(H236, ";"), 3), "")</f>
        <v>Cross Passage N18</v>
      </c>
      <c r="O236" s="19">
        <v>180</v>
      </c>
      <c r="P23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2180</v>
      </c>
      <c r="Q236" s="2" t="s">
        <v>389</v>
      </c>
      <c r="R236" s="2">
        <v>90</v>
      </c>
      <c r="S236" t="s">
        <v>30</v>
      </c>
      <c r="T236" t="s">
        <v>31</v>
      </c>
      <c r="U236" t="s">
        <v>352</v>
      </c>
      <c r="V236" t="s">
        <v>353</v>
      </c>
      <c r="W236" t="s">
        <v>432</v>
      </c>
      <c r="X236" t="s">
        <v>433</v>
      </c>
      <c r="Y236" t="s">
        <v>392</v>
      </c>
      <c r="Z236" t="str">
        <f>_xlfn.CONCAT(G123," - ",E123)</f>
        <v>6203-L002 - Northern Tunnels</v>
      </c>
    </row>
    <row r="237" spans="1:26" x14ac:dyDescent="0.2">
      <c r="A237" s="2" t="s">
        <v>407</v>
      </c>
      <c r="B237" s="2" t="s">
        <v>739</v>
      </c>
      <c r="C237" s="2" t="str">
        <f t="shared" si="8"/>
        <v>LH67M9</v>
      </c>
      <c r="D237" s="38" t="s">
        <v>740</v>
      </c>
      <c r="E237" s="38" t="s">
        <v>741</v>
      </c>
      <c r="F237" t="str">
        <f t="shared" si="9"/>
        <v>L002</v>
      </c>
      <c r="G2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6203-L002-SL181</v>
      </c>
      <c r="H2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N18 &amp; N19, West Carriageway, Northbound</v>
      </c>
      <c r="I237" t="str" cm="1">
        <f t="array" ref="I237">IFERROR(INDEX(_xlfn.TEXTSPLIT(G237, "-"), 1), "")</f>
        <v>6203</v>
      </c>
      <c r="J237" t="str" cm="1">
        <f t="array" ref="J237">IFERROR(INDEX(_xlfn.TEXTSPLIT(H237, ";"), 1), "")</f>
        <v>North South Motorway</v>
      </c>
      <c r="K237" t="str" cm="1">
        <f t="array" ref="K237">IFERROR(INDEX(_xlfn.TEXTSPLIT(G237, "-"), 2), "")</f>
        <v>L002</v>
      </c>
      <c r="L237" t="str" cm="1">
        <f t="array" ref="L237">IFERROR(INDEX(_xlfn.TEXTSPLIT(H237, ";"), 2), "")</f>
        <v>Northern Tunnels</v>
      </c>
      <c r="M237" t="str" cm="1">
        <f t="array" ref="M237">IFERROR(INDEX(_xlfn.TEXTSPLIT(G237, "-"), 3), "")</f>
        <v>SL181</v>
      </c>
      <c r="N237" t="str" cm="1">
        <f t="array" ref="N237">IFERROR(INDEX(_xlfn.TEXTSPLIT(H237, ";"), 3), "")</f>
        <v>Between Cross Passage N18 &amp; N19, West Carriageway, Northbound</v>
      </c>
      <c r="O237" s="19">
        <v>181</v>
      </c>
      <c r="P23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2181</v>
      </c>
      <c r="Q237" s="2" t="s">
        <v>389</v>
      </c>
      <c r="R237" s="2">
        <v>91</v>
      </c>
      <c r="S237" t="s">
        <v>30</v>
      </c>
      <c r="T237" t="s">
        <v>31</v>
      </c>
      <c r="U237" t="s">
        <v>352</v>
      </c>
      <c r="V237" t="s">
        <v>353</v>
      </c>
      <c r="W237" t="s">
        <v>249</v>
      </c>
      <c r="X237" t="s">
        <v>250</v>
      </c>
      <c r="Y237" t="s">
        <v>392</v>
      </c>
      <c r="Z237" t="str">
        <f>_xlfn.CONCAT(G123," - ",E123)</f>
        <v>6203-L002 - Northern Tunnels</v>
      </c>
    </row>
    <row r="238" spans="1:26" x14ac:dyDescent="0.2">
      <c r="A238" s="2" t="s">
        <v>407</v>
      </c>
      <c r="B238" s="2" t="s">
        <v>742</v>
      </c>
      <c r="C238" s="2" t="str">
        <f t="shared" si="8"/>
        <v>LH67M9</v>
      </c>
      <c r="D238" s="38" t="s">
        <v>743</v>
      </c>
      <c r="E238" s="38" t="s">
        <v>744</v>
      </c>
      <c r="F238" t="str">
        <f t="shared" si="9"/>
        <v>L002</v>
      </c>
      <c r="G23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6203-L002-SL182</v>
      </c>
      <c r="H23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N18 &amp; N19, East Carriageway, Southbound</v>
      </c>
      <c r="I238" t="str" cm="1">
        <f t="array" ref="I238">IFERROR(INDEX(_xlfn.TEXTSPLIT(G238, "-"), 1), "")</f>
        <v>6203</v>
      </c>
      <c r="J238" t="str" cm="1">
        <f t="array" ref="J238">IFERROR(INDEX(_xlfn.TEXTSPLIT(H238, ";"), 1), "")</f>
        <v>North South Motorway</v>
      </c>
      <c r="K238" t="str" cm="1">
        <f t="array" ref="K238">IFERROR(INDEX(_xlfn.TEXTSPLIT(G238, "-"), 2), "")</f>
        <v>L002</v>
      </c>
      <c r="L238" t="str" cm="1">
        <f t="array" ref="L238">IFERROR(INDEX(_xlfn.TEXTSPLIT(H238, ";"), 2), "")</f>
        <v>Northern Tunnels</v>
      </c>
      <c r="M238" t="str" cm="1">
        <f t="array" ref="M238">IFERROR(INDEX(_xlfn.TEXTSPLIT(G238, "-"), 3), "")</f>
        <v>SL182</v>
      </c>
      <c r="N238" t="str" cm="1">
        <f t="array" ref="N238">IFERROR(INDEX(_xlfn.TEXTSPLIT(H238, ";"), 3), "")</f>
        <v>Between Cross Passage N18 &amp; N19, East Carriageway, Southbound</v>
      </c>
      <c r="O238" s="19">
        <v>182</v>
      </c>
      <c r="P23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2182</v>
      </c>
      <c r="Q238" s="2" t="s">
        <v>389</v>
      </c>
      <c r="R238" s="2">
        <v>92</v>
      </c>
      <c r="S238" t="s">
        <v>30</v>
      </c>
      <c r="T238" t="s">
        <v>31</v>
      </c>
      <c r="U238" t="s">
        <v>352</v>
      </c>
      <c r="V238" t="s">
        <v>353</v>
      </c>
      <c r="W238" t="s">
        <v>249</v>
      </c>
      <c r="X238" t="s">
        <v>250</v>
      </c>
      <c r="Y238" t="s">
        <v>392</v>
      </c>
      <c r="Z238" t="str">
        <f>_xlfn.CONCAT(G123," - ",E123)</f>
        <v>6203-L002 - Northern Tunnels</v>
      </c>
    </row>
    <row r="239" spans="1:26" x14ac:dyDescent="0.2">
      <c r="A239" s="2" t="s">
        <v>416</v>
      </c>
      <c r="B239" s="2" t="s">
        <v>745</v>
      </c>
      <c r="C239" s="2" t="str">
        <f t="shared" si="8"/>
        <v>LH67M9</v>
      </c>
      <c r="D239" s="38" t="s">
        <v>746</v>
      </c>
      <c r="E239" s="38" t="s">
        <v>747</v>
      </c>
      <c r="F239" t="str">
        <f t="shared" si="9"/>
        <v>L002</v>
      </c>
      <c r="G2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6203-L002-SL183</v>
      </c>
      <c r="H2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N18 &amp; N19, West Carriageway, Northbound</v>
      </c>
      <c r="I239" t="str" cm="1">
        <f t="array" ref="I239">IFERROR(INDEX(_xlfn.TEXTSPLIT(G239, "-"), 1), "")</f>
        <v>6203</v>
      </c>
      <c r="J239" t="str" cm="1">
        <f t="array" ref="J239">IFERROR(INDEX(_xlfn.TEXTSPLIT(H239, ";"), 1), "")</f>
        <v>North South Motorway</v>
      </c>
      <c r="K239" t="str" cm="1">
        <f t="array" ref="K239">IFERROR(INDEX(_xlfn.TEXTSPLIT(G239, "-"), 2), "")</f>
        <v>L002</v>
      </c>
      <c r="L239" t="str" cm="1">
        <f t="array" ref="L239">IFERROR(INDEX(_xlfn.TEXTSPLIT(H239, ";"), 2), "")</f>
        <v>Northern Tunnels</v>
      </c>
      <c r="M239" t="str" cm="1">
        <f t="array" ref="M239">IFERROR(INDEX(_xlfn.TEXTSPLIT(G239, "-"), 3), "")</f>
        <v>SL183</v>
      </c>
      <c r="N239" t="str" cm="1">
        <f t="array" ref="N239">IFERROR(INDEX(_xlfn.TEXTSPLIT(H239, ";"), 3), "")</f>
        <v>Invert Between Cross Passage N18 &amp; N19, West Carriageway, Northbound</v>
      </c>
      <c r="O239" s="19">
        <v>183</v>
      </c>
      <c r="P23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2183</v>
      </c>
      <c r="Q239" s="2" t="s">
        <v>389</v>
      </c>
      <c r="R239" s="2">
        <v>93</v>
      </c>
      <c r="S239" t="s">
        <v>30</v>
      </c>
      <c r="T239" t="s">
        <v>31</v>
      </c>
      <c r="U239" t="s">
        <v>352</v>
      </c>
      <c r="V239" t="s">
        <v>353</v>
      </c>
      <c r="W239" t="s">
        <v>421</v>
      </c>
      <c r="X239" t="s">
        <v>422</v>
      </c>
      <c r="Y239" t="s">
        <v>392</v>
      </c>
      <c r="Z239" t="str">
        <f>_xlfn.CONCAT(G123," - ",E123)</f>
        <v>6203-L002 - Northern Tunnels</v>
      </c>
    </row>
    <row r="240" spans="1:26" x14ac:dyDescent="0.2">
      <c r="A240" s="2" t="s">
        <v>416</v>
      </c>
      <c r="B240" s="2" t="s">
        <v>748</v>
      </c>
      <c r="C240" s="2" t="str">
        <f t="shared" si="8"/>
        <v>LH67M9</v>
      </c>
      <c r="D240" s="38" t="s">
        <v>749</v>
      </c>
      <c r="E240" s="38" t="s">
        <v>750</v>
      </c>
      <c r="F240" t="str">
        <f t="shared" si="9"/>
        <v>L002</v>
      </c>
      <c r="G24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6203-L002-SL184</v>
      </c>
      <c r="H24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N18 &amp; N19, East Carriageway, Southbound</v>
      </c>
      <c r="I240" t="str" cm="1">
        <f t="array" ref="I240">IFERROR(INDEX(_xlfn.TEXTSPLIT(G240, "-"), 1), "")</f>
        <v>6203</v>
      </c>
      <c r="J240" t="str" cm="1">
        <f t="array" ref="J240">IFERROR(INDEX(_xlfn.TEXTSPLIT(H240, ";"), 1), "")</f>
        <v>North South Motorway</v>
      </c>
      <c r="K240" t="str" cm="1">
        <f t="array" ref="K240">IFERROR(INDEX(_xlfn.TEXTSPLIT(G240, "-"), 2), "")</f>
        <v>L002</v>
      </c>
      <c r="L240" t="str" cm="1">
        <f t="array" ref="L240">IFERROR(INDEX(_xlfn.TEXTSPLIT(H240, ";"), 2), "")</f>
        <v>Northern Tunnels</v>
      </c>
      <c r="M240" t="str" cm="1">
        <f t="array" ref="M240">IFERROR(INDEX(_xlfn.TEXTSPLIT(G240, "-"), 3), "")</f>
        <v>SL184</v>
      </c>
      <c r="N240" t="str" cm="1">
        <f t="array" ref="N240">IFERROR(INDEX(_xlfn.TEXTSPLIT(H240, ";"), 3), "")</f>
        <v>Invert Between Cross Passage N18 &amp; N19, East Carriageway, Southbound</v>
      </c>
      <c r="O240" s="19">
        <v>184</v>
      </c>
      <c r="P24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2184</v>
      </c>
      <c r="Q240" s="2" t="s">
        <v>389</v>
      </c>
      <c r="R240" s="2">
        <v>94</v>
      </c>
      <c r="S240" t="s">
        <v>30</v>
      </c>
      <c r="T240" t="s">
        <v>31</v>
      </c>
      <c r="U240" t="s">
        <v>352</v>
      </c>
      <c r="V240" t="s">
        <v>353</v>
      </c>
      <c r="W240" t="s">
        <v>421</v>
      </c>
      <c r="X240" t="s">
        <v>422</v>
      </c>
      <c r="Y240" t="s">
        <v>392</v>
      </c>
      <c r="Z240" t="str">
        <f>_xlfn.CONCAT(G123," - ",E123)</f>
        <v>6203-L002 - Northern Tunnels</v>
      </c>
    </row>
    <row r="241" spans="1:26" x14ac:dyDescent="0.2">
      <c r="A241" s="2" t="s">
        <v>427</v>
      </c>
      <c r="B241" s="2" t="s">
        <v>751</v>
      </c>
      <c r="C241" s="2" t="str">
        <f t="shared" si="8"/>
        <v>LH67M9</v>
      </c>
      <c r="D241" s="38" t="s">
        <v>752</v>
      </c>
      <c r="E241" s="38" t="s">
        <v>753</v>
      </c>
      <c r="F241" t="str">
        <f t="shared" si="9"/>
        <v>L002</v>
      </c>
      <c r="G24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6203-L002-SN190</v>
      </c>
      <c r="H24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Tunnels;Cross Passage N19</v>
      </c>
      <c r="I241" t="str" cm="1">
        <f t="array" ref="I241">IFERROR(INDEX(_xlfn.TEXTSPLIT(G241, "-"), 1), "")</f>
        <v>6203</v>
      </c>
      <c r="J241" t="str" cm="1">
        <f t="array" ref="J241">IFERROR(INDEX(_xlfn.TEXTSPLIT(H241, ";"), 1), "")</f>
        <v>North South Motorway</v>
      </c>
      <c r="K241" t="str" cm="1">
        <f t="array" ref="K241">IFERROR(INDEX(_xlfn.TEXTSPLIT(G241, "-"), 2), "")</f>
        <v>L002</v>
      </c>
      <c r="L241" t="str" cm="1">
        <f t="array" ref="L241">IFERROR(INDEX(_xlfn.TEXTSPLIT(H241, ";"), 2), "")</f>
        <v>Northern Tunnels</v>
      </c>
      <c r="M241" t="str" cm="1">
        <f t="array" ref="M241">IFERROR(INDEX(_xlfn.TEXTSPLIT(G241, "-"), 3), "")</f>
        <v>SN190</v>
      </c>
      <c r="N241" t="str" cm="1">
        <f t="array" ref="N241">IFERROR(INDEX(_xlfn.TEXTSPLIT(H241, ";"), 3), "")</f>
        <v>Cross Passage N19</v>
      </c>
      <c r="O241" s="19">
        <v>190</v>
      </c>
      <c r="P24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2190</v>
      </c>
      <c r="Q241" s="2" t="s">
        <v>389</v>
      </c>
      <c r="R241" s="2">
        <v>95</v>
      </c>
      <c r="S241" t="s">
        <v>30</v>
      </c>
      <c r="T241" t="s">
        <v>31</v>
      </c>
      <c r="U241" t="s">
        <v>352</v>
      </c>
      <c r="V241" t="s">
        <v>353</v>
      </c>
      <c r="W241" t="s">
        <v>432</v>
      </c>
      <c r="X241" t="s">
        <v>433</v>
      </c>
      <c r="Y241" t="s">
        <v>392</v>
      </c>
      <c r="Z241" t="str">
        <f>_xlfn.CONCAT(G123," - ",E123)</f>
        <v>6203-L002 - Northern Tunnels</v>
      </c>
    </row>
    <row r="242" spans="1:26" x14ac:dyDescent="0.2">
      <c r="A242" s="2" t="s">
        <v>407</v>
      </c>
      <c r="B242" s="2" t="s">
        <v>754</v>
      </c>
      <c r="C242" s="2" t="str">
        <f t="shared" si="8"/>
        <v>LH67M9</v>
      </c>
      <c r="D242" s="38" t="s">
        <v>755</v>
      </c>
      <c r="E242" s="38" t="s">
        <v>756</v>
      </c>
      <c r="F242" t="str">
        <f t="shared" si="9"/>
        <v>L002</v>
      </c>
      <c r="G2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6203-L002-SL191</v>
      </c>
      <c r="H2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N19 &amp; NTSP, West Carriageway, Northbound</v>
      </c>
      <c r="I242" t="str" cm="1">
        <f t="array" ref="I242">IFERROR(INDEX(_xlfn.TEXTSPLIT(G242, "-"), 1), "")</f>
        <v>6203</v>
      </c>
      <c r="J242" t="str" cm="1">
        <f t="array" ref="J242">IFERROR(INDEX(_xlfn.TEXTSPLIT(H242, ";"), 1), "")</f>
        <v>North South Motorway</v>
      </c>
      <c r="K242" t="str" cm="1">
        <f t="array" ref="K242">IFERROR(INDEX(_xlfn.TEXTSPLIT(G242, "-"), 2), "")</f>
        <v>L002</v>
      </c>
      <c r="L242" t="str" cm="1">
        <f t="array" ref="L242">IFERROR(INDEX(_xlfn.TEXTSPLIT(H242, ";"), 2), "")</f>
        <v>Northern Tunnels</v>
      </c>
      <c r="M242" t="str" cm="1">
        <f t="array" ref="M242">IFERROR(INDEX(_xlfn.TEXTSPLIT(G242, "-"), 3), "")</f>
        <v>SL191</v>
      </c>
      <c r="N242" t="str" cm="1">
        <f t="array" ref="N242">IFERROR(INDEX(_xlfn.TEXTSPLIT(H242, ";"), 3), "")</f>
        <v>Between Cross Passage N19 &amp; NTSP, West Carriageway, Northbound</v>
      </c>
      <c r="O242" s="19">
        <v>191</v>
      </c>
      <c r="P24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2191</v>
      </c>
      <c r="Q242" s="2" t="s">
        <v>389</v>
      </c>
      <c r="R242" s="2">
        <v>96</v>
      </c>
      <c r="S242" t="s">
        <v>30</v>
      </c>
      <c r="T242" t="s">
        <v>31</v>
      </c>
      <c r="U242" t="s">
        <v>352</v>
      </c>
      <c r="V242" t="s">
        <v>353</v>
      </c>
      <c r="W242" t="s">
        <v>249</v>
      </c>
      <c r="X242" t="s">
        <v>250</v>
      </c>
      <c r="Y242" t="s">
        <v>392</v>
      </c>
      <c r="Z242" t="str">
        <f>_xlfn.CONCAT(G123," - ",E123)</f>
        <v>6203-L002 - Northern Tunnels</v>
      </c>
    </row>
    <row r="243" spans="1:26" x14ac:dyDescent="0.2">
      <c r="A243" s="2" t="s">
        <v>407</v>
      </c>
      <c r="B243" s="2" t="s">
        <v>757</v>
      </c>
      <c r="C243" s="2" t="str">
        <f t="shared" si="8"/>
        <v>LH67M9</v>
      </c>
      <c r="D243" s="38" t="s">
        <v>758</v>
      </c>
      <c r="E243" s="38" t="s">
        <v>759</v>
      </c>
      <c r="F243" t="str">
        <f t="shared" si="9"/>
        <v>L002</v>
      </c>
      <c r="G2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6203-L002-SL192</v>
      </c>
      <c r="H2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Tunnels;Between Cross Passage N19 &amp; NTSP, East Carriageway, Southbound</v>
      </c>
      <c r="I243" t="str" cm="1">
        <f t="array" ref="I243">IFERROR(INDEX(_xlfn.TEXTSPLIT(G243, "-"), 1), "")</f>
        <v>6203</v>
      </c>
      <c r="J243" t="str" cm="1">
        <f t="array" ref="J243">IFERROR(INDEX(_xlfn.TEXTSPLIT(H243, ";"), 1), "")</f>
        <v>North South Motorway</v>
      </c>
      <c r="K243" t="str" cm="1">
        <f t="array" ref="K243">IFERROR(INDEX(_xlfn.TEXTSPLIT(G243, "-"), 2), "")</f>
        <v>L002</v>
      </c>
      <c r="L243" t="str" cm="1">
        <f t="array" ref="L243">IFERROR(INDEX(_xlfn.TEXTSPLIT(H243, ";"), 2), "")</f>
        <v>Northern Tunnels</v>
      </c>
      <c r="M243" t="str" cm="1">
        <f t="array" ref="M243">IFERROR(INDEX(_xlfn.TEXTSPLIT(G243, "-"), 3), "")</f>
        <v>SL192</v>
      </c>
      <c r="N243" t="str" cm="1">
        <f t="array" ref="N243">IFERROR(INDEX(_xlfn.TEXTSPLIT(H243, ";"), 3), "")</f>
        <v>Between Cross Passage N19 &amp; NTSP, East Carriageway, Southbound</v>
      </c>
      <c r="O243" s="19">
        <v>192</v>
      </c>
      <c r="P24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2192</v>
      </c>
      <c r="Q243" s="2" t="s">
        <v>389</v>
      </c>
      <c r="R243" s="2">
        <v>97</v>
      </c>
      <c r="S243" t="s">
        <v>30</v>
      </c>
      <c r="T243" t="s">
        <v>31</v>
      </c>
      <c r="U243" t="s">
        <v>352</v>
      </c>
      <c r="V243" t="s">
        <v>353</v>
      </c>
      <c r="W243" t="s">
        <v>249</v>
      </c>
      <c r="X243" t="s">
        <v>250</v>
      </c>
      <c r="Y243" t="s">
        <v>392</v>
      </c>
      <c r="Z243" t="str">
        <f>_xlfn.CONCAT(G123," - ",E123)</f>
        <v>6203-L002 - Northern Tunnels</v>
      </c>
    </row>
    <row r="244" spans="1:26" x14ac:dyDescent="0.2">
      <c r="A244" s="2" t="s">
        <v>416</v>
      </c>
      <c r="B244" s="2" t="s">
        <v>760</v>
      </c>
      <c r="C244" s="2" t="str">
        <f t="shared" si="8"/>
        <v>LH67M9</v>
      </c>
      <c r="D244" s="38" t="s">
        <v>761</v>
      </c>
      <c r="E244" s="38" t="s">
        <v>762</v>
      </c>
      <c r="F244" t="str">
        <f t="shared" si="9"/>
        <v>L002</v>
      </c>
      <c r="G2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6203-L002-SL193</v>
      </c>
      <c r="H2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N19 &amp; NTSP, West Carriageway, Northbound</v>
      </c>
      <c r="I244" t="str" cm="1">
        <f t="array" ref="I244">IFERROR(INDEX(_xlfn.TEXTSPLIT(G244, "-"), 1), "")</f>
        <v>6203</v>
      </c>
      <c r="J244" t="str" cm="1">
        <f t="array" ref="J244">IFERROR(INDEX(_xlfn.TEXTSPLIT(H244, ";"), 1), "")</f>
        <v>North South Motorway</v>
      </c>
      <c r="K244" t="str" cm="1">
        <f t="array" ref="K244">IFERROR(INDEX(_xlfn.TEXTSPLIT(G244, "-"), 2), "")</f>
        <v>L002</v>
      </c>
      <c r="L244" t="str" cm="1">
        <f t="array" ref="L244">IFERROR(INDEX(_xlfn.TEXTSPLIT(H244, ";"), 2), "")</f>
        <v>Northern Tunnels</v>
      </c>
      <c r="M244" t="str" cm="1">
        <f t="array" ref="M244">IFERROR(INDEX(_xlfn.TEXTSPLIT(G244, "-"), 3), "")</f>
        <v>SL193</v>
      </c>
      <c r="N244" t="str" cm="1">
        <f t="array" ref="N244">IFERROR(INDEX(_xlfn.TEXTSPLIT(H244, ";"), 3), "")</f>
        <v>Invert Between Cross Passage N19 &amp; NTSP, West Carriageway, Northbound</v>
      </c>
      <c r="O244" s="19">
        <v>193</v>
      </c>
      <c r="P24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2193</v>
      </c>
      <c r="Q244" s="2" t="s">
        <v>389</v>
      </c>
      <c r="R244" s="2">
        <v>98</v>
      </c>
      <c r="S244" t="s">
        <v>30</v>
      </c>
      <c r="T244" t="s">
        <v>31</v>
      </c>
      <c r="U244" t="s">
        <v>352</v>
      </c>
      <c r="V244" t="s">
        <v>353</v>
      </c>
      <c r="W244" t="s">
        <v>421</v>
      </c>
      <c r="X244" t="s">
        <v>422</v>
      </c>
      <c r="Y244" t="s">
        <v>392</v>
      </c>
      <c r="Z244" t="str">
        <f>_xlfn.CONCAT(G123," - ",E123)</f>
        <v>6203-L002 - Northern Tunnels</v>
      </c>
    </row>
    <row r="245" spans="1:26" x14ac:dyDescent="0.2">
      <c r="A245" s="2" t="s">
        <v>416</v>
      </c>
      <c r="B245" s="2" t="s">
        <v>763</v>
      </c>
      <c r="C245" s="2" t="str">
        <f t="shared" si="8"/>
        <v>LH67M9</v>
      </c>
      <c r="D245" s="38" t="s">
        <v>764</v>
      </c>
      <c r="E245" s="38" t="s">
        <v>765</v>
      </c>
      <c r="F245" t="str">
        <f t="shared" si="9"/>
        <v>L002</v>
      </c>
      <c r="G2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6203-L002-SL194</v>
      </c>
      <c r="H2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Motorway;Northern Tunnels;Invert Between Cross Passage N19 &amp; NTSP, East Carriageway, Southbound</v>
      </c>
      <c r="I245" t="str" cm="1">
        <f t="array" ref="I245">IFERROR(INDEX(_xlfn.TEXTSPLIT(G245, "-"), 1), "")</f>
        <v>6203</v>
      </c>
      <c r="J245" t="str" cm="1">
        <f t="array" ref="J245">IFERROR(INDEX(_xlfn.TEXTSPLIT(H245, ";"), 1), "")</f>
        <v>North South Motorway</v>
      </c>
      <c r="K245" t="str" cm="1">
        <f t="array" ref="K245">IFERROR(INDEX(_xlfn.TEXTSPLIT(G245, "-"), 2), "")</f>
        <v>L002</v>
      </c>
      <c r="L245" t="str" cm="1">
        <f t="array" ref="L245">IFERROR(INDEX(_xlfn.TEXTSPLIT(H245, ";"), 2), "")</f>
        <v>Northern Tunnels</v>
      </c>
      <c r="M245" t="str" cm="1">
        <f t="array" ref="M245">IFERROR(INDEX(_xlfn.TEXTSPLIT(G245, "-"), 3), "")</f>
        <v>SL194</v>
      </c>
      <c r="N245" t="str" cm="1">
        <f t="array" ref="N245">IFERROR(INDEX(_xlfn.TEXTSPLIT(H245, ";"), 3), "")</f>
        <v>Invert Between Cross Passage N19 &amp; NTSP, East Carriageway, Southbound</v>
      </c>
      <c r="O245" s="19">
        <v>194</v>
      </c>
      <c r="P24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2194</v>
      </c>
      <c r="Q245" s="2" t="s">
        <v>389</v>
      </c>
      <c r="R245" s="2">
        <v>99</v>
      </c>
      <c r="S245" t="s">
        <v>30</v>
      </c>
      <c r="T245" t="s">
        <v>31</v>
      </c>
      <c r="U245" t="s">
        <v>352</v>
      </c>
      <c r="V245" t="s">
        <v>353</v>
      </c>
      <c r="W245" t="s">
        <v>421</v>
      </c>
      <c r="X245" t="s">
        <v>422</v>
      </c>
      <c r="Y245" t="s">
        <v>392</v>
      </c>
      <c r="Z245" t="str">
        <f>_xlfn.CONCAT(G123," - ",E123)</f>
        <v>6203-L002 - Northern Tunnels</v>
      </c>
    </row>
    <row r="246" spans="1:26" x14ac:dyDescent="0.2">
      <c r="C246" s="2"/>
      <c r="D246" s="2"/>
      <c r="E246" s="2"/>
      <c r="F246" s="2"/>
      <c r="I246" t="str" cm="1">
        <f t="array" ref="I246">IFERROR(INDEX(_xlfn.TEXTSPLIT(G246, "-"), 1), "")</f>
        <v/>
      </c>
      <c r="J246" t="str" cm="1">
        <f t="array" ref="J246">IFERROR(INDEX(_xlfn.TEXTSPLIT(H246, ";"), 1), "")</f>
        <v/>
      </c>
      <c r="K246" t="str" cm="1">
        <f t="array" ref="K246">IFERROR(INDEX(_xlfn.TEXTSPLIT(G246, "-"), 2), "")</f>
        <v/>
      </c>
      <c r="L246" t="str" cm="1">
        <f t="array" ref="L246">IFERROR(INDEX(_xlfn.TEXTSPLIT(H246, ";"), 2), "")</f>
        <v/>
      </c>
      <c r="M246" t="str" cm="1">
        <f t="array" ref="M246">IFERROR(INDEX(_xlfn.TEXTSPLIT(G246, "-"), 3), "")</f>
        <v/>
      </c>
      <c r="N246" t="str" cm="1">
        <f t="array" ref="N246">IFERROR(INDEX(_xlfn.TEXTSPLIT(H246, ";"), 3), "")</f>
        <v/>
      </c>
      <c r="O246" s="15"/>
      <c r="Q246" s="2"/>
    </row>
    <row r="247" spans="1:26" x14ac:dyDescent="0.2">
      <c r="A247" s="2" t="s">
        <v>385</v>
      </c>
      <c r="B247" s="2" t="s">
        <v>766</v>
      </c>
      <c r="C247" s="2" t="str">
        <f>B128</f>
        <v>FI17B3</v>
      </c>
      <c r="D247" s="38" t="s">
        <v>387</v>
      </c>
      <c r="E247" s="38" t="s">
        <v>767</v>
      </c>
      <c r="F247" t="str">
        <f>D128</f>
        <v>N380</v>
      </c>
      <c r="G24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6203-N380-SN001</v>
      </c>
      <c r="H24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Tunnel, Northern Portal (STNP);STNP Sump Node</v>
      </c>
      <c r="I247" t="str" cm="1">
        <f t="array" ref="I247">IFERROR(INDEX(_xlfn.TEXTSPLIT(G247, "-"), 1), "")</f>
        <v>6203</v>
      </c>
      <c r="J247" t="str" cm="1">
        <f t="array" ref="J247">IFERROR(INDEX(_xlfn.TEXTSPLIT(H247, ";"), 1), "")</f>
        <v>North South Motorway</v>
      </c>
      <c r="K247" t="str" cm="1">
        <f t="array" ref="K247">IFERROR(INDEX(_xlfn.TEXTSPLIT(G247, "-"), 2), "")</f>
        <v>N380</v>
      </c>
      <c r="L247" t="str" cm="1">
        <f t="array" ref="L247">IFERROR(INDEX(_xlfn.TEXTSPLIT(H247, ";"), 2), "")</f>
        <v>Southern Tunnel, Northern Portal (STNP)</v>
      </c>
      <c r="M247" t="str" cm="1">
        <f t="array" ref="M247">IFERROR(INDEX(_xlfn.TEXTSPLIT(G247, "-"), 3), "")</f>
        <v>SN001</v>
      </c>
      <c r="N247" t="str" cm="1">
        <f t="array" ref="N247">IFERROR(INDEX(_xlfn.TEXTSPLIT(H247, ";"), 3), "")</f>
        <v>STNP Sump Node</v>
      </c>
      <c r="O247" s="19">
        <v>1</v>
      </c>
      <c r="P24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3801</v>
      </c>
      <c r="Q247" s="2" t="s">
        <v>389</v>
      </c>
      <c r="R247" s="2">
        <v>1</v>
      </c>
      <c r="S247" t="s">
        <v>30</v>
      </c>
      <c r="T247" t="s">
        <v>31</v>
      </c>
      <c r="U247" t="s">
        <v>341</v>
      </c>
      <c r="V247" t="s">
        <v>342</v>
      </c>
      <c r="W247" t="s">
        <v>390</v>
      </c>
      <c r="X247" t="s">
        <v>391</v>
      </c>
      <c r="Y247" t="s">
        <v>392</v>
      </c>
      <c r="Z247" t="str">
        <f>_xlfn.CONCAT(G128," - ",E128)</f>
        <v>6203-N380 - Southern Tunnel, Northern Portal (STNP)</v>
      </c>
    </row>
    <row r="248" spans="1:26" x14ac:dyDescent="0.2">
      <c r="A248" s="2" t="s">
        <v>385</v>
      </c>
      <c r="B248" s="2" t="s">
        <v>768</v>
      </c>
      <c r="C248" s="2" t="str">
        <f>B130</f>
        <v>AM29U9</v>
      </c>
      <c r="D248" s="38" t="s">
        <v>387</v>
      </c>
      <c r="E248" s="38" t="s">
        <v>769</v>
      </c>
      <c r="F248" t="str">
        <f>D130</f>
        <v>N381</v>
      </c>
      <c r="G24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6203-N381-SN001</v>
      </c>
      <c r="H24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Tunnel, Southern Portal (STSP);STSP Sump Node</v>
      </c>
      <c r="I248" t="str" cm="1">
        <f t="array" ref="I248">IFERROR(INDEX(_xlfn.TEXTSPLIT(G248, "-"), 1), "")</f>
        <v>6203</v>
      </c>
      <c r="J248" t="str" cm="1">
        <f t="array" ref="J248">IFERROR(INDEX(_xlfn.TEXTSPLIT(H248, ";"), 1), "")</f>
        <v>North South Motorway</v>
      </c>
      <c r="K248" t="str" cm="1">
        <f t="array" ref="K248">IFERROR(INDEX(_xlfn.TEXTSPLIT(G248, "-"), 2), "")</f>
        <v>N381</v>
      </c>
      <c r="L248" t="str" cm="1">
        <f t="array" ref="L248">IFERROR(INDEX(_xlfn.TEXTSPLIT(H248, ";"), 2), "")</f>
        <v>Southern Tunnel, Southern Portal (STSP)</v>
      </c>
      <c r="M248" t="str" cm="1">
        <f t="array" ref="M248">IFERROR(INDEX(_xlfn.TEXTSPLIT(G248, "-"), 3), "")</f>
        <v>SN001</v>
      </c>
      <c r="N248" t="str" cm="1">
        <f t="array" ref="N248">IFERROR(INDEX(_xlfn.TEXTSPLIT(H248, ";"), 3), "")</f>
        <v>STSP Sump Node</v>
      </c>
      <c r="O248" s="19">
        <v>1</v>
      </c>
      <c r="P24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3811</v>
      </c>
      <c r="Q248" s="2" t="s">
        <v>389</v>
      </c>
      <c r="R248" s="2">
        <v>2</v>
      </c>
      <c r="S248" t="s">
        <v>30</v>
      </c>
      <c r="T248" t="s">
        <v>31</v>
      </c>
      <c r="U248" t="s">
        <v>341</v>
      </c>
      <c r="V248" t="s">
        <v>342</v>
      </c>
      <c r="W248" t="s">
        <v>390</v>
      </c>
      <c r="X248" t="s">
        <v>391</v>
      </c>
      <c r="Y248" t="s">
        <v>392</v>
      </c>
      <c r="Z248" t="str">
        <f>_xlfn.CONCAT(G130," - ",E130)</f>
        <v>6203-N381 - Southern Tunnel, Southern Portal (STSP)</v>
      </c>
    </row>
    <row r="249" spans="1:26" x14ac:dyDescent="0.2">
      <c r="C249" s="2"/>
      <c r="D249" s="2"/>
      <c r="E249" s="2"/>
      <c r="F249" s="2"/>
      <c r="J249" t="str" cm="1">
        <f t="array" ref="J249">IFERROR(INDEX(_xlfn.TEXTSPLIT(H249, ";"), 1), "")</f>
        <v/>
      </c>
      <c r="L249" t="str" cm="1">
        <f t="array" ref="L249">IFERROR(INDEX(_xlfn.TEXTSPLIT(H249, ";"), 2), "")</f>
        <v/>
      </c>
      <c r="N249" t="str" cm="1">
        <f t="array" ref="N249">IFERROR(INDEX(_xlfn.TEXTSPLIT(H249, ";"), 3), "")</f>
        <v/>
      </c>
      <c r="O249" s="15"/>
      <c r="Q249" s="2"/>
    </row>
    <row r="250" spans="1:26" x14ac:dyDescent="0.2">
      <c r="A250" s="2" t="s">
        <v>385</v>
      </c>
      <c r="B250" s="2" t="s">
        <v>770</v>
      </c>
      <c r="C250" s="2" t="str">
        <f>$B$129</f>
        <v>EK14W1</v>
      </c>
      <c r="D250" s="38" t="s">
        <v>396</v>
      </c>
      <c r="E250" s="38" t="s">
        <v>771</v>
      </c>
      <c r="F250" t="str">
        <f>$D$129</f>
        <v>L003</v>
      </c>
      <c r="G2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6203-L003-SL821</v>
      </c>
      <c r="H2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Tunnels;Southern Tunnel Sump, West Carriageway, Northbound</v>
      </c>
      <c r="I250" t="str" cm="1">
        <f t="array" ref="I250">IFERROR(INDEX(_xlfn.TEXTSPLIT(G250, "-"), 1), "")</f>
        <v>6203</v>
      </c>
      <c r="J250" t="str" cm="1">
        <f t="array" ref="J250">IFERROR(INDEX(_xlfn.TEXTSPLIT(H250, ";"), 1), "")</f>
        <v>North South Motorway</v>
      </c>
      <c r="K250" t="str" cm="1">
        <f t="array" ref="K250">IFERROR(INDEX(_xlfn.TEXTSPLIT(G250, "-"), 2), "")</f>
        <v>L003</v>
      </c>
      <c r="L250" t="str" cm="1">
        <f t="array" ref="L250">IFERROR(INDEX(_xlfn.TEXTSPLIT(H250, ";"), 2), "")</f>
        <v>Southern Tunnels</v>
      </c>
      <c r="M250" t="str" cm="1">
        <f t="array" ref="M250">IFERROR(INDEX(_xlfn.TEXTSPLIT(G250, "-"), 3), "")</f>
        <v>SL821</v>
      </c>
      <c r="N250" t="str" cm="1">
        <f t="array" ref="N250">IFERROR(INDEX(_xlfn.TEXTSPLIT(H250, ";"), 3), "")</f>
        <v>Southern Tunnel Sump, West Carriageway, Northbound</v>
      </c>
      <c r="O250" s="20">
        <v>821</v>
      </c>
      <c r="P25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3821</v>
      </c>
      <c r="Q250" s="2" t="s">
        <v>389</v>
      </c>
      <c r="R250" s="2">
        <v>1</v>
      </c>
      <c r="S250" t="s">
        <v>30</v>
      </c>
      <c r="T250" t="s">
        <v>31</v>
      </c>
      <c r="U250" t="s">
        <v>352</v>
      </c>
      <c r="V250" t="s">
        <v>353</v>
      </c>
      <c r="W250" t="s">
        <v>390</v>
      </c>
      <c r="X250" t="s">
        <v>391</v>
      </c>
      <c r="Y250" t="s">
        <v>392</v>
      </c>
      <c r="Z250" t="str">
        <f>_xlfn.CONCAT(G129," - ",E129)</f>
        <v>6203-L003 - Southern Tunnels</v>
      </c>
    </row>
    <row r="251" spans="1:26" x14ac:dyDescent="0.2">
      <c r="A251" s="2" t="s">
        <v>385</v>
      </c>
      <c r="B251" s="2" t="s">
        <v>772</v>
      </c>
      <c r="C251" s="2" t="str">
        <f>$B$129</f>
        <v>EK14W1</v>
      </c>
      <c r="D251" s="38" t="s">
        <v>399</v>
      </c>
      <c r="E251" s="38" t="s">
        <v>773</v>
      </c>
      <c r="F251" t="str">
        <f>$D$129</f>
        <v>L003</v>
      </c>
      <c r="G2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6203-L003-SL822</v>
      </c>
      <c r="H2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Tunnels;Southern Tunnel Sump, East Carriageway, Southbound</v>
      </c>
      <c r="I251" t="str" cm="1">
        <f t="array" ref="I251">IFERROR(INDEX(_xlfn.TEXTSPLIT(G251, "-"), 1), "")</f>
        <v>6203</v>
      </c>
      <c r="J251" t="str" cm="1">
        <f t="array" ref="J251">IFERROR(INDEX(_xlfn.TEXTSPLIT(H251, ";"), 1), "")</f>
        <v>North South Motorway</v>
      </c>
      <c r="K251" t="str" cm="1">
        <f t="array" ref="K251">IFERROR(INDEX(_xlfn.TEXTSPLIT(G251, "-"), 2), "")</f>
        <v>L003</v>
      </c>
      <c r="L251" t="str" cm="1">
        <f t="array" ref="L251">IFERROR(INDEX(_xlfn.TEXTSPLIT(H251, ";"), 2), "")</f>
        <v>Southern Tunnels</v>
      </c>
      <c r="M251" t="str" cm="1">
        <f t="array" ref="M251">IFERROR(INDEX(_xlfn.TEXTSPLIT(G251, "-"), 3), "")</f>
        <v>SL822</v>
      </c>
      <c r="N251" t="str" cm="1">
        <f t="array" ref="N251">IFERROR(INDEX(_xlfn.TEXTSPLIT(H251, ";"), 3), "")</f>
        <v>Southern Tunnel Sump, East Carriageway, Southbound</v>
      </c>
      <c r="O251" s="20">
        <v>822</v>
      </c>
      <c r="P25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3822</v>
      </c>
      <c r="Q251" s="2" t="s">
        <v>389</v>
      </c>
      <c r="R251" s="2">
        <v>2</v>
      </c>
      <c r="S251" t="s">
        <v>30</v>
      </c>
      <c r="T251" t="s">
        <v>31</v>
      </c>
      <c r="U251" t="s">
        <v>352</v>
      </c>
      <c r="V251" t="s">
        <v>353</v>
      </c>
      <c r="W251" t="s">
        <v>390</v>
      </c>
      <c r="X251" t="s">
        <v>391</v>
      </c>
      <c r="Y251" t="s">
        <v>392</v>
      </c>
      <c r="Z251" t="str">
        <f>_xlfn.CONCAT(G129," - ",E129)</f>
        <v>6203-L003 - Southern Tunnels</v>
      </c>
    </row>
    <row r="252" spans="1:26" x14ac:dyDescent="0.2">
      <c r="A252" s="2" t="s">
        <v>385</v>
      </c>
      <c r="B252" s="2" t="s">
        <v>774</v>
      </c>
      <c r="C252" s="2" t="str">
        <f>$B$129</f>
        <v>EK14W1</v>
      </c>
      <c r="D252" s="38" t="s">
        <v>402</v>
      </c>
      <c r="E252" s="38" t="s">
        <v>403</v>
      </c>
      <c r="F252" t="str">
        <f>$D$129</f>
        <v>L003</v>
      </c>
      <c r="G2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6203-L003-SL823</v>
      </c>
      <c r="H2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Tunnels;Northern Tunnel Sump Invert, West Carriageway, Northbound</v>
      </c>
      <c r="I252" t="str" cm="1">
        <f t="array" ref="I252">IFERROR(INDEX(_xlfn.TEXTSPLIT(G252, "-"), 1), "")</f>
        <v>6203</v>
      </c>
      <c r="J252" t="str" cm="1">
        <f t="array" ref="J252">IFERROR(INDEX(_xlfn.TEXTSPLIT(H252, ";"), 1), "")</f>
        <v>North South Motorway</v>
      </c>
      <c r="K252" t="str" cm="1">
        <f t="array" ref="K252">IFERROR(INDEX(_xlfn.TEXTSPLIT(G252, "-"), 2), "")</f>
        <v>L003</v>
      </c>
      <c r="L252" t="str" cm="1">
        <f t="array" ref="L252">IFERROR(INDEX(_xlfn.TEXTSPLIT(H252, ";"), 2), "")</f>
        <v>Southern Tunnels</v>
      </c>
      <c r="M252" t="str" cm="1">
        <f t="array" ref="M252">IFERROR(INDEX(_xlfn.TEXTSPLIT(G252, "-"), 3), "")</f>
        <v>SL823</v>
      </c>
      <c r="N252" t="str" cm="1">
        <f t="array" ref="N252">IFERROR(INDEX(_xlfn.TEXTSPLIT(H252, ";"), 3), "")</f>
        <v>Northern Tunnel Sump Invert, West Carriageway, Northbound</v>
      </c>
      <c r="O252" s="20">
        <v>823</v>
      </c>
      <c r="P25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3823</v>
      </c>
      <c r="Q252" s="17"/>
      <c r="R252" s="17"/>
      <c r="S252" t="s">
        <v>30</v>
      </c>
      <c r="T252" t="s">
        <v>31</v>
      </c>
      <c r="U252" t="s">
        <v>352</v>
      </c>
      <c r="V252" t="s">
        <v>353</v>
      </c>
      <c r="W252" t="s">
        <v>390</v>
      </c>
      <c r="X252" t="s">
        <v>391</v>
      </c>
      <c r="Y252" t="s">
        <v>392</v>
      </c>
      <c r="Z252" t="str">
        <f>_xlfn.CONCAT(G129," - ",E129)</f>
        <v>6203-L003 - Southern Tunnels</v>
      </c>
    </row>
    <row r="253" spans="1:26" x14ac:dyDescent="0.2">
      <c r="A253" s="2" t="s">
        <v>385</v>
      </c>
      <c r="B253" s="2" t="s">
        <v>775</v>
      </c>
      <c r="C253" s="2" t="str">
        <f>$B$129</f>
        <v>EK14W1</v>
      </c>
      <c r="D253" s="38" t="s">
        <v>405</v>
      </c>
      <c r="E253" s="38" t="s">
        <v>406</v>
      </c>
      <c r="F253" t="str">
        <f>$D$129</f>
        <v>L003</v>
      </c>
      <c r="G25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6203-L003-SL824</v>
      </c>
      <c r="H25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Tunnels;Northern Tunnel Sump Invert, East Carriageway, Southbound</v>
      </c>
      <c r="I253" t="str" cm="1">
        <f t="array" ref="I253">IFERROR(INDEX(_xlfn.TEXTSPLIT(G253, "-"), 1), "")</f>
        <v>6203</v>
      </c>
      <c r="J253" t="str" cm="1">
        <f t="array" ref="J253">IFERROR(INDEX(_xlfn.TEXTSPLIT(H253, ";"), 1), "")</f>
        <v>North South Motorway</v>
      </c>
      <c r="K253" t="str" cm="1">
        <f t="array" ref="K253">IFERROR(INDEX(_xlfn.TEXTSPLIT(G253, "-"), 2), "")</f>
        <v>L003</v>
      </c>
      <c r="L253" t="str" cm="1">
        <f t="array" ref="L253">IFERROR(INDEX(_xlfn.TEXTSPLIT(H253, ";"), 2), "")</f>
        <v>Southern Tunnels</v>
      </c>
      <c r="M253" t="str" cm="1">
        <f t="array" ref="M253">IFERROR(INDEX(_xlfn.TEXTSPLIT(G253, "-"), 3), "")</f>
        <v>SL824</v>
      </c>
      <c r="N253" t="str" cm="1">
        <f t="array" ref="N253">IFERROR(INDEX(_xlfn.TEXTSPLIT(H253, ";"), 3), "")</f>
        <v>Northern Tunnel Sump Invert, East Carriageway, Southbound</v>
      </c>
      <c r="O253" s="20">
        <v>824</v>
      </c>
      <c r="P25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3824</v>
      </c>
      <c r="Q253" s="17"/>
      <c r="R253" s="17"/>
      <c r="S253" t="s">
        <v>30</v>
      </c>
      <c r="T253" t="s">
        <v>31</v>
      </c>
      <c r="U253" t="s">
        <v>352</v>
      </c>
      <c r="V253" t="s">
        <v>353</v>
      </c>
      <c r="W253" t="s">
        <v>390</v>
      </c>
      <c r="X253" t="s">
        <v>391</v>
      </c>
      <c r="Y253" t="s">
        <v>392</v>
      </c>
      <c r="Z253" t="str">
        <f>_xlfn.CONCAT(G129," - ",E129)</f>
        <v>6203-L003 - Southern Tunnels</v>
      </c>
    </row>
    <row r="254" spans="1:26" x14ac:dyDescent="0.2">
      <c r="C254" s="2"/>
      <c r="D254" s="2"/>
      <c r="E254" s="2"/>
      <c r="F254" s="2"/>
      <c r="J254" t="str" cm="1">
        <f t="array" ref="J254">IFERROR(INDEX(_xlfn.TEXTSPLIT(H254, ";"), 1), "")</f>
        <v/>
      </c>
      <c r="L254" t="str" cm="1">
        <f t="array" ref="L254">IFERROR(INDEX(_xlfn.TEXTSPLIT(H254, ";"), 2), "")</f>
        <v/>
      </c>
      <c r="N254" t="str" cm="1">
        <f t="array" ref="N254">IFERROR(INDEX(_xlfn.TEXTSPLIT(H254, ";"), 3), "")</f>
        <v/>
      </c>
      <c r="O254" s="15"/>
      <c r="Q254" s="2"/>
    </row>
    <row r="255" spans="1:26" x14ac:dyDescent="0.2">
      <c r="A255" s="2" t="s">
        <v>407</v>
      </c>
      <c r="B255" s="2" t="s">
        <v>776</v>
      </c>
      <c r="C255" s="2" t="str">
        <f t="shared" ref="C255:C286" si="10">$B$129</f>
        <v>EK14W1</v>
      </c>
      <c r="D255" s="38" t="s">
        <v>409</v>
      </c>
      <c r="E255" s="38" t="s">
        <v>777</v>
      </c>
      <c r="F255" t="str">
        <f t="shared" ref="F255:F286" si="11">$D$129</f>
        <v>L003</v>
      </c>
      <c r="G25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6203-L003-SL001</v>
      </c>
      <c r="H25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STNP &amp; Cross Passage S01, West Carriageway, Northbound</v>
      </c>
      <c r="I255" t="str" cm="1">
        <f t="array" ref="I255">IFERROR(INDEX(_xlfn.TEXTSPLIT(G255, "-"), 1), "")</f>
        <v>6203</v>
      </c>
      <c r="J255" t="str" cm="1">
        <f t="array" ref="J255">IFERROR(INDEX(_xlfn.TEXTSPLIT(H255, ";"), 1), "")</f>
        <v>North South Motorway</v>
      </c>
      <c r="K255" t="str" cm="1">
        <f t="array" ref="K255">IFERROR(INDEX(_xlfn.TEXTSPLIT(G255, "-"), 2), "")</f>
        <v>L003</v>
      </c>
      <c r="L255" t="str" cm="1">
        <f t="array" ref="L255">IFERROR(INDEX(_xlfn.TEXTSPLIT(H255, ";"), 2), "")</f>
        <v>Southern Tunnels</v>
      </c>
      <c r="M255" t="str" cm="1">
        <f t="array" ref="M255">IFERROR(INDEX(_xlfn.TEXTSPLIT(G255, "-"), 3), "")</f>
        <v>SL001</v>
      </c>
      <c r="N255" t="str" cm="1">
        <f t="array" ref="N255">IFERROR(INDEX(_xlfn.TEXTSPLIT(H255, ";"), 3), "")</f>
        <v>Between STNP &amp; Cross Passage S01, West Carriageway, Northbound</v>
      </c>
      <c r="O255" s="19" t="s">
        <v>411</v>
      </c>
      <c r="P25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3001</v>
      </c>
      <c r="Q255" s="2" t="s">
        <v>389</v>
      </c>
      <c r="R255" s="2">
        <v>1</v>
      </c>
      <c r="S255" t="s">
        <v>30</v>
      </c>
      <c r="T255" t="s">
        <v>31</v>
      </c>
      <c r="U255" t="s">
        <v>352</v>
      </c>
      <c r="V255" t="s">
        <v>353</v>
      </c>
      <c r="W255" t="s">
        <v>249</v>
      </c>
      <c r="X255" t="s">
        <v>250</v>
      </c>
      <c r="Y255" t="s">
        <v>392</v>
      </c>
      <c r="Z255" t="str">
        <f>_xlfn.CONCAT(G129," - ",E129)</f>
        <v>6203-L003 - Southern Tunnels</v>
      </c>
    </row>
    <row r="256" spans="1:26" x14ac:dyDescent="0.2">
      <c r="A256" s="2" t="s">
        <v>407</v>
      </c>
      <c r="B256" s="2" t="s">
        <v>778</v>
      </c>
      <c r="C256" s="2" t="str">
        <f t="shared" si="10"/>
        <v>EK14W1</v>
      </c>
      <c r="D256" s="38" t="s">
        <v>413</v>
      </c>
      <c r="E256" s="38" t="s">
        <v>779</v>
      </c>
      <c r="F256" t="str">
        <f t="shared" si="11"/>
        <v>L003</v>
      </c>
      <c r="G2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6203-L003-SL002</v>
      </c>
      <c r="H2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STNP &amp; Cross Passage S01, East Carriageway, Southbound</v>
      </c>
      <c r="I256" t="str" cm="1">
        <f t="array" ref="I256">IFERROR(INDEX(_xlfn.TEXTSPLIT(G256, "-"), 1), "")</f>
        <v>6203</v>
      </c>
      <c r="J256" t="str" cm="1">
        <f t="array" ref="J256">IFERROR(INDEX(_xlfn.TEXTSPLIT(H256, ";"), 1), "")</f>
        <v>North South Motorway</v>
      </c>
      <c r="K256" t="str" cm="1">
        <f t="array" ref="K256">IFERROR(INDEX(_xlfn.TEXTSPLIT(G256, "-"), 2), "")</f>
        <v>L003</v>
      </c>
      <c r="L256" t="str" cm="1">
        <f t="array" ref="L256">IFERROR(INDEX(_xlfn.TEXTSPLIT(H256, ";"), 2), "")</f>
        <v>Southern Tunnels</v>
      </c>
      <c r="M256" t="str" cm="1">
        <f t="array" ref="M256">IFERROR(INDEX(_xlfn.TEXTSPLIT(G256, "-"), 3), "")</f>
        <v>SL002</v>
      </c>
      <c r="N256" t="str" cm="1">
        <f t="array" ref="N256">IFERROR(INDEX(_xlfn.TEXTSPLIT(H256, ";"), 3), "")</f>
        <v>Between STNP &amp; Cross Passage S01, East Carriageway, Southbound</v>
      </c>
      <c r="O256" s="19" t="s">
        <v>415</v>
      </c>
      <c r="P25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3002</v>
      </c>
      <c r="Q256" s="2" t="s">
        <v>389</v>
      </c>
      <c r="R256" s="2">
        <v>2</v>
      </c>
      <c r="S256" t="s">
        <v>30</v>
      </c>
      <c r="T256" t="s">
        <v>31</v>
      </c>
      <c r="U256" t="s">
        <v>352</v>
      </c>
      <c r="V256" t="s">
        <v>353</v>
      </c>
      <c r="W256" t="s">
        <v>249</v>
      </c>
      <c r="X256" t="s">
        <v>250</v>
      </c>
      <c r="Y256" t="s">
        <v>392</v>
      </c>
      <c r="Z256" t="str">
        <f>_xlfn.CONCAT(G129," - ",E129)</f>
        <v>6203-L003 - Southern Tunnels</v>
      </c>
    </row>
    <row r="257" spans="1:26" x14ac:dyDescent="0.2">
      <c r="A257" s="2" t="s">
        <v>416</v>
      </c>
      <c r="B257" s="2" t="s">
        <v>780</v>
      </c>
      <c r="C257" s="2" t="str">
        <f t="shared" si="10"/>
        <v>EK14W1</v>
      </c>
      <c r="D257" s="38" t="s">
        <v>418</v>
      </c>
      <c r="E257" s="38" t="s">
        <v>781</v>
      </c>
      <c r="F257" t="str">
        <f t="shared" si="11"/>
        <v>L003</v>
      </c>
      <c r="G2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6203-L003-SL003</v>
      </c>
      <c r="H2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STNP &amp; Cross Passage S01, West Carriageway, Northbound</v>
      </c>
      <c r="I257" t="str" cm="1">
        <f t="array" ref="I257">IFERROR(INDEX(_xlfn.TEXTSPLIT(G257, "-"), 1), "")</f>
        <v>6203</v>
      </c>
      <c r="J257" t="str" cm="1">
        <f t="array" ref="J257">IFERROR(INDEX(_xlfn.TEXTSPLIT(H257, ";"), 1), "")</f>
        <v>North South Motorway</v>
      </c>
      <c r="K257" t="str" cm="1">
        <f t="array" ref="K257">IFERROR(INDEX(_xlfn.TEXTSPLIT(G257, "-"), 2), "")</f>
        <v>L003</v>
      </c>
      <c r="L257" t="str" cm="1">
        <f t="array" ref="L257">IFERROR(INDEX(_xlfn.TEXTSPLIT(H257, ";"), 2), "")</f>
        <v>Southern Tunnels</v>
      </c>
      <c r="M257" t="str" cm="1">
        <f t="array" ref="M257">IFERROR(INDEX(_xlfn.TEXTSPLIT(G257, "-"), 3), "")</f>
        <v>SL003</v>
      </c>
      <c r="N257" t="str" cm="1">
        <f t="array" ref="N257">IFERROR(INDEX(_xlfn.TEXTSPLIT(H257, ";"), 3), "")</f>
        <v>Invert Between STNP &amp; Cross Passage S01, West Carriageway, Northbound</v>
      </c>
      <c r="O257" s="19" t="s">
        <v>420</v>
      </c>
      <c r="P25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3003</v>
      </c>
      <c r="Q257" s="2" t="s">
        <v>389</v>
      </c>
      <c r="R257" s="2">
        <v>3</v>
      </c>
      <c r="S257" t="s">
        <v>30</v>
      </c>
      <c r="T257" t="s">
        <v>31</v>
      </c>
      <c r="U257" t="s">
        <v>352</v>
      </c>
      <c r="V257" t="s">
        <v>353</v>
      </c>
      <c r="W257" t="s">
        <v>421</v>
      </c>
      <c r="X257" t="s">
        <v>422</v>
      </c>
      <c r="Y257" t="s">
        <v>392</v>
      </c>
      <c r="Z257" t="str">
        <f>_xlfn.CONCAT(G129," - ",E129)</f>
        <v>6203-L003 - Southern Tunnels</v>
      </c>
    </row>
    <row r="258" spans="1:26" x14ac:dyDescent="0.2">
      <c r="A258" s="2" t="s">
        <v>416</v>
      </c>
      <c r="B258" s="2" t="s">
        <v>782</v>
      </c>
      <c r="C258" s="2" t="str">
        <f t="shared" si="10"/>
        <v>EK14W1</v>
      </c>
      <c r="D258" s="38" t="s">
        <v>424</v>
      </c>
      <c r="E258" s="38" t="s">
        <v>783</v>
      </c>
      <c r="F258" t="str">
        <f t="shared" si="11"/>
        <v>L003</v>
      </c>
      <c r="G2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6203-L003-SL004</v>
      </c>
      <c r="H2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STNP &amp; Cross Passage S01, East Carriageway, Southbound</v>
      </c>
      <c r="I258" t="str" cm="1">
        <f t="array" ref="I258">IFERROR(INDEX(_xlfn.TEXTSPLIT(G258, "-"), 1), "")</f>
        <v>6203</v>
      </c>
      <c r="J258" t="str" cm="1">
        <f t="array" ref="J258">IFERROR(INDEX(_xlfn.TEXTSPLIT(H258, ";"), 1), "")</f>
        <v>North South Motorway</v>
      </c>
      <c r="K258" t="str" cm="1">
        <f t="array" ref="K258">IFERROR(INDEX(_xlfn.TEXTSPLIT(G258, "-"), 2), "")</f>
        <v>L003</v>
      </c>
      <c r="L258" t="str" cm="1">
        <f t="array" ref="L258">IFERROR(INDEX(_xlfn.TEXTSPLIT(H258, ";"), 2), "")</f>
        <v>Southern Tunnels</v>
      </c>
      <c r="M258" t="str" cm="1">
        <f t="array" ref="M258">IFERROR(INDEX(_xlfn.TEXTSPLIT(G258, "-"), 3), "")</f>
        <v>SL004</v>
      </c>
      <c r="N258" t="str" cm="1">
        <f t="array" ref="N258">IFERROR(INDEX(_xlfn.TEXTSPLIT(H258, ";"), 3), "")</f>
        <v>Invert Between STNP &amp; Cross Passage S01, East Carriageway, Southbound</v>
      </c>
      <c r="O258" s="19" t="s">
        <v>426</v>
      </c>
      <c r="P25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3004</v>
      </c>
      <c r="Q258" s="2" t="s">
        <v>389</v>
      </c>
      <c r="R258" s="2">
        <v>4</v>
      </c>
      <c r="S258" t="s">
        <v>30</v>
      </c>
      <c r="T258" t="s">
        <v>31</v>
      </c>
      <c r="U258" t="s">
        <v>352</v>
      </c>
      <c r="V258" t="s">
        <v>353</v>
      </c>
      <c r="W258" t="s">
        <v>421</v>
      </c>
      <c r="X258" t="s">
        <v>422</v>
      </c>
      <c r="Y258" t="s">
        <v>392</v>
      </c>
      <c r="Z258" t="str">
        <f>_xlfn.CONCAT(G129," - ",E129)</f>
        <v>6203-L003 - Southern Tunnels</v>
      </c>
    </row>
    <row r="259" spans="1:26" x14ac:dyDescent="0.2">
      <c r="A259" s="2" t="s">
        <v>427</v>
      </c>
      <c r="B259" s="2" t="s">
        <v>784</v>
      </c>
      <c r="C259" s="2" t="str">
        <f t="shared" si="10"/>
        <v>EK14W1</v>
      </c>
      <c r="D259" s="38" t="s">
        <v>429</v>
      </c>
      <c r="E259" s="38" t="s">
        <v>785</v>
      </c>
      <c r="F259" t="str">
        <f t="shared" si="11"/>
        <v>L003</v>
      </c>
      <c r="G25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6203-L003-SN010</v>
      </c>
      <c r="H25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S01</v>
      </c>
      <c r="I259" t="str" cm="1">
        <f t="array" ref="I259">IFERROR(INDEX(_xlfn.TEXTSPLIT(G259, "-"), 1), "")</f>
        <v>6203</v>
      </c>
      <c r="J259" t="str" cm="1">
        <f t="array" ref="J259">IFERROR(INDEX(_xlfn.TEXTSPLIT(H259, ";"), 1), "")</f>
        <v>North South Motorway</v>
      </c>
      <c r="K259" t="str" cm="1">
        <f t="array" ref="K259">IFERROR(INDEX(_xlfn.TEXTSPLIT(G259, "-"), 2), "")</f>
        <v>L003</v>
      </c>
      <c r="L259" t="str" cm="1">
        <f t="array" ref="L259">IFERROR(INDEX(_xlfn.TEXTSPLIT(H259, ";"), 2), "")</f>
        <v>Southern Tunnels</v>
      </c>
      <c r="M259" t="str" cm="1">
        <f t="array" ref="M259">IFERROR(INDEX(_xlfn.TEXTSPLIT(G259, "-"), 3), "")</f>
        <v>SN010</v>
      </c>
      <c r="N259" t="str" cm="1">
        <f t="array" ref="N259">IFERROR(INDEX(_xlfn.TEXTSPLIT(H259, ";"), 3), "")</f>
        <v>Cross Passage S01</v>
      </c>
      <c r="O259" s="19" t="s">
        <v>431</v>
      </c>
      <c r="P25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3010</v>
      </c>
      <c r="Q259" s="2" t="s">
        <v>389</v>
      </c>
      <c r="R259" s="2">
        <v>5</v>
      </c>
      <c r="S259" t="s">
        <v>30</v>
      </c>
      <c r="T259" t="s">
        <v>31</v>
      </c>
      <c r="U259" t="s">
        <v>352</v>
      </c>
      <c r="V259" t="s">
        <v>353</v>
      </c>
      <c r="W259" t="s">
        <v>432</v>
      </c>
      <c r="X259" t="s">
        <v>433</v>
      </c>
      <c r="Y259" t="s">
        <v>392</v>
      </c>
      <c r="Z259" t="str">
        <f>_xlfn.CONCAT(G129," - ",E129)</f>
        <v>6203-L003 - Southern Tunnels</v>
      </c>
    </row>
    <row r="260" spans="1:26" x14ac:dyDescent="0.2">
      <c r="A260" s="2" t="s">
        <v>407</v>
      </c>
      <c r="B260" s="2" t="s">
        <v>786</v>
      </c>
      <c r="C260" s="2" t="str">
        <f t="shared" si="10"/>
        <v>EK14W1</v>
      </c>
      <c r="D260" s="38" t="s">
        <v>435</v>
      </c>
      <c r="E260" s="38" t="s">
        <v>787</v>
      </c>
      <c r="F260" t="str">
        <f t="shared" si="11"/>
        <v>L003</v>
      </c>
      <c r="G2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6203-L003-SL011</v>
      </c>
      <c r="H2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S01 &amp; S02, West Carriageway, Northbound</v>
      </c>
      <c r="I260" t="str" cm="1">
        <f t="array" ref="I260">IFERROR(INDEX(_xlfn.TEXTSPLIT(G260, "-"), 1), "")</f>
        <v>6203</v>
      </c>
      <c r="J260" t="str" cm="1">
        <f t="array" ref="J260">IFERROR(INDEX(_xlfn.TEXTSPLIT(H260, ";"), 1), "")</f>
        <v>North South Motorway</v>
      </c>
      <c r="K260" t="str" cm="1">
        <f t="array" ref="K260">IFERROR(INDEX(_xlfn.TEXTSPLIT(G260, "-"), 2), "")</f>
        <v>L003</v>
      </c>
      <c r="L260" t="str" cm="1">
        <f t="array" ref="L260">IFERROR(INDEX(_xlfn.TEXTSPLIT(H260, ";"), 2), "")</f>
        <v>Southern Tunnels</v>
      </c>
      <c r="M260" t="str" cm="1">
        <f t="array" ref="M260">IFERROR(INDEX(_xlfn.TEXTSPLIT(G260, "-"), 3), "")</f>
        <v>SL011</v>
      </c>
      <c r="N260" t="str" cm="1">
        <f t="array" ref="N260">IFERROR(INDEX(_xlfn.TEXTSPLIT(H260, ";"), 3), "")</f>
        <v>Between Cross Passage S01 &amp; S02, West Carriageway, Northbound</v>
      </c>
      <c r="O260" s="19" t="s">
        <v>437</v>
      </c>
      <c r="P26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3011</v>
      </c>
      <c r="Q260" s="2" t="s">
        <v>389</v>
      </c>
      <c r="R260" s="2">
        <v>6</v>
      </c>
      <c r="S260" t="s">
        <v>30</v>
      </c>
      <c r="T260" t="s">
        <v>31</v>
      </c>
      <c r="U260" t="s">
        <v>352</v>
      </c>
      <c r="V260" t="s">
        <v>353</v>
      </c>
      <c r="W260" t="s">
        <v>249</v>
      </c>
      <c r="X260" t="s">
        <v>250</v>
      </c>
      <c r="Y260" t="s">
        <v>392</v>
      </c>
      <c r="Z260" t="str">
        <f>_xlfn.CONCAT(G129," - ",E129)</f>
        <v>6203-L003 - Southern Tunnels</v>
      </c>
    </row>
    <row r="261" spans="1:26" x14ac:dyDescent="0.2">
      <c r="A261" s="2" t="s">
        <v>407</v>
      </c>
      <c r="B261" s="2" t="s">
        <v>788</v>
      </c>
      <c r="C261" s="2" t="str">
        <f t="shared" si="10"/>
        <v>EK14W1</v>
      </c>
      <c r="D261" s="38" t="s">
        <v>439</v>
      </c>
      <c r="E261" s="38" t="s">
        <v>789</v>
      </c>
      <c r="F261" t="str">
        <f t="shared" si="11"/>
        <v>L003</v>
      </c>
      <c r="G2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6203-L003-SL012</v>
      </c>
      <c r="H2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S01 &amp; S02, East Carriageway, Southbound</v>
      </c>
      <c r="I261" t="str" cm="1">
        <f t="array" ref="I261">IFERROR(INDEX(_xlfn.TEXTSPLIT(G261, "-"), 1), "")</f>
        <v>6203</v>
      </c>
      <c r="J261" t="str" cm="1">
        <f t="array" ref="J261">IFERROR(INDEX(_xlfn.TEXTSPLIT(H261, ";"), 1), "")</f>
        <v>North South Motorway</v>
      </c>
      <c r="K261" t="str" cm="1">
        <f t="array" ref="K261">IFERROR(INDEX(_xlfn.TEXTSPLIT(G261, "-"), 2), "")</f>
        <v>L003</v>
      </c>
      <c r="L261" t="str" cm="1">
        <f t="array" ref="L261">IFERROR(INDEX(_xlfn.TEXTSPLIT(H261, ";"), 2), "")</f>
        <v>Southern Tunnels</v>
      </c>
      <c r="M261" t="str" cm="1">
        <f t="array" ref="M261">IFERROR(INDEX(_xlfn.TEXTSPLIT(G261, "-"), 3), "")</f>
        <v>SL012</v>
      </c>
      <c r="N261" t="str" cm="1">
        <f t="array" ref="N261">IFERROR(INDEX(_xlfn.TEXTSPLIT(H261, ";"), 3), "")</f>
        <v>Between Cross Passage S01 &amp; S02, East Carriageway, Southbound</v>
      </c>
      <c r="O261" s="19" t="s">
        <v>441</v>
      </c>
      <c r="P26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3012</v>
      </c>
      <c r="Q261" s="2" t="s">
        <v>389</v>
      </c>
      <c r="R261" s="2">
        <v>7</v>
      </c>
      <c r="S261" t="s">
        <v>30</v>
      </c>
      <c r="T261" t="s">
        <v>31</v>
      </c>
      <c r="U261" t="s">
        <v>352</v>
      </c>
      <c r="V261" t="s">
        <v>353</v>
      </c>
      <c r="W261" t="s">
        <v>249</v>
      </c>
      <c r="X261" t="s">
        <v>250</v>
      </c>
      <c r="Y261" t="s">
        <v>392</v>
      </c>
      <c r="Z261" t="str">
        <f>_xlfn.CONCAT(G129," - ",E129)</f>
        <v>6203-L003 - Southern Tunnels</v>
      </c>
    </row>
    <row r="262" spans="1:26" x14ac:dyDescent="0.2">
      <c r="A262" s="2" t="s">
        <v>416</v>
      </c>
      <c r="B262" s="2" t="s">
        <v>790</v>
      </c>
      <c r="C262" s="2" t="str">
        <f t="shared" si="10"/>
        <v>EK14W1</v>
      </c>
      <c r="D262" s="38" t="s">
        <v>443</v>
      </c>
      <c r="E262" s="38" t="s">
        <v>791</v>
      </c>
      <c r="F262" t="str">
        <f t="shared" si="11"/>
        <v>L003</v>
      </c>
      <c r="G2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6203-L003-SL013</v>
      </c>
      <c r="H2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S01 &amp; S02, West Carriageway, Northbound</v>
      </c>
      <c r="I262" t="str" cm="1">
        <f t="array" ref="I262">IFERROR(INDEX(_xlfn.TEXTSPLIT(G262, "-"), 1), "")</f>
        <v>6203</v>
      </c>
      <c r="J262" t="str" cm="1">
        <f t="array" ref="J262">IFERROR(INDEX(_xlfn.TEXTSPLIT(H262, ";"), 1), "")</f>
        <v>North South Motorway</v>
      </c>
      <c r="K262" t="str" cm="1">
        <f t="array" ref="K262">IFERROR(INDEX(_xlfn.TEXTSPLIT(G262, "-"), 2), "")</f>
        <v>L003</v>
      </c>
      <c r="L262" t="str" cm="1">
        <f t="array" ref="L262">IFERROR(INDEX(_xlfn.TEXTSPLIT(H262, ";"), 2), "")</f>
        <v>Southern Tunnels</v>
      </c>
      <c r="M262" t="str" cm="1">
        <f t="array" ref="M262">IFERROR(INDEX(_xlfn.TEXTSPLIT(G262, "-"), 3), "")</f>
        <v>SL013</v>
      </c>
      <c r="N262" t="str" cm="1">
        <f t="array" ref="N262">IFERROR(INDEX(_xlfn.TEXTSPLIT(H262, ";"), 3), "")</f>
        <v>Invert Between Cross Passage S01 &amp; S02, West Carriageway, Northbound</v>
      </c>
      <c r="O262" s="19" t="s">
        <v>445</v>
      </c>
      <c r="P26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3013</v>
      </c>
      <c r="Q262" s="2" t="s">
        <v>389</v>
      </c>
      <c r="R262" s="2">
        <v>8</v>
      </c>
      <c r="S262" t="s">
        <v>30</v>
      </c>
      <c r="T262" t="s">
        <v>31</v>
      </c>
      <c r="U262" t="s">
        <v>352</v>
      </c>
      <c r="V262" t="s">
        <v>353</v>
      </c>
      <c r="W262" t="s">
        <v>421</v>
      </c>
      <c r="X262" t="s">
        <v>422</v>
      </c>
      <c r="Y262" t="s">
        <v>392</v>
      </c>
      <c r="Z262" t="str">
        <f>_xlfn.CONCAT(G129," - ",E129)</f>
        <v>6203-L003 - Southern Tunnels</v>
      </c>
    </row>
    <row r="263" spans="1:26" x14ac:dyDescent="0.2">
      <c r="A263" s="2" t="s">
        <v>416</v>
      </c>
      <c r="B263" s="2" t="s">
        <v>792</v>
      </c>
      <c r="C263" s="2" t="str">
        <f t="shared" si="10"/>
        <v>EK14W1</v>
      </c>
      <c r="D263" s="38" t="s">
        <v>447</v>
      </c>
      <c r="E263" s="38" t="s">
        <v>793</v>
      </c>
      <c r="F263" t="str">
        <f t="shared" si="11"/>
        <v>L003</v>
      </c>
      <c r="G2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6203-L003-SL014</v>
      </c>
      <c r="H2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S01 &amp; S02, East Carriageway, Southbound</v>
      </c>
      <c r="I263" t="str" cm="1">
        <f t="array" ref="I263">IFERROR(INDEX(_xlfn.TEXTSPLIT(G263, "-"), 1), "")</f>
        <v>6203</v>
      </c>
      <c r="J263" t="str" cm="1">
        <f t="array" ref="J263">IFERROR(INDEX(_xlfn.TEXTSPLIT(H263, ";"), 1), "")</f>
        <v>North South Motorway</v>
      </c>
      <c r="K263" t="str" cm="1">
        <f t="array" ref="K263">IFERROR(INDEX(_xlfn.TEXTSPLIT(G263, "-"), 2), "")</f>
        <v>L003</v>
      </c>
      <c r="L263" t="str" cm="1">
        <f t="array" ref="L263">IFERROR(INDEX(_xlfn.TEXTSPLIT(H263, ";"), 2), "")</f>
        <v>Southern Tunnels</v>
      </c>
      <c r="M263" t="str" cm="1">
        <f t="array" ref="M263">IFERROR(INDEX(_xlfn.TEXTSPLIT(G263, "-"), 3), "")</f>
        <v>SL014</v>
      </c>
      <c r="N263" t="str" cm="1">
        <f t="array" ref="N263">IFERROR(INDEX(_xlfn.TEXTSPLIT(H263, ";"), 3), "")</f>
        <v>Invert Between Cross Passage S01 &amp; S02, East Carriageway, Southbound</v>
      </c>
      <c r="O263" s="19" t="s">
        <v>449</v>
      </c>
      <c r="P26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3014</v>
      </c>
      <c r="Q263" s="2" t="s">
        <v>389</v>
      </c>
      <c r="R263" s="2">
        <v>9</v>
      </c>
      <c r="S263" t="s">
        <v>30</v>
      </c>
      <c r="T263" t="s">
        <v>31</v>
      </c>
      <c r="U263" t="s">
        <v>352</v>
      </c>
      <c r="V263" t="s">
        <v>353</v>
      </c>
      <c r="W263" t="s">
        <v>421</v>
      </c>
      <c r="X263" t="s">
        <v>422</v>
      </c>
      <c r="Y263" t="s">
        <v>392</v>
      </c>
      <c r="Z263" t="str">
        <f>_xlfn.CONCAT(G129," - ",E129)</f>
        <v>6203-L003 - Southern Tunnels</v>
      </c>
    </row>
    <row r="264" spans="1:26" x14ac:dyDescent="0.2">
      <c r="A264" s="2" t="s">
        <v>427</v>
      </c>
      <c r="B264" s="2" t="s">
        <v>794</v>
      </c>
      <c r="C264" s="2" t="str">
        <f t="shared" si="10"/>
        <v>EK14W1</v>
      </c>
      <c r="D264" s="38" t="s">
        <v>451</v>
      </c>
      <c r="E264" s="38" t="s">
        <v>795</v>
      </c>
      <c r="F264" t="str">
        <f t="shared" si="11"/>
        <v>L003</v>
      </c>
      <c r="G2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6203-L003-SN020</v>
      </c>
      <c r="H2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S02</v>
      </c>
      <c r="I264" t="str" cm="1">
        <f t="array" ref="I264">IFERROR(INDEX(_xlfn.TEXTSPLIT(G264, "-"), 1), "")</f>
        <v>6203</v>
      </c>
      <c r="J264" t="str" cm="1">
        <f t="array" ref="J264">IFERROR(INDEX(_xlfn.TEXTSPLIT(H264, ";"), 1), "")</f>
        <v>North South Motorway</v>
      </c>
      <c r="K264" t="str" cm="1">
        <f t="array" ref="K264">IFERROR(INDEX(_xlfn.TEXTSPLIT(G264, "-"), 2), "")</f>
        <v>L003</v>
      </c>
      <c r="L264" t="str" cm="1">
        <f t="array" ref="L264">IFERROR(INDEX(_xlfn.TEXTSPLIT(H264, ";"), 2), "")</f>
        <v>Southern Tunnels</v>
      </c>
      <c r="M264" t="str" cm="1">
        <f t="array" ref="M264">IFERROR(INDEX(_xlfn.TEXTSPLIT(G264, "-"), 3), "")</f>
        <v>SN020</v>
      </c>
      <c r="N264" t="str" cm="1">
        <f t="array" ref="N264">IFERROR(INDEX(_xlfn.TEXTSPLIT(H264, ";"), 3), "")</f>
        <v>Cross Passage S02</v>
      </c>
      <c r="O264" s="19" t="s">
        <v>453</v>
      </c>
      <c r="P26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3020</v>
      </c>
      <c r="Q264" s="2" t="s">
        <v>389</v>
      </c>
      <c r="R264" s="2">
        <v>10</v>
      </c>
      <c r="S264" t="s">
        <v>30</v>
      </c>
      <c r="T264" t="s">
        <v>31</v>
      </c>
      <c r="U264" t="s">
        <v>352</v>
      </c>
      <c r="V264" t="s">
        <v>353</v>
      </c>
      <c r="W264" t="s">
        <v>432</v>
      </c>
      <c r="X264" t="s">
        <v>433</v>
      </c>
      <c r="Y264" t="s">
        <v>392</v>
      </c>
      <c r="Z264" t="str">
        <f>_xlfn.CONCAT(G129," - ",E129)</f>
        <v>6203-L003 - Southern Tunnels</v>
      </c>
    </row>
    <row r="265" spans="1:26" x14ac:dyDescent="0.2">
      <c r="A265" s="2" t="s">
        <v>407</v>
      </c>
      <c r="B265" s="2" t="s">
        <v>796</v>
      </c>
      <c r="C265" s="2" t="str">
        <f t="shared" si="10"/>
        <v>EK14W1</v>
      </c>
      <c r="D265" s="38" t="s">
        <v>455</v>
      </c>
      <c r="E265" s="38" t="s">
        <v>797</v>
      </c>
      <c r="F265" t="str">
        <f t="shared" si="11"/>
        <v>L003</v>
      </c>
      <c r="G26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6203-L003-SL021</v>
      </c>
      <c r="H26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S02 &amp; S03, West Carriageway, Northbound</v>
      </c>
      <c r="I265" t="str" cm="1">
        <f t="array" ref="I265">IFERROR(INDEX(_xlfn.TEXTSPLIT(G265, "-"), 1), "")</f>
        <v>6203</v>
      </c>
      <c r="J265" t="str" cm="1">
        <f t="array" ref="J265">IFERROR(INDEX(_xlfn.TEXTSPLIT(H265, ";"), 1), "")</f>
        <v>North South Motorway</v>
      </c>
      <c r="K265" t="str" cm="1">
        <f t="array" ref="K265">IFERROR(INDEX(_xlfn.TEXTSPLIT(G265, "-"), 2), "")</f>
        <v>L003</v>
      </c>
      <c r="L265" t="str" cm="1">
        <f t="array" ref="L265">IFERROR(INDEX(_xlfn.TEXTSPLIT(H265, ";"), 2), "")</f>
        <v>Southern Tunnels</v>
      </c>
      <c r="M265" t="str" cm="1">
        <f t="array" ref="M265">IFERROR(INDEX(_xlfn.TEXTSPLIT(G265, "-"), 3), "")</f>
        <v>SL021</v>
      </c>
      <c r="N265" t="str" cm="1">
        <f t="array" ref="N265">IFERROR(INDEX(_xlfn.TEXTSPLIT(H265, ";"), 3), "")</f>
        <v>Between Cross Passage S02 &amp; S03, West Carriageway, Northbound</v>
      </c>
      <c r="O265" s="19" t="s">
        <v>457</v>
      </c>
      <c r="P26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3021</v>
      </c>
      <c r="Q265" s="2" t="s">
        <v>389</v>
      </c>
      <c r="R265" s="2">
        <v>11</v>
      </c>
      <c r="S265" t="s">
        <v>30</v>
      </c>
      <c r="T265" t="s">
        <v>31</v>
      </c>
      <c r="U265" t="s">
        <v>352</v>
      </c>
      <c r="V265" t="s">
        <v>353</v>
      </c>
      <c r="W265" t="s">
        <v>249</v>
      </c>
      <c r="X265" t="s">
        <v>250</v>
      </c>
      <c r="Y265" t="s">
        <v>392</v>
      </c>
      <c r="Z265" t="str">
        <f>_xlfn.CONCAT(G129," - ",E129)</f>
        <v>6203-L003 - Southern Tunnels</v>
      </c>
    </row>
    <row r="266" spans="1:26" x14ac:dyDescent="0.2">
      <c r="A266" s="2" t="s">
        <v>407</v>
      </c>
      <c r="B266" s="2" t="s">
        <v>798</v>
      </c>
      <c r="C266" s="2" t="str">
        <f t="shared" si="10"/>
        <v>EK14W1</v>
      </c>
      <c r="D266" s="38" t="s">
        <v>459</v>
      </c>
      <c r="E266" s="38" t="s">
        <v>799</v>
      </c>
      <c r="F266" t="str">
        <f t="shared" si="11"/>
        <v>L003</v>
      </c>
      <c r="G2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6203-L003-SL022</v>
      </c>
      <c r="H2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S02 &amp; S03, East Carriageway, Southbound</v>
      </c>
      <c r="I266" t="str" cm="1">
        <f t="array" ref="I266">IFERROR(INDEX(_xlfn.TEXTSPLIT(G266, "-"), 1), "")</f>
        <v>6203</v>
      </c>
      <c r="J266" t="str" cm="1">
        <f t="array" ref="J266">IFERROR(INDEX(_xlfn.TEXTSPLIT(H266, ";"), 1), "")</f>
        <v>North South Motorway</v>
      </c>
      <c r="K266" t="str" cm="1">
        <f t="array" ref="K266">IFERROR(INDEX(_xlfn.TEXTSPLIT(G266, "-"), 2), "")</f>
        <v>L003</v>
      </c>
      <c r="L266" t="str" cm="1">
        <f t="array" ref="L266">IFERROR(INDEX(_xlfn.TEXTSPLIT(H266, ";"), 2), "")</f>
        <v>Southern Tunnels</v>
      </c>
      <c r="M266" t="str" cm="1">
        <f t="array" ref="M266">IFERROR(INDEX(_xlfn.TEXTSPLIT(G266, "-"), 3), "")</f>
        <v>SL022</v>
      </c>
      <c r="N266" t="str" cm="1">
        <f t="array" ref="N266">IFERROR(INDEX(_xlfn.TEXTSPLIT(H266, ";"), 3), "")</f>
        <v>Between Cross Passage S02 &amp; S03, East Carriageway, Southbound</v>
      </c>
      <c r="O266" s="19" t="s">
        <v>461</v>
      </c>
      <c r="P26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3022</v>
      </c>
      <c r="Q266" s="2" t="s">
        <v>389</v>
      </c>
      <c r="R266" s="2">
        <v>12</v>
      </c>
      <c r="S266" t="s">
        <v>30</v>
      </c>
      <c r="T266" t="s">
        <v>31</v>
      </c>
      <c r="U266" t="s">
        <v>352</v>
      </c>
      <c r="V266" t="s">
        <v>353</v>
      </c>
      <c r="W266" t="s">
        <v>249</v>
      </c>
      <c r="X266" t="s">
        <v>250</v>
      </c>
      <c r="Y266" t="s">
        <v>392</v>
      </c>
      <c r="Z266" t="str">
        <f>_xlfn.CONCAT(G129," - ",E129)</f>
        <v>6203-L003 - Southern Tunnels</v>
      </c>
    </row>
    <row r="267" spans="1:26" x14ac:dyDescent="0.2">
      <c r="A267" s="2" t="s">
        <v>416</v>
      </c>
      <c r="B267" s="2" t="s">
        <v>800</v>
      </c>
      <c r="C267" s="2" t="str">
        <f t="shared" si="10"/>
        <v>EK14W1</v>
      </c>
      <c r="D267" s="38" t="s">
        <v>463</v>
      </c>
      <c r="E267" s="38" t="s">
        <v>801</v>
      </c>
      <c r="F267" t="str">
        <f t="shared" si="11"/>
        <v>L003</v>
      </c>
      <c r="G2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6203-L003-SL023</v>
      </c>
      <c r="H2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S02 &amp; S03, West Carriageway, Northbound</v>
      </c>
      <c r="I267" t="str" cm="1">
        <f t="array" ref="I267">IFERROR(INDEX(_xlfn.TEXTSPLIT(G267, "-"), 1), "")</f>
        <v>6203</v>
      </c>
      <c r="J267" t="str" cm="1">
        <f t="array" ref="J267">IFERROR(INDEX(_xlfn.TEXTSPLIT(H267, ";"), 1), "")</f>
        <v>North South Motorway</v>
      </c>
      <c r="K267" t="str" cm="1">
        <f t="array" ref="K267">IFERROR(INDEX(_xlfn.TEXTSPLIT(G267, "-"), 2), "")</f>
        <v>L003</v>
      </c>
      <c r="L267" t="str" cm="1">
        <f t="array" ref="L267">IFERROR(INDEX(_xlfn.TEXTSPLIT(H267, ";"), 2), "")</f>
        <v>Southern Tunnels</v>
      </c>
      <c r="M267" t="str" cm="1">
        <f t="array" ref="M267">IFERROR(INDEX(_xlfn.TEXTSPLIT(G267, "-"), 3), "")</f>
        <v>SL023</v>
      </c>
      <c r="N267" t="str" cm="1">
        <f t="array" ref="N267">IFERROR(INDEX(_xlfn.TEXTSPLIT(H267, ";"), 3), "")</f>
        <v>Invert Between Cross Passage S02 &amp; S03, West Carriageway, Northbound</v>
      </c>
      <c r="O267" s="19" t="s">
        <v>465</v>
      </c>
      <c r="P26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3023</v>
      </c>
      <c r="Q267" s="2" t="s">
        <v>389</v>
      </c>
      <c r="R267" s="2">
        <v>13</v>
      </c>
      <c r="S267" t="s">
        <v>30</v>
      </c>
      <c r="T267" t="s">
        <v>31</v>
      </c>
      <c r="U267" t="s">
        <v>352</v>
      </c>
      <c r="V267" t="s">
        <v>353</v>
      </c>
      <c r="W267" t="s">
        <v>421</v>
      </c>
      <c r="X267" t="s">
        <v>422</v>
      </c>
      <c r="Y267" t="s">
        <v>392</v>
      </c>
      <c r="Z267" t="str">
        <f>_xlfn.CONCAT(G129," - ",E129)</f>
        <v>6203-L003 - Southern Tunnels</v>
      </c>
    </row>
    <row r="268" spans="1:26" x14ac:dyDescent="0.2">
      <c r="A268" s="2" t="s">
        <v>416</v>
      </c>
      <c r="B268" s="2" t="s">
        <v>802</v>
      </c>
      <c r="C268" s="2" t="str">
        <f t="shared" si="10"/>
        <v>EK14W1</v>
      </c>
      <c r="D268" s="38" t="s">
        <v>467</v>
      </c>
      <c r="E268" s="38" t="s">
        <v>803</v>
      </c>
      <c r="F268" t="str">
        <f t="shared" si="11"/>
        <v>L003</v>
      </c>
      <c r="G2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6203-L003-SL024</v>
      </c>
      <c r="H2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S02 &amp; S03, East Carriageway, Southbound</v>
      </c>
      <c r="I268" t="str" cm="1">
        <f t="array" ref="I268">IFERROR(INDEX(_xlfn.TEXTSPLIT(G268, "-"), 1), "")</f>
        <v>6203</v>
      </c>
      <c r="J268" t="str" cm="1">
        <f t="array" ref="J268">IFERROR(INDEX(_xlfn.TEXTSPLIT(H268, ";"), 1), "")</f>
        <v>North South Motorway</v>
      </c>
      <c r="K268" t="str" cm="1">
        <f t="array" ref="K268">IFERROR(INDEX(_xlfn.TEXTSPLIT(G268, "-"), 2), "")</f>
        <v>L003</v>
      </c>
      <c r="L268" t="str" cm="1">
        <f t="array" ref="L268">IFERROR(INDEX(_xlfn.TEXTSPLIT(H268, ";"), 2), "")</f>
        <v>Southern Tunnels</v>
      </c>
      <c r="M268" t="str" cm="1">
        <f t="array" ref="M268">IFERROR(INDEX(_xlfn.TEXTSPLIT(G268, "-"), 3), "")</f>
        <v>SL024</v>
      </c>
      <c r="N268" t="str" cm="1">
        <f t="array" ref="N268">IFERROR(INDEX(_xlfn.TEXTSPLIT(H268, ";"), 3), "")</f>
        <v>Invert Between Cross Passage S02 &amp; S03, East Carriageway, Southbound</v>
      </c>
      <c r="O268" s="19" t="s">
        <v>469</v>
      </c>
      <c r="P26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3024</v>
      </c>
      <c r="Q268" s="2" t="s">
        <v>389</v>
      </c>
      <c r="R268" s="2">
        <v>14</v>
      </c>
      <c r="S268" t="s">
        <v>30</v>
      </c>
      <c r="T268" t="s">
        <v>31</v>
      </c>
      <c r="U268" t="s">
        <v>352</v>
      </c>
      <c r="V268" t="s">
        <v>353</v>
      </c>
      <c r="W268" t="s">
        <v>421</v>
      </c>
      <c r="X268" t="s">
        <v>422</v>
      </c>
      <c r="Y268" t="s">
        <v>392</v>
      </c>
      <c r="Z268" t="str">
        <f>_xlfn.CONCAT(G129," - ",E129)</f>
        <v>6203-L003 - Southern Tunnels</v>
      </c>
    </row>
    <row r="269" spans="1:26" x14ac:dyDescent="0.2">
      <c r="A269" s="2" t="s">
        <v>427</v>
      </c>
      <c r="B269" s="2" t="s">
        <v>804</v>
      </c>
      <c r="C269" s="2" t="str">
        <f t="shared" si="10"/>
        <v>EK14W1</v>
      </c>
      <c r="D269" s="38" t="s">
        <v>471</v>
      </c>
      <c r="E269" s="38" t="s">
        <v>805</v>
      </c>
      <c r="F269" t="str">
        <f t="shared" si="11"/>
        <v>L003</v>
      </c>
      <c r="G26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6203-L003-SN030</v>
      </c>
      <c r="H26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S03</v>
      </c>
      <c r="I269" t="str" cm="1">
        <f t="array" ref="I269">IFERROR(INDEX(_xlfn.TEXTSPLIT(G269, "-"), 1), "")</f>
        <v>6203</v>
      </c>
      <c r="J269" t="str" cm="1">
        <f t="array" ref="J269">IFERROR(INDEX(_xlfn.TEXTSPLIT(H269, ";"), 1), "")</f>
        <v>North South Motorway</v>
      </c>
      <c r="K269" t="str" cm="1">
        <f t="array" ref="K269">IFERROR(INDEX(_xlfn.TEXTSPLIT(G269, "-"), 2), "")</f>
        <v>L003</v>
      </c>
      <c r="L269" t="str" cm="1">
        <f t="array" ref="L269">IFERROR(INDEX(_xlfn.TEXTSPLIT(H269, ";"), 2), "")</f>
        <v>Southern Tunnels</v>
      </c>
      <c r="M269" t="str" cm="1">
        <f t="array" ref="M269">IFERROR(INDEX(_xlfn.TEXTSPLIT(G269, "-"), 3), "")</f>
        <v>SN030</v>
      </c>
      <c r="N269" t="str" cm="1">
        <f t="array" ref="N269">IFERROR(INDEX(_xlfn.TEXTSPLIT(H269, ";"), 3), "")</f>
        <v>Cross Passage S03</v>
      </c>
      <c r="O269" s="19" t="s">
        <v>473</v>
      </c>
      <c r="P26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3030</v>
      </c>
      <c r="Q269" s="2" t="s">
        <v>389</v>
      </c>
      <c r="R269" s="2">
        <v>15</v>
      </c>
      <c r="S269" t="s">
        <v>30</v>
      </c>
      <c r="T269" t="s">
        <v>31</v>
      </c>
      <c r="U269" t="s">
        <v>352</v>
      </c>
      <c r="V269" t="s">
        <v>353</v>
      </c>
      <c r="W269" t="s">
        <v>432</v>
      </c>
      <c r="X269" t="s">
        <v>433</v>
      </c>
      <c r="Y269" t="s">
        <v>392</v>
      </c>
      <c r="Z269" t="str">
        <f>_xlfn.CONCAT(G129," - ",E129)</f>
        <v>6203-L003 - Southern Tunnels</v>
      </c>
    </row>
    <row r="270" spans="1:26" x14ac:dyDescent="0.2">
      <c r="A270" s="2" t="s">
        <v>407</v>
      </c>
      <c r="B270" s="2" t="s">
        <v>806</v>
      </c>
      <c r="C270" s="2" t="str">
        <f t="shared" si="10"/>
        <v>EK14W1</v>
      </c>
      <c r="D270" s="38" t="s">
        <v>475</v>
      </c>
      <c r="E270" s="38" t="s">
        <v>807</v>
      </c>
      <c r="F270" t="str">
        <f t="shared" si="11"/>
        <v>L003</v>
      </c>
      <c r="G27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6203-L003-SL031</v>
      </c>
      <c r="H27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S03 &amp; S04, West Carriageway, Northbound</v>
      </c>
      <c r="I270" t="str" cm="1">
        <f t="array" ref="I270">IFERROR(INDEX(_xlfn.TEXTSPLIT(G270, "-"), 1), "")</f>
        <v>6203</v>
      </c>
      <c r="J270" t="str" cm="1">
        <f t="array" ref="J270">IFERROR(INDEX(_xlfn.TEXTSPLIT(H270, ";"), 1), "")</f>
        <v>North South Motorway</v>
      </c>
      <c r="K270" t="str" cm="1">
        <f t="array" ref="K270">IFERROR(INDEX(_xlfn.TEXTSPLIT(G270, "-"), 2), "")</f>
        <v>L003</v>
      </c>
      <c r="L270" t="str" cm="1">
        <f t="array" ref="L270">IFERROR(INDEX(_xlfn.TEXTSPLIT(H270, ";"), 2), "")</f>
        <v>Southern Tunnels</v>
      </c>
      <c r="M270" t="str" cm="1">
        <f t="array" ref="M270">IFERROR(INDEX(_xlfn.TEXTSPLIT(G270, "-"), 3), "")</f>
        <v>SL031</v>
      </c>
      <c r="N270" t="str" cm="1">
        <f t="array" ref="N270">IFERROR(INDEX(_xlfn.TEXTSPLIT(H270, ";"), 3), "")</f>
        <v>Between Cross Passage S03 &amp; S04, West Carriageway, Northbound</v>
      </c>
      <c r="O270" s="19" t="s">
        <v>477</v>
      </c>
      <c r="P27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3031</v>
      </c>
      <c r="Q270" s="2" t="s">
        <v>389</v>
      </c>
      <c r="R270" s="2">
        <v>16</v>
      </c>
      <c r="S270" t="s">
        <v>30</v>
      </c>
      <c r="T270" t="s">
        <v>31</v>
      </c>
      <c r="U270" t="s">
        <v>352</v>
      </c>
      <c r="V270" t="s">
        <v>353</v>
      </c>
      <c r="W270" t="s">
        <v>249</v>
      </c>
      <c r="X270" t="s">
        <v>250</v>
      </c>
      <c r="Y270" t="s">
        <v>392</v>
      </c>
      <c r="Z270" t="str">
        <f>_xlfn.CONCAT(G129," - ",E129)</f>
        <v>6203-L003 - Southern Tunnels</v>
      </c>
    </row>
    <row r="271" spans="1:26" x14ac:dyDescent="0.2">
      <c r="A271" s="2" t="s">
        <v>407</v>
      </c>
      <c r="B271" s="2" t="s">
        <v>808</v>
      </c>
      <c r="C271" s="2" t="str">
        <f t="shared" si="10"/>
        <v>EK14W1</v>
      </c>
      <c r="D271" s="38" t="s">
        <v>479</v>
      </c>
      <c r="E271" s="38" t="s">
        <v>809</v>
      </c>
      <c r="F271" t="str">
        <f t="shared" si="11"/>
        <v>L003</v>
      </c>
      <c r="G2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6203-L003-SL032</v>
      </c>
      <c r="H2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S03 &amp; S04, East Carriageway, Southbound</v>
      </c>
      <c r="I271" t="str" cm="1">
        <f t="array" ref="I271">IFERROR(INDEX(_xlfn.TEXTSPLIT(G271, "-"), 1), "")</f>
        <v>6203</v>
      </c>
      <c r="J271" t="str" cm="1">
        <f t="array" ref="J271">IFERROR(INDEX(_xlfn.TEXTSPLIT(H271, ";"), 1), "")</f>
        <v>North South Motorway</v>
      </c>
      <c r="K271" t="str" cm="1">
        <f t="array" ref="K271">IFERROR(INDEX(_xlfn.TEXTSPLIT(G271, "-"), 2), "")</f>
        <v>L003</v>
      </c>
      <c r="L271" t="str" cm="1">
        <f t="array" ref="L271">IFERROR(INDEX(_xlfn.TEXTSPLIT(H271, ";"), 2), "")</f>
        <v>Southern Tunnels</v>
      </c>
      <c r="M271" t="str" cm="1">
        <f t="array" ref="M271">IFERROR(INDEX(_xlfn.TEXTSPLIT(G271, "-"), 3), "")</f>
        <v>SL032</v>
      </c>
      <c r="N271" t="str" cm="1">
        <f t="array" ref="N271">IFERROR(INDEX(_xlfn.TEXTSPLIT(H271, ";"), 3), "")</f>
        <v>Between Cross Passage S03 &amp; S04, East Carriageway, Southbound</v>
      </c>
      <c r="O271" s="19" t="s">
        <v>481</v>
      </c>
      <c r="P27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3032</v>
      </c>
      <c r="Q271" s="2" t="s">
        <v>389</v>
      </c>
      <c r="R271" s="2">
        <v>17</v>
      </c>
      <c r="S271" t="s">
        <v>30</v>
      </c>
      <c r="T271" t="s">
        <v>31</v>
      </c>
      <c r="U271" t="s">
        <v>352</v>
      </c>
      <c r="V271" t="s">
        <v>353</v>
      </c>
      <c r="W271" t="s">
        <v>249</v>
      </c>
      <c r="X271" t="s">
        <v>250</v>
      </c>
      <c r="Y271" t="s">
        <v>392</v>
      </c>
      <c r="Z271" t="str">
        <f>_xlfn.CONCAT(G129," - ",E129)</f>
        <v>6203-L003 - Southern Tunnels</v>
      </c>
    </row>
    <row r="272" spans="1:26" x14ac:dyDescent="0.2">
      <c r="A272" s="2" t="s">
        <v>416</v>
      </c>
      <c r="B272" s="2" t="s">
        <v>810</v>
      </c>
      <c r="C272" s="2" t="str">
        <f t="shared" si="10"/>
        <v>EK14W1</v>
      </c>
      <c r="D272" s="38" t="s">
        <v>483</v>
      </c>
      <c r="E272" s="38" t="s">
        <v>811</v>
      </c>
      <c r="F272" t="str">
        <f t="shared" si="11"/>
        <v>L003</v>
      </c>
      <c r="G2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6203-L003-SL033</v>
      </c>
      <c r="H2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S03 &amp; S04, West Carriageway, Northbound</v>
      </c>
      <c r="I272" t="str" cm="1">
        <f t="array" ref="I272">IFERROR(INDEX(_xlfn.TEXTSPLIT(G272, "-"), 1), "")</f>
        <v>6203</v>
      </c>
      <c r="J272" t="str" cm="1">
        <f t="array" ref="J272">IFERROR(INDEX(_xlfn.TEXTSPLIT(H272, ";"), 1), "")</f>
        <v>North South Motorway</v>
      </c>
      <c r="K272" t="str" cm="1">
        <f t="array" ref="K272">IFERROR(INDEX(_xlfn.TEXTSPLIT(G272, "-"), 2), "")</f>
        <v>L003</v>
      </c>
      <c r="L272" t="str" cm="1">
        <f t="array" ref="L272">IFERROR(INDEX(_xlfn.TEXTSPLIT(H272, ";"), 2), "")</f>
        <v>Southern Tunnels</v>
      </c>
      <c r="M272" t="str" cm="1">
        <f t="array" ref="M272">IFERROR(INDEX(_xlfn.TEXTSPLIT(G272, "-"), 3), "")</f>
        <v>SL033</v>
      </c>
      <c r="N272" t="str" cm="1">
        <f t="array" ref="N272">IFERROR(INDEX(_xlfn.TEXTSPLIT(H272, ";"), 3), "")</f>
        <v>Invert Between Cross Passage S03 &amp; S04, West Carriageway, Northbound</v>
      </c>
      <c r="O272" s="19" t="s">
        <v>485</v>
      </c>
      <c r="P27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3033</v>
      </c>
      <c r="Q272" s="2" t="s">
        <v>389</v>
      </c>
      <c r="R272" s="2">
        <v>18</v>
      </c>
      <c r="S272" t="s">
        <v>30</v>
      </c>
      <c r="T272" t="s">
        <v>31</v>
      </c>
      <c r="U272" t="s">
        <v>352</v>
      </c>
      <c r="V272" t="s">
        <v>353</v>
      </c>
      <c r="W272" t="s">
        <v>421</v>
      </c>
      <c r="X272" t="s">
        <v>422</v>
      </c>
      <c r="Y272" t="s">
        <v>392</v>
      </c>
      <c r="Z272" t="str">
        <f>_xlfn.CONCAT(G129," - ",E129)</f>
        <v>6203-L003 - Southern Tunnels</v>
      </c>
    </row>
    <row r="273" spans="1:26" x14ac:dyDescent="0.2">
      <c r="A273" s="2" t="s">
        <v>416</v>
      </c>
      <c r="B273" s="2" t="s">
        <v>812</v>
      </c>
      <c r="C273" s="2" t="str">
        <f t="shared" si="10"/>
        <v>EK14W1</v>
      </c>
      <c r="D273" s="38" t="s">
        <v>487</v>
      </c>
      <c r="E273" s="38" t="s">
        <v>813</v>
      </c>
      <c r="F273" t="str">
        <f t="shared" si="11"/>
        <v>L003</v>
      </c>
      <c r="G27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6203-L003-SL034</v>
      </c>
      <c r="H27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S03 &amp; S04, East Carriageway, Southbound</v>
      </c>
      <c r="I273" t="str" cm="1">
        <f t="array" ref="I273">IFERROR(INDEX(_xlfn.TEXTSPLIT(G273, "-"), 1), "")</f>
        <v>6203</v>
      </c>
      <c r="J273" t="str" cm="1">
        <f t="array" ref="J273">IFERROR(INDEX(_xlfn.TEXTSPLIT(H273, ";"), 1), "")</f>
        <v>North South Motorway</v>
      </c>
      <c r="K273" t="str" cm="1">
        <f t="array" ref="K273">IFERROR(INDEX(_xlfn.TEXTSPLIT(G273, "-"), 2), "")</f>
        <v>L003</v>
      </c>
      <c r="L273" t="str" cm="1">
        <f t="array" ref="L273">IFERROR(INDEX(_xlfn.TEXTSPLIT(H273, ";"), 2), "")</f>
        <v>Southern Tunnels</v>
      </c>
      <c r="M273" t="str" cm="1">
        <f t="array" ref="M273">IFERROR(INDEX(_xlfn.TEXTSPLIT(G273, "-"), 3), "")</f>
        <v>SL034</v>
      </c>
      <c r="N273" t="str" cm="1">
        <f t="array" ref="N273">IFERROR(INDEX(_xlfn.TEXTSPLIT(H273, ";"), 3), "")</f>
        <v>Invert Between Cross Passage S03 &amp; S04, East Carriageway, Southbound</v>
      </c>
      <c r="O273" s="19" t="s">
        <v>489</v>
      </c>
      <c r="P27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3034</v>
      </c>
      <c r="Q273" s="2" t="s">
        <v>389</v>
      </c>
      <c r="R273" s="2">
        <v>19</v>
      </c>
      <c r="S273" t="s">
        <v>30</v>
      </c>
      <c r="T273" t="s">
        <v>31</v>
      </c>
      <c r="U273" t="s">
        <v>352</v>
      </c>
      <c r="V273" t="s">
        <v>353</v>
      </c>
      <c r="W273" t="s">
        <v>421</v>
      </c>
      <c r="X273" t="s">
        <v>422</v>
      </c>
      <c r="Y273" t="s">
        <v>392</v>
      </c>
      <c r="Z273" t="str">
        <f>_xlfn.CONCAT(G129," - ",E129)</f>
        <v>6203-L003 - Southern Tunnels</v>
      </c>
    </row>
    <row r="274" spans="1:26" x14ac:dyDescent="0.2">
      <c r="A274" s="2" t="s">
        <v>427</v>
      </c>
      <c r="B274" s="2" t="s">
        <v>814</v>
      </c>
      <c r="C274" s="2" t="str">
        <f t="shared" si="10"/>
        <v>EK14W1</v>
      </c>
      <c r="D274" s="38" t="s">
        <v>491</v>
      </c>
      <c r="E274" s="38" t="s">
        <v>815</v>
      </c>
      <c r="F274" t="str">
        <f t="shared" si="11"/>
        <v>L003</v>
      </c>
      <c r="G2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6203-L003-SN040</v>
      </c>
      <c r="H2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S04</v>
      </c>
      <c r="I274" t="str" cm="1">
        <f t="array" ref="I274">IFERROR(INDEX(_xlfn.TEXTSPLIT(G274, "-"), 1), "")</f>
        <v>6203</v>
      </c>
      <c r="J274" t="str" cm="1">
        <f t="array" ref="J274">IFERROR(INDEX(_xlfn.TEXTSPLIT(H274, ";"), 1), "")</f>
        <v>North South Motorway</v>
      </c>
      <c r="K274" t="str" cm="1">
        <f t="array" ref="K274">IFERROR(INDEX(_xlfn.TEXTSPLIT(G274, "-"), 2), "")</f>
        <v>L003</v>
      </c>
      <c r="L274" t="str" cm="1">
        <f t="array" ref="L274">IFERROR(INDEX(_xlfn.TEXTSPLIT(H274, ";"), 2), "")</f>
        <v>Southern Tunnels</v>
      </c>
      <c r="M274" t="str" cm="1">
        <f t="array" ref="M274">IFERROR(INDEX(_xlfn.TEXTSPLIT(G274, "-"), 3), "")</f>
        <v>SN040</v>
      </c>
      <c r="N274" t="str" cm="1">
        <f t="array" ref="N274">IFERROR(INDEX(_xlfn.TEXTSPLIT(H274, ";"), 3), "")</f>
        <v>Cross Passage S04</v>
      </c>
      <c r="O274" s="19" t="s">
        <v>493</v>
      </c>
      <c r="P27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3040</v>
      </c>
      <c r="Q274" s="2" t="s">
        <v>389</v>
      </c>
      <c r="R274" s="2">
        <v>20</v>
      </c>
      <c r="S274" t="s">
        <v>30</v>
      </c>
      <c r="T274" t="s">
        <v>31</v>
      </c>
      <c r="U274" t="s">
        <v>352</v>
      </c>
      <c r="V274" t="s">
        <v>353</v>
      </c>
      <c r="W274" t="s">
        <v>432</v>
      </c>
      <c r="X274" t="s">
        <v>433</v>
      </c>
      <c r="Y274" t="s">
        <v>392</v>
      </c>
      <c r="Z274" t="str">
        <f>_xlfn.CONCAT(G129," - ",E129)</f>
        <v>6203-L003 - Southern Tunnels</v>
      </c>
    </row>
    <row r="275" spans="1:26" x14ac:dyDescent="0.2">
      <c r="A275" s="2" t="s">
        <v>407</v>
      </c>
      <c r="B275" s="2" t="s">
        <v>816</v>
      </c>
      <c r="C275" s="2" t="str">
        <f t="shared" si="10"/>
        <v>EK14W1</v>
      </c>
      <c r="D275" s="38" t="s">
        <v>495</v>
      </c>
      <c r="E275" s="38" t="s">
        <v>817</v>
      </c>
      <c r="F275" t="str">
        <f t="shared" si="11"/>
        <v>L003</v>
      </c>
      <c r="G2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6203-L003-SL041</v>
      </c>
      <c r="H2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S04 &amp; S05, West Carriageway, Northbound</v>
      </c>
      <c r="I275" t="str" cm="1">
        <f t="array" ref="I275">IFERROR(INDEX(_xlfn.TEXTSPLIT(G275, "-"), 1), "")</f>
        <v>6203</v>
      </c>
      <c r="J275" t="str" cm="1">
        <f t="array" ref="J275">IFERROR(INDEX(_xlfn.TEXTSPLIT(H275, ";"), 1), "")</f>
        <v>North South Motorway</v>
      </c>
      <c r="K275" t="str" cm="1">
        <f t="array" ref="K275">IFERROR(INDEX(_xlfn.TEXTSPLIT(G275, "-"), 2), "")</f>
        <v>L003</v>
      </c>
      <c r="L275" t="str" cm="1">
        <f t="array" ref="L275">IFERROR(INDEX(_xlfn.TEXTSPLIT(H275, ";"), 2), "")</f>
        <v>Southern Tunnels</v>
      </c>
      <c r="M275" t="str" cm="1">
        <f t="array" ref="M275">IFERROR(INDEX(_xlfn.TEXTSPLIT(G275, "-"), 3), "")</f>
        <v>SL041</v>
      </c>
      <c r="N275" t="str" cm="1">
        <f t="array" ref="N275">IFERROR(INDEX(_xlfn.TEXTSPLIT(H275, ";"), 3), "")</f>
        <v>Between Cross Passage S04 &amp; S05, West Carriageway, Northbound</v>
      </c>
      <c r="O275" s="19" t="s">
        <v>497</v>
      </c>
      <c r="P27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3041</v>
      </c>
      <c r="Q275" s="2" t="s">
        <v>389</v>
      </c>
      <c r="R275" s="2">
        <v>21</v>
      </c>
      <c r="S275" t="s">
        <v>30</v>
      </c>
      <c r="T275" t="s">
        <v>31</v>
      </c>
      <c r="U275" t="s">
        <v>352</v>
      </c>
      <c r="V275" t="s">
        <v>353</v>
      </c>
      <c r="W275" t="s">
        <v>249</v>
      </c>
      <c r="X275" t="s">
        <v>250</v>
      </c>
      <c r="Y275" t="s">
        <v>392</v>
      </c>
      <c r="Z275" t="str">
        <f>_xlfn.CONCAT(G129," - ",E129)</f>
        <v>6203-L003 - Southern Tunnels</v>
      </c>
    </row>
    <row r="276" spans="1:26" x14ac:dyDescent="0.2">
      <c r="A276" s="2" t="s">
        <v>407</v>
      </c>
      <c r="B276" s="2" t="s">
        <v>818</v>
      </c>
      <c r="C276" s="2" t="str">
        <f t="shared" si="10"/>
        <v>EK14W1</v>
      </c>
      <c r="D276" s="38" t="s">
        <v>499</v>
      </c>
      <c r="E276" s="38" t="s">
        <v>819</v>
      </c>
      <c r="F276" t="str">
        <f t="shared" si="11"/>
        <v>L003</v>
      </c>
      <c r="G27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6203-L003-SL042</v>
      </c>
      <c r="H27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S04 &amp; S05, East Carriageway, Southbound</v>
      </c>
      <c r="I276" t="str" cm="1">
        <f t="array" ref="I276">IFERROR(INDEX(_xlfn.TEXTSPLIT(G276, "-"), 1), "")</f>
        <v>6203</v>
      </c>
      <c r="J276" t="str" cm="1">
        <f t="array" ref="J276">IFERROR(INDEX(_xlfn.TEXTSPLIT(H276, ";"), 1), "")</f>
        <v>North South Motorway</v>
      </c>
      <c r="K276" t="str" cm="1">
        <f t="array" ref="K276">IFERROR(INDEX(_xlfn.TEXTSPLIT(G276, "-"), 2), "")</f>
        <v>L003</v>
      </c>
      <c r="L276" t="str" cm="1">
        <f t="array" ref="L276">IFERROR(INDEX(_xlfn.TEXTSPLIT(H276, ";"), 2), "")</f>
        <v>Southern Tunnels</v>
      </c>
      <c r="M276" t="str" cm="1">
        <f t="array" ref="M276">IFERROR(INDEX(_xlfn.TEXTSPLIT(G276, "-"), 3), "")</f>
        <v>SL042</v>
      </c>
      <c r="N276" t="str" cm="1">
        <f t="array" ref="N276">IFERROR(INDEX(_xlfn.TEXTSPLIT(H276, ";"), 3), "")</f>
        <v>Between Cross Passage S04 &amp; S05, East Carriageway, Southbound</v>
      </c>
      <c r="O276" s="19" t="s">
        <v>501</v>
      </c>
      <c r="P27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3042</v>
      </c>
      <c r="Q276" s="2" t="s">
        <v>389</v>
      </c>
      <c r="R276" s="2">
        <v>22</v>
      </c>
      <c r="S276" t="s">
        <v>30</v>
      </c>
      <c r="T276" t="s">
        <v>31</v>
      </c>
      <c r="U276" t="s">
        <v>352</v>
      </c>
      <c r="V276" t="s">
        <v>353</v>
      </c>
      <c r="W276" t="s">
        <v>249</v>
      </c>
      <c r="X276" t="s">
        <v>250</v>
      </c>
      <c r="Y276" t="s">
        <v>392</v>
      </c>
      <c r="Z276" t="str">
        <f>_xlfn.CONCAT(G129," - ",E129)</f>
        <v>6203-L003 - Southern Tunnels</v>
      </c>
    </row>
    <row r="277" spans="1:26" x14ac:dyDescent="0.2">
      <c r="A277" s="2" t="s">
        <v>416</v>
      </c>
      <c r="B277" s="2" t="s">
        <v>820</v>
      </c>
      <c r="C277" s="2" t="str">
        <f t="shared" si="10"/>
        <v>EK14W1</v>
      </c>
      <c r="D277" s="38" t="s">
        <v>503</v>
      </c>
      <c r="E277" s="38" t="s">
        <v>821</v>
      </c>
      <c r="F277" t="str">
        <f t="shared" si="11"/>
        <v>L003</v>
      </c>
      <c r="G27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6203-L003-SL043</v>
      </c>
      <c r="H27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S04 &amp; S05, West Carriageway, Northbound</v>
      </c>
      <c r="I277" t="str" cm="1">
        <f t="array" ref="I277">IFERROR(INDEX(_xlfn.TEXTSPLIT(G277, "-"), 1), "")</f>
        <v>6203</v>
      </c>
      <c r="J277" t="str" cm="1">
        <f t="array" ref="J277">IFERROR(INDEX(_xlfn.TEXTSPLIT(H277, ";"), 1), "")</f>
        <v>North South Motorway</v>
      </c>
      <c r="K277" t="str" cm="1">
        <f t="array" ref="K277">IFERROR(INDEX(_xlfn.TEXTSPLIT(G277, "-"), 2), "")</f>
        <v>L003</v>
      </c>
      <c r="L277" t="str" cm="1">
        <f t="array" ref="L277">IFERROR(INDEX(_xlfn.TEXTSPLIT(H277, ";"), 2), "")</f>
        <v>Southern Tunnels</v>
      </c>
      <c r="M277" t="str" cm="1">
        <f t="array" ref="M277">IFERROR(INDEX(_xlfn.TEXTSPLIT(G277, "-"), 3), "")</f>
        <v>SL043</v>
      </c>
      <c r="N277" t="str" cm="1">
        <f t="array" ref="N277">IFERROR(INDEX(_xlfn.TEXTSPLIT(H277, ";"), 3), "")</f>
        <v>Invert Between Cross Passage S04 &amp; S05, West Carriageway, Northbound</v>
      </c>
      <c r="O277" s="19" t="s">
        <v>505</v>
      </c>
      <c r="P27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3043</v>
      </c>
      <c r="Q277" s="2" t="s">
        <v>389</v>
      </c>
      <c r="R277" s="2">
        <v>23</v>
      </c>
      <c r="S277" t="s">
        <v>30</v>
      </c>
      <c r="T277" t="s">
        <v>31</v>
      </c>
      <c r="U277" t="s">
        <v>352</v>
      </c>
      <c r="V277" t="s">
        <v>353</v>
      </c>
      <c r="W277" t="s">
        <v>421</v>
      </c>
      <c r="X277" t="s">
        <v>422</v>
      </c>
      <c r="Y277" t="s">
        <v>392</v>
      </c>
      <c r="Z277" t="str">
        <f>_xlfn.CONCAT(G129," - ",E129)</f>
        <v>6203-L003 - Southern Tunnels</v>
      </c>
    </row>
    <row r="278" spans="1:26" x14ac:dyDescent="0.2">
      <c r="A278" s="2" t="s">
        <v>416</v>
      </c>
      <c r="B278" s="2" t="s">
        <v>822</v>
      </c>
      <c r="C278" s="2" t="str">
        <f t="shared" si="10"/>
        <v>EK14W1</v>
      </c>
      <c r="D278" s="38" t="s">
        <v>507</v>
      </c>
      <c r="E278" s="38" t="s">
        <v>823</v>
      </c>
      <c r="F278" t="str">
        <f t="shared" si="11"/>
        <v>L003</v>
      </c>
      <c r="G27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6203-L003-SL044</v>
      </c>
      <c r="H27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S04 &amp; S05, East Carriageway, Southbound</v>
      </c>
      <c r="I278" t="str" cm="1">
        <f t="array" ref="I278">IFERROR(INDEX(_xlfn.TEXTSPLIT(G278, "-"), 1), "")</f>
        <v>6203</v>
      </c>
      <c r="J278" t="str" cm="1">
        <f t="array" ref="J278">IFERROR(INDEX(_xlfn.TEXTSPLIT(H278, ";"), 1), "")</f>
        <v>North South Motorway</v>
      </c>
      <c r="K278" t="str" cm="1">
        <f t="array" ref="K278">IFERROR(INDEX(_xlfn.TEXTSPLIT(G278, "-"), 2), "")</f>
        <v>L003</v>
      </c>
      <c r="L278" t="str" cm="1">
        <f t="array" ref="L278">IFERROR(INDEX(_xlfn.TEXTSPLIT(H278, ";"), 2), "")</f>
        <v>Southern Tunnels</v>
      </c>
      <c r="M278" t="str" cm="1">
        <f t="array" ref="M278">IFERROR(INDEX(_xlfn.TEXTSPLIT(G278, "-"), 3), "")</f>
        <v>SL044</v>
      </c>
      <c r="N278" t="str" cm="1">
        <f t="array" ref="N278">IFERROR(INDEX(_xlfn.TEXTSPLIT(H278, ";"), 3), "")</f>
        <v>Invert Between Cross Passage S04 &amp; S05, East Carriageway, Southbound</v>
      </c>
      <c r="O278" s="19" t="s">
        <v>509</v>
      </c>
      <c r="P27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3044</v>
      </c>
      <c r="Q278" s="2" t="s">
        <v>389</v>
      </c>
      <c r="R278" s="2">
        <v>24</v>
      </c>
      <c r="S278" t="s">
        <v>30</v>
      </c>
      <c r="T278" t="s">
        <v>31</v>
      </c>
      <c r="U278" t="s">
        <v>352</v>
      </c>
      <c r="V278" t="s">
        <v>353</v>
      </c>
      <c r="W278" t="s">
        <v>421</v>
      </c>
      <c r="X278" t="s">
        <v>422</v>
      </c>
      <c r="Y278" t="s">
        <v>392</v>
      </c>
      <c r="Z278" t="str">
        <f>_xlfn.CONCAT(G129," - ",E129)</f>
        <v>6203-L003 - Southern Tunnels</v>
      </c>
    </row>
    <row r="279" spans="1:26" x14ac:dyDescent="0.2">
      <c r="A279" s="2" t="s">
        <v>427</v>
      </c>
      <c r="B279" s="2" t="s">
        <v>824</v>
      </c>
      <c r="C279" s="2" t="str">
        <f t="shared" si="10"/>
        <v>EK14W1</v>
      </c>
      <c r="D279" s="38" t="s">
        <v>511</v>
      </c>
      <c r="E279" s="38" t="s">
        <v>825</v>
      </c>
      <c r="F279" t="str">
        <f t="shared" si="11"/>
        <v>L003</v>
      </c>
      <c r="G27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6203-L003-SN050</v>
      </c>
      <c r="H27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S05</v>
      </c>
      <c r="I279" t="str" cm="1">
        <f t="array" ref="I279">IFERROR(INDEX(_xlfn.TEXTSPLIT(G279, "-"), 1), "")</f>
        <v>6203</v>
      </c>
      <c r="J279" t="str" cm="1">
        <f t="array" ref="J279">IFERROR(INDEX(_xlfn.TEXTSPLIT(H279, ";"), 1), "")</f>
        <v>North South Motorway</v>
      </c>
      <c r="K279" t="str" cm="1">
        <f t="array" ref="K279">IFERROR(INDEX(_xlfn.TEXTSPLIT(G279, "-"), 2), "")</f>
        <v>L003</v>
      </c>
      <c r="L279" t="str" cm="1">
        <f t="array" ref="L279">IFERROR(INDEX(_xlfn.TEXTSPLIT(H279, ";"), 2), "")</f>
        <v>Southern Tunnels</v>
      </c>
      <c r="M279" t="str" cm="1">
        <f t="array" ref="M279">IFERROR(INDEX(_xlfn.TEXTSPLIT(G279, "-"), 3), "")</f>
        <v>SN050</v>
      </c>
      <c r="N279" t="str" cm="1">
        <f t="array" ref="N279">IFERROR(INDEX(_xlfn.TEXTSPLIT(H279, ";"), 3), "")</f>
        <v>Cross Passage S05</v>
      </c>
      <c r="O279" s="19" t="s">
        <v>513</v>
      </c>
      <c r="P27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3050</v>
      </c>
      <c r="Q279" s="2" t="s">
        <v>389</v>
      </c>
      <c r="R279" s="2">
        <v>25</v>
      </c>
      <c r="S279" t="s">
        <v>30</v>
      </c>
      <c r="T279" t="s">
        <v>31</v>
      </c>
      <c r="U279" t="s">
        <v>352</v>
      </c>
      <c r="V279" t="s">
        <v>353</v>
      </c>
      <c r="W279" t="s">
        <v>432</v>
      </c>
      <c r="X279" t="s">
        <v>433</v>
      </c>
      <c r="Y279" t="s">
        <v>392</v>
      </c>
      <c r="Z279" t="str">
        <f>_xlfn.CONCAT(G129," - ",E129)</f>
        <v>6203-L003 - Southern Tunnels</v>
      </c>
    </row>
    <row r="280" spans="1:26" x14ac:dyDescent="0.2">
      <c r="A280" s="2" t="s">
        <v>407</v>
      </c>
      <c r="B280" s="2" t="s">
        <v>826</v>
      </c>
      <c r="C280" s="2" t="str">
        <f t="shared" si="10"/>
        <v>EK14W1</v>
      </c>
      <c r="D280" s="38" t="s">
        <v>515</v>
      </c>
      <c r="E280" s="38" t="s">
        <v>827</v>
      </c>
      <c r="F280" t="str">
        <f t="shared" si="11"/>
        <v>L003</v>
      </c>
      <c r="G28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6203-L003-SL051</v>
      </c>
      <c r="H28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S05 &amp; S06, West Carriageway, Northbound</v>
      </c>
      <c r="I280" t="str" cm="1">
        <f t="array" ref="I280">IFERROR(INDEX(_xlfn.TEXTSPLIT(G280, "-"), 1), "")</f>
        <v>6203</v>
      </c>
      <c r="J280" t="str" cm="1">
        <f t="array" ref="J280">IFERROR(INDEX(_xlfn.TEXTSPLIT(H280, ";"), 1), "")</f>
        <v>North South Motorway</v>
      </c>
      <c r="K280" t="str" cm="1">
        <f t="array" ref="K280">IFERROR(INDEX(_xlfn.TEXTSPLIT(G280, "-"), 2), "")</f>
        <v>L003</v>
      </c>
      <c r="L280" t="str" cm="1">
        <f t="array" ref="L280">IFERROR(INDEX(_xlfn.TEXTSPLIT(H280, ";"), 2), "")</f>
        <v>Southern Tunnels</v>
      </c>
      <c r="M280" t="str" cm="1">
        <f t="array" ref="M280">IFERROR(INDEX(_xlfn.TEXTSPLIT(G280, "-"), 3), "")</f>
        <v>SL051</v>
      </c>
      <c r="N280" t="str" cm="1">
        <f t="array" ref="N280">IFERROR(INDEX(_xlfn.TEXTSPLIT(H280, ";"), 3), "")</f>
        <v>Between Cross Passage S05 &amp; S06, West Carriageway, Northbound</v>
      </c>
      <c r="O280" s="19" t="s">
        <v>517</v>
      </c>
      <c r="P28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3051</v>
      </c>
      <c r="Q280" s="2" t="s">
        <v>389</v>
      </c>
      <c r="R280" s="2">
        <v>26</v>
      </c>
      <c r="S280" t="s">
        <v>30</v>
      </c>
      <c r="T280" t="s">
        <v>31</v>
      </c>
      <c r="U280" t="s">
        <v>352</v>
      </c>
      <c r="V280" t="s">
        <v>353</v>
      </c>
      <c r="W280" t="s">
        <v>249</v>
      </c>
      <c r="X280" t="s">
        <v>250</v>
      </c>
      <c r="Y280" t="s">
        <v>392</v>
      </c>
      <c r="Z280" t="str">
        <f>_xlfn.CONCAT(G129," - ",E129)</f>
        <v>6203-L003 - Southern Tunnels</v>
      </c>
    </row>
    <row r="281" spans="1:26" x14ac:dyDescent="0.2">
      <c r="A281" s="2" t="s">
        <v>407</v>
      </c>
      <c r="B281" s="2" t="s">
        <v>828</v>
      </c>
      <c r="C281" s="2" t="str">
        <f t="shared" si="10"/>
        <v>EK14W1</v>
      </c>
      <c r="D281" s="38" t="s">
        <v>519</v>
      </c>
      <c r="E281" s="38" t="s">
        <v>829</v>
      </c>
      <c r="F281" t="str">
        <f t="shared" si="11"/>
        <v>L003</v>
      </c>
      <c r="G28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6203-L003-SL052</v>
      </c>
      <c r="H28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S05 &amp; S06, East Carriageway, Southbound</v>
      </c>
      <c r="I281" t="str" cm="1">
        <f t="array" ref="I281">IFERROR(INDEX(_xlfn.TEXTSPLIT(G281, "-"), 1), "")</f>
        <v>6203</v>
      </c>
      <c r="J281" t="str" cm="1">
        <f t="array" ref="J281">IFERROR(INDEX(_xlfn.TEXTSPLIT(H281, ";"), 1), "")</f>
        <v>North South Motorway</v>
      </c>
      <c r="K281" t="str" cm="1">
        <f t="array" ref="K281">IFERROR(INDEX(_xlfn.TEXTSPLIT(G281, "-"), 2), "")</f>
        <v>L003</v>
      </c>
      <c r="L281" t="str" cm="1">
        <f t="array" ref="L281">IFERROR(INDEX(_xlfn.TEXTSPLIT(H281, ";"), 2), "")</f>
        <v>Southern Tunnels</v>
      </c>
      <c r="M281" t="str" cm="1">
        <f t="array" ref="M281">IFERROR(INDEX(_xlfn.TEXTSPLIT(G281, "-"), 3), "")</f>
        <v>SL052</v>
      </c>
      <c r="N281" t="str" cm="1">
        <f t="array" ref="N281">IFERROR(INDEX(_xlfn.TEXTSPLIT(H281, ";"), 3), "")</f>
        <v>Between Cross Passage S05 &amp; S06, East Carriageway, Southbound</v>
      </c>
      <c r="O281" s="19" t="s">
        <v>521</v>
      </c>
      <c r="P28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3052</v>
      </c>
      <c r="Q281" s="2" t="s">
        <v>389</v>
      </c>
      <c r="R281" s="2">
        <v>27</v>
      </c>
      <c r="S281" t="s">
        <v>30</v>
      </c>
      <c r="T281" t="s">
        <v>31</v>
      </c>
      <c r="U281" t="s">
        <v>352</v>
      </c>
      <c r="V281" t="s">
        <v>353</v>
      </c>
      <c r="W281" t="s">
        <v>249</v>
      </c>
      <c r="X281" t="s">
        <v>250</v>
      </c>
      <c r="Y281" t="s">
        <v>392</v>
      </c>
      <c r="Z281" t="str">
        <f>_xlfn.CONCAT(G129," - ",E129)</f>
        <v>6203-L003 - Southern Tunnels</v>
      </c>
    </row>
    <row r="282" spans="1:26" x14ac:dyDescent="0.2">
      <c r="A282" s="2" t="s">
        <v>416</v>
      </c>
      <c r="B282" s="2" t="s">
        <v>830</v>
      </c>
      <c r="C282" s="2" t="str">
        <f t="shared" si="10"/>
        <v>EK14W1</v>
      </c>
      <c r="D282" s="38" t="s">
        <v>523</v>
      </c>
      <c r="E282" s="38" t="s">
        <v>831</v>
      </c>
      <c r="F282" t="str">
        <f t="shared" si="11"/>
        <v>L003</v>
      </c>
      <c r="G2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6203-L003-SL053</v>
      </c>
      <c r="H2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S05 &amp; S06, West Carriageway, Northbound</v>
      </c>
      <c r="I282" t="str" cm="1">
        <f t="array" ref="I282">IFERROR(INDEX(_xlfn.TEXTSPLIT(G282, "-"), 1), "")</f>
        <v>6203</v>
      </c>
      <c r="J282" t="str" cm="1">
        <f t="array" ref="J282">IFERROR(INDEX(_xlfn.TEXTSPLIT(H282, ";"), 1), "")</f>
        <v>North South Motorway</v>
      </c>
      <c r="K282" t="str" cm="1">
        <f t="array" ref="K282">IFERROR(INDEX(_xlfn.TEXTSPLIT(G282, "-"), 2), "")</f>
        <v>L003</v>
      </c>
      <c r="L282" t="str" cm="1">
        <f t="array" ref="L282">IFERROR(INDEX(_xlfn.TEXTSPLIT(H282, ";"), 2), "")</f>
        <v>Southern Tunnels</v>
      </c>
      <c r="M282" t="str" cm="1">
        <f t="array" ref="M282">IFERROR(INDEX(_xlfn.TEXTSPLIT(G282, "-"), 3), "")</f>
        <v>SL053</v>
      </c>
      <c r="N282" t="str" cm="1">
        <f t="array" ref="N282">IFERROR(INDEX(_xlfn.TEXTSPLIT(H282, ";"), 3), "")</f>
        <v>Invert Between Cross Passage S05 &amp; S06, West Carriageway, Northbound</v>
      </c>
      <c r="O282" s="19" t="s">
        <v>525</v>
      </c>
      <c r="P28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3053</v>
      </c>
      <c r="Q282" s="2" t="s">
        <v>389</v>
      </c>
      <c r="R282" s="2">
        <v>28</v>
      </c>
      <c r="S282" t="s">
        <v>30</v>
      </c>
      <c r="T282" t="s">
        <v>31</v>
      </c>
      <c r="U282" t="s">
        <v>352</v>
      </c>
      <c r="V282" t="s">
        <v>353</v>
      </c>
      <c r="W282" t="s">
        <v>421</v>
      </c>
      <c r="X282" t="s">
        <v>422</v>
      </c>
      <c r="Y282" t="s">
        <v>392</v>
      </c>
      <c r="Z282" t="str">
        <f>_xlfn.CONCAT(G129," - ",E129)</f>
        <v>6203-L003 - Southern Tunnels</v>
      </c>
    </row>
    <row r="283" spans="1:26" x14ac:dyDescent="0.2">
      <c r="A283" s="2" t="s">
        <v>416</v>
      </c>
      <c r="B283" s="2" t="s">
        <v>832</v>
      </c>
      <c r="C283" s="2" t="str">
        <f t="shared" si="10"/>
        <v>EK14W1</v>
      </c>
      <c r="D283" s="38" t="s">
        <v>527</v>
      </c>
      <c r="E283" s="38" t="s">
        <v>833</v>
      </c>
      <c r="F283" t="str">
        <f t="shared" si="11"/>
        <v>L003</v>
      </c>
      <c r="G2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6203-L003-SL054</v>
      </c>
      <c r="H2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S05 &amp; S06, East Carriageway, Southbound</v>
      </c>
      <c r="I283" t="str" cm="1">
        <f t="array" ref="I283">IFERROR(INDEX(_xlfn.TEXTSPLIT(G283, "-"), 1), "")</f>
        <v>6203</v>
      </c>
      <c r="J283" t="str" cm="1">
        <f t="array" ref="J283">IFERROR(INDEX(_xlfn.TEXTSPLIT(H283, ";"), 1), "")</f>
        <v>North South Motorway</v>
      </c>
      <c r="K283" t="str" cm="1">
        <f t="array" ref="K283">IFERROR(INDEX(_xlfn.TEXTSPLIT(G283, "-"), 2), "")</f>
        <v>L003</v>
      </c>
      <c r="L283" t="str" cm="1">
        <f t="array" ref="L283">IFERROR(INDEX(_xlfn.TEXTSPLIT(H283, ";"), 2), "")</f>
        <v>Southern Tunnels</v>
      </c>
      <c r="M283" t="str" cm="1">
        <f t="array" ref="M283">IFERROR(INDEX(_xlfn.TEXTSPLIT(G283, "-"), 3), "")</f>
        <v>SL054</v>
      </c>
      <c r="N283" t="str" cm="1">
        <f t="array" ref="N283">IFERROR(INDEX(_xlfn.TEXTSPLIT(H283, ";"), 3), "")</f>
        <v>Invert Between Cross Passage S05 &amp; S06, East Carriageway, Southbound</v>
      </c>
      <c r="O283" s="19" t="s">
        <v>529</v>
      </c>
      <c r="P28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3054</v>
      </c>
      <c r="Q283" s="2" t="s">
        <v>389</v>
      </c>
      <c r="R283" s="2">
        <v>29</v>
      </c>
      <c r="S283" t="s">
        <v>30</v>
      </c>
      <c r="T283" t="s">
        <v>31</v>
      </c>
      <c r="U283" t="s">
        <v>352</v>
      </c>
      <c r="V283" t="s">
        <v>353</v>
      </c>
      <c r="W283" t="s">
        <v>421</v>
      </c>
      <c r="X283" t="s">
        <v>422</v>
      </c>
      <c r="Y283" t="s">
        <v>392</v>
      </c>
      <c r="Z283" t="str">
        <f>_xlfn.CONCAT(G129," - ",E129)</f>
        <v>6203-L003 - Southern Tunnels</v>
      </c>
    </row>
    <row r="284" spans="1:26" x14ac:dyDescent="0.2">
      <c r="A284" s="2" t="s">
        <v>427</v>
      </c>
      <c r="B284" s="2" t="s">
        <v>834</v>
      </c>
      <c r="C284" s="2" t="str">
        <f t="shared" si="10"/>
        <v>EK14W1</v>
      </c>
      <c r="D284" s="38" t="s">
        <v>531</v>
      </c>
      <c r="E284" s="38" t="s">
        <v>835</v>
      </c>
      <c r="F284" t="str">
        <f t="shared" si="11"/>
        <v>L003</v>
      </c>
      <c r="G2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6203-L003-SN060</v>
      </c>
      <c r="H2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S06</v>
      </c>
      <c r="I284" t="str" cm="1">
        <f t="array" ref="I284">IFERROR(INDEX(_xlfn.TEXTSPLIT(G284, "-"), 1), "")</f>
        <v>6203</v>
      </c>
      <c r="J284" t="str" cm="1">
        <f t="array" ref="J284">IFERROR(INDEX(_xlfn.TEXTSPLIT(H284, ";"), 1), "")</f>
        <v>North South Motorway</v>
      </c>
      <c r="K284" t="str" cm="1">
        <f t="array" ref="K284">IFERROR(INDEX(_xlfn.TEXTSPLIT(G284, "-"), 2), "")</f>
        <v>L003</v>
      </c>
      <c r="L284" t="str" cm="1">
        <f t="array" ref="L284">IFERROR(INDEX(_xlfn.TEXTSPLIT(H284, ";"), 2), "")</f>
        <v>Southern Tunnels</v>
      </c>
      <c r="M284" t="str" cm="1">
        <f t="array" ref="M284">IFERROR(INDEX(_xlfn.TEXTSPLIT(G284, "-"), 3), "")</f>
        <v>SN060</v>
      </c>
      <c r="N284" t="str" cm="1">
        <f t="array" ref="N284">IFERROR(INDEX(_xlfn.TEXTSPLIT(H284, ";"), 3), "")</f>
        <v>Cross Passage S06</v>
      </c>
      <c r="O284" s="19" t="s">
        <v>533</v>
      </c>
      <c r="P28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3060</v>
      </c>
      <c r="Q284" s="2" t="s">
        <v>389</v>
      </c>
      <c r="R284" s="2">
        <v>30</v>
      </c>
      <c r="S284" t="s">
        <v>30</v>
      </c>
      <c r="T284" t="s">
        <v>31</v>
      </c>
      <c r="U284" t="s">
        <v>352</v>
      </c>
      <c r="V284" t="s">
        <v>353</v>
      </c>
      <c r="W284" t="s">
        <v>432</v>
      </c>
      <c r="X284" t="s">
        <v>433</v>
      </c>
      <c r="Y284" t="s">
        <v>392</v>
      </c>
      <c r="Z284" t="str">
        <f>_xlfn.CONCAT(G129," - ",E129)</f>
        <v>6203-L003 - Southern Tunnels</v>
      </c>
    </row>
    <row r="285" spans="1:26" x14ac:dyDescent="0.2">
      <c r="A285" s="2" t="s">
        <v>407</v>
      </c>
      <c r="B285" s="2" t="s">
        <v>836</v>
      </c>
      <c r="C285" s="2" t="str">
        <f t="shared" si="10"/>
        <v>EK14W1</v>
      </c>
      <c r="D285" s="38" t="s">
        <v>535</v>
      </c>
      <c r="E285" s="38" t="s">
        <v>837</v>
      </c>
      <c r="F285" t="str">
        <f t="shared" si="11"/>
        <v>L003</v>
      </c>
      <c r="G28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6203-L003-SL061</v>
      </c>
      <c r="H28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S06 &amp; S07, West Carriageway, Northbound</v>
      </c>
      <c r="I285" t="str" cm="1">
        <f t="array" ref="I285">IFERROR(INDEX(_xlfn.TEXTSPLIT(G285, "-"), 1), "")</f>
        <v>6203</v>
      </c>
      <c r="J285" t="str" cm="1">
        <f t="array" ref="J285">IFERROR(INDEX(_xlfn.TEXTSPLIT(H285, ";"), 1), "")</f>
        <v>North South Motorway</v>
      </c>
      <c r="K285" t="str" cm="1">
        <f t="array" ref="K285">IFERROR(INDEX(_xlfn.TEXTSPLIT(G285, "-"), 2), "")</f>
        <v>L003</v>
      </c>
      <c r="L285" t="str" cm="1">
        <f t="array" ref="L285">IFERROR(INDEX(_xlfn.TEXTSPLIT(H285, ";"), 2), "")</f>
        <v>Southern Tunnels</v>
      </c>
      <c r="M285" t="str" cm="1">
        <f t="array" ref="M285">IFERROR(INDEX(_xlfn.TEXTSPLIT(G285, "-"), 3), "")</f>
        <v>SL061</v>
      </c>
      <c r="N285" t="str" cm="1">
        <f t="array" ref="N285">IFERROR(INDEX(_xlfn.TEXTSPLIT(H285, ";"), 3), "")</f>
        <v>Between Cross Passage S06 &amp; S07, West Carriageway, Northbound</v>
      </c>
      <c r="O285" s="19" t="s">
        <v>537</v>
      </c>
      <c r="P28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3061</v>
      </c>
      <c r="Q285" s="2" t="s">
        <v>389</v>
      </c>
      <c r="R285" s="2">
        <v>31</v>
      </c>
      <c r="S285" t="s">
        <v>30</v>
      </c>
      <c r="T285" t="s">
        <v>31</v>
      </c>
      <c r="U285" t="s">
        <v>352</v>
      </c>
      <c r="V285" t="s">
        <v>353</v>
      </c>
      <c r="W285" t="s">
        <v>249</v>
      </c>
      <c r="X285" t="s">
        <v>250</v>
      </c>
      <c r="Y285" t="s">
        <v>392</v>
      </c>
      <c r="Z285" t="str">
        <f>_xlfn.CONCAT(G129," - ",E129)</f>
        <v>6203-L003 - Southern Tunnels</v>
      </c>
    </row>
    <row r="286" spans="1:26" x14ac:dyDescent="0.2">
      <c r="A286" s="2" t="s">
        <v>407</v>
      </c>
      <c r="B286" s="2" t="s">
        <v>838</v>
      </c>
      <c r="C286" s="2" t="str">
        <f t="shared" si="10"/>
        <v>EK14W1</v>
      </c>
      <c r="D286" s="38" t="s">
        <v>539</v>
      </c>
      <c r="E286" s="38" t="s">
        <v>839</v>
      </c>
      <c r="F286" t="str">
        <f t="shared" si="11"/>
        <v>L003</v>
      </c>
      <c r="G2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6203-L003-SL062</v>
      </c>
      <c r="H2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S06 &amp; S07, East Carriageway, Southbound</v>
      </c>
      <c r="I286" t="str" cm="1">
        <f t="array" ref="I286">IFERROR(INDEX(_xlfn.TEXTSPLIT(G286, "-"), 1), "")</f>
        <v>6203</v>
      </c>
      <c r="J286" t="str" cm="1">
        <f t="array" ref="J286">IFERROR(INDEX(_xlfn.TEXTSPLIT(H286, ";"), 1), "")</f>
        <v>North South Motorway</v>
      </c>
      <c r="K286" t="str" cm="1">
        <f t="array" ref="K286">IFERROR(INDEX(_xlfn.TEXTSPLIT(G286, "-"), 2), "")</f>
        <v>L003</v>
      </c>
      <c r="L286" t="str" cm="1">
        <f t="array" ref="L286">IFERROR(INDEX(_xlfn.TEXTSPLIT(H286, ";"), 2), "")</f>
        <v>Southern Tunnels</v>
      </c>
      <c r="M286" t="str" cm="1">
        <f t="array" ref="M286">IFERROR(INDEX(_xlfn.TEXTSPLIT(G286, "-"), 3), "")</f>
        <v>SL062</v>
      </c>
      <c r="N286" t="str" cm="1">
        <f t="array" ref="N286">IFERROR(INDEX(_xlfn.TEXTSPLIT(H286, ";"), 3), "")</f>
        <v>Between Cross Passage S06 &amp; S07, East Carriageway, Southbound</v>
      </c>
      <c r="O286" s="19" t="s">
        <v>541</v>
      </c>
      <c r="P28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3062</v>
      </c>
      <c r="Q286" s="2" t="s">
        <v>389</v>
      </c>
      <c r="R286" s="2">
        <v>32</v>
      </c>
      <c r="S286" t="s">
        <v>30</v>
      </c>
      <c r="T286" t="s">
        <v>31</v>
      </c>
      <c r="U286" t="s">
        <v>352</v>
      </c>
      <c r="V286" t="s">
        <v>353</v>
      </c>
      <c r="W286" t="s">
        <v>249</v>
      </c>
      <c r="X286" t="s">
        <v>250</v>
      </c>
      <c r="Y286" t="s">
        <v>392</v>
      </c>
      <c r="Z286" t="str">
        <f>_xlfn.CONCAT(G129," - ",E129)</f>
        <v>6203-L003 - Southern Tunnels</v>
      </c>
    </row>
    <row r="287" spans="1:26" x14ac:dyDescent="0.2">
      <c r="A287" s="2" t="s">
        <v>416</v>
      </c>
      <c r="B287" s="2" t="s">
        <v>840</v>
      </c>
      <c r="C287" s="2" t="str">
        <f t="shared" ref="C287:C318" si="12">$B$129</f>
        <v>EK14W1</v>
      </c>
      <c r="D287" s="38" t="s">
        <v>543</v>
      </c>
      <c r="E287" s="38" t="s">
        <v>841</v>
      </c>
      <c r="F287" t="str">
        <f t="shared" ref="F287:F318" si="13">$D$129</f>
        <v>L003</v>
      </c>
      <c r="G28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6203-L003-SL063</v>
      </c>
      <c r="H28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S06 &amp; S07, West Carriageway, Northbound</v>
      </c>
      <c r="I287" t="str" cm="1">
        <f t="array" ref="I287">IFERROR(INDEX(_xlfn.TEXTSPLIT(G287, "-"), 1), "")</f>
        <v>6203</v>
      </c>
      <c r="J287" t="str" cm="1">
        <f t="array" ref="J287">IFERROR(INDEX(_xlfn.TEXTSPLIT(H287, ";"), 1), "")</f>
        <v>North South Motorway</v>
      </c>
      <c r="K287" t="str" cm="1">
        <f t="array" ref="K287">IFERROR(INDEX(_xlfn.TEXTSPLIT(G287, "-"), 2), "")</f>
        <v>L003</v>
      </c>
      <c r="L287" t="str" cm="1">
        <f t="array" ref="L287">IFERROR(INDEX(_xlfn.TEXTSPLIT(H287, ";"), 2), "")</f>
        <v>Southern Tunnels</v>
      </c>
      <c r="M287" t="str" cm="1">
        <f t="array" ref="M287">IFERROR(INDEX(_xlfn.TEXTSPLIT(G287, "-"), 3), "")</f>
        <v>SL063</v>
      </c>
      <c r="N287" t="str" cm="1">
        <f t="array" ref="N287">IFERROR(INDEX(_xlfn.TEXTSPLIT(H287, ";"), 3), "")</f>
        <v>Invert Between Cross Passage S06 &amp; S07, West Carriageway, Northbound</v>
      </c>
      <c r="O287" s="19" t="s">
        <v>545</v>
      </c>
      <c r="P28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3063</v>
      </c>
      <c r="Q287" s="2" t="s">
        <v>389</v>
      </c>
      <c r="R287" s="2">
        <v>33</v>
      </c>
      <c r="S287" t="s">
        <v>30</v>
      </c>
      <c r="T287" t="s">
        <v>31</v>
      </c>
      <c r="U287" t="s">
        <v>352</v>
      </c>
      <c r="V287" t="s">
        <v>353</v>
      </c>
      <c r="W287" t="s">
        <v>421</v>
      </c>
      <c r="X287" t="s">
        <v>422</v>
      </c>
      <c r="Y287" t="s">
        <v>392</v>
      </c>
      <c r="Z287" t="str">
        <f>_xlfn.CONCAT(G129," - ",E129)</f>
        <v>6203-L003 - Southern Tunnels</v>
      </c>
    </row>
    <row r="288" spans="1:26" x14ac:dyDescent="0.2">
      <c r="A288" s="2" t="s">
        <v>416</v>
      </c>
      <c r="B288" s="2" t="s">
        <v>842</v>
      </c>
      <c r="C288" s="2" t="str">
        <f t="shared" si="12"/>
        <v>EK14W1</v>
      </c>
      <c r="D288" s="38" t="s">
        <v>547</v>
      </c>
      <c r="E288" s="38" t="s">
        <v>843</v>
      </c>
      <c r="F288" t="str">
        <f t="shared" si="13"/>
        <v>L003</v>
      </c>
      <c r="G28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6203-L003-SL064</v>
      </c>
      <c r="H28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S06 &amp; S07, East Carriageway, Southbound</v>
      </c>
      <c r="I288" t="str" cm="1">
        <f t="array" ref="I288">IFERROR(INDEX(_xlfn.TEXTSPLIT(G288, "-"), 1), "")</f>
        <v>6203</v>
      </c>
      <c r="J288" t="str" cm="1">
        <f t="array" ref="J288">IFERROR(INDEX(_xlfn.TEXTSPLIT(H288, ";"), 1), "")</f>
        <v>North South Motorway</v>
      </c>
      <c r="K288" t="str" cm="1">
        <f t="array" ref="K288">IFERROR(INDEX(_xlfn.TEXTSPLIT(G288, "-"), 2), "")</f>
        <v>L003</v>
      </c>
      <c r="L288" t="str" cm="1">
        <f t="array" ref="L288">IFERROR(INDEX(_xlfn.TEXTSPLIT(H288, ";"), 2), "")</f>
        <v>Southern Tunnels</v>
      </c>
      <c r="M288" t="str" cm="1">
        <f t="array" ref="M288">IFERROR(INDEX(_xlfn.TEXTSPLIT(G288, "-"), 3), "")</f>
        <v>SL064</v>
      </c>
      <c r="N288" t="str" cm="1">
        <f t="array" ref="N288">IFERROR(INDEX(_xlfn.TEXTSPLIT(H288, ";"), 3), "")</f>
        <v>Invert Between Cross Passage S06 &amp; S07, East Carriageway, Southbound</v>
      </c>
      <c r="O288" s="19" t="s">
        <v>549</v>
      </c>
      <c r="P28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3064</v>
      </c>
      <c r="Q288" s="2" t="s">
        <v>389</v>
      </c>
      <c r="R288" s="2">
        <v>34</v>
      </c>
      <c r="S288" t="s">
        <v>30</v>
      </c>
      <c r="T288" t="s">
        <v>31</v>
      </c>
      <c r="U288" t="s">
        <v>352</v>
      </c>
      <c r="V288" t="s">
        <v>353</v>
      </c>
      <c r="W288" t="s">
        <v>421</v>
      </c>
      <c r="X288" t="s">
        <v>422</v>
      </c>
      <c r="Y288" t="s">
        <v>392</v>
      </c>
      <c r="Z288" t="str">
        <f>_xlfn.CONCAT(G129," - ",E129)</f>
        <v>6203-L003 - Southern Tunnels</v>
      </c>
    </row>
    <row r="289" spans="1:26" x14ac:dyDescent="0.2">
      <c r="A289" s="2" t="s">
        <v>427</v>
      </c>
      <c r="B289" s="2" t="s">
        <v>844</v>
      </c>
      <c r="C289" s="2" t="str">
        <f t="shared" si="12"/>
        <v>EK14W1</v>
      </c>
      <c r="D289" s="38" t="s">
        <v>551</v>
      </c>
      <c r="E289" s="38" t="s">
        <v>845</v>
      </c>
      <c r="F289" t="str">
        <f t="shared" si="13"/>
        <v>L003</v>
      </c>
      <c r="G2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6203-L003-SN070</v>
      </c>
      <c r="H2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S07</v>
      </c>
      <c r="I289" t="str" cm="1">
        <f t="array" ref="I289">IFERROR(INDEX(_xlfn.TEXTSPLIT(G289, "-"), 1), "")</f>
        <v>6203</v>
      </c>
      <c r="J289" t="str" cm="1">
        <f t="array" ref="J289">IFERROR(INDEX(_xlfn.TEXTSPLIT(H289, ";"), 1), "")</f>
        <v>North South Motorway</v>
      </c>
      <c r="K289" t="str" cm="1">
        <f t="array" ref="K289">IFERROR(INDEX(_xlfn.TEXTSPLIT(G289, "-"), 2), "")</f>
        <v>L003</v>
      </c>
      <c r="L289" t="str" cm="1">
        <f t="array" ref="L289">IFERROR(INDEX(_xlfn.TEXTSPLIT(H289, ";"), 2), "")</f>
        <v>Southern Tunnels</v>
      </c>
      <c r="M289" t="str" cm="1">
        <f t="array" ref="M289">IFERROR(INDEX(_xlfn.TEXTSPLIT(G289, "-"), 3), "")</f>
        <v>SN070</v>
      </c>
      <c r="N289" t="str" cm="1">
        <f t="array" ref="N289">IFERROR(INDEX(_xlfn.TEXTSPLIT(H289, ";"), 3), "")</f>
        <v>Cross Passage S07</v>
      </c>
      <c r="O289" s="19" t="s">
        <v>553</v>
      </c>
      <c r="P28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3070</v>
      </c>
      <c r="Q289" s="2" t="s">
        <v>389</v>
      </c>
      <c r="R289" s="2">
        <v>35</v>
      </c>
      <c r="S289" t="s">
        <v>30</v>
      </c>
      <c r="T289" t="s">
        <v>31</v>
      </c>
      <c r="U289" t="s">
        <v>352</v>
      </c>
      <c r="V289" t="s">
        <v>353</v>
      </c>
      <c r="W289" t="s">
        <v>432</v>
      </c>
      <c r="X289" t="s">
        <v>433</v>
      </c>
      <c r="Y289" t="s">
        <v>392</v>
      </c>
      <c r="Z289" t="str">
        <f>_xlfn.CONCAT(G129," - ",E129)</f>
        <v>6203-L003 - Southern Tunnels</v>
      </c>
    </row>
    <row r="290" spans="1:26" x14ac:dyDescent="0.2">
      <c r="A290" s="2" t="s">
        <v>407</v>
      </c>
      <c r="B290" s="2" t="s">
        <v>846</v>
      </c>
      <c r="C290" s="2" t="str">
        <f t="shared" si="12"/>
        <v>EK14W1</v>
      </c>
      <c r="D290" s="38" t="s">
        <v>555</v>
      </c>
      <c r="E290" s="38" t="s">
        <v>847</v>
      </c>
      <c r="F290" t="str">
        <f t="shared" si="13"/>
        <v>L003</v>
      </c>
      <c r="G29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6203-L003-SL071</v>
      </c>
      <c r="H29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S07 &amp; S08, West Carriageway, Northbound</v>
      </c>
      <c r="I290" t="str" cm="1">
        <f t="array" ref="I290">IFERROR(INDEX(_xlfn.TEXTSPLIT(G290, "-"), 1), "")</f>
        <v>6203</v>
      </c>
      <c r="J290" t="str" cm="1">
        <f t="array" ref="J290">IFERROR(INDEX(_xlfn.TEXTSPLIT(H290, ";"), 1), "")</f>
        <v>North South Motorway</v>
      </c>
      <c r="K290" t="str" cm="1">
        <f t="array" ref="K290">IFERROR(INDEX(_xlfn.TEXTSPLIT(G290, "-"), 2), "")</f>
        <v>L003</v>
      </c>
      <c r="L290" t="str" cm="1">
        <f t="array" ref="L290">IFERROR(INDEX(_xlfn.TEXTSPLIT(H290, ";"), 2), "")</f>
        <v>Southern Tunnels</v>
      </c>
      <c r="M290" t="str" cm="1">
        <f t="array" ref="M290">IFERROR(INDEX(_xlfn.TEXTSPLIT(G290, "-"), 3), "")</f>
        <v>SL071</v>
      </c>
      <c r="N290" t="str" cm="1">
        <f t="array" ref="N290">IFERROR(INDEX(_xlfn.TEXTSPLIT(H290, ";"), 3), "")</f>
        <v>Between Cross Passage S07 &amp; S08, West Carriageway, Northbound</v>
      </c>
      <c r="O290" s="19" t="s">
        <v>557</v>
      </c>
      <c r="P29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3071</v>
      </c>
      <c r="Q290" s="2" t="s">
        <v>389</v>
      </c>
      <c r="R290" s="2">
        <v>36</v>
      </c>
      <c r="S290" t="s">
        <v>30</v>
      </c>
      <c r="T290" t="s">
        <v>31</v>
      </c>
      <c r="U290" t="s">
        <v>352</v>
      </c>
      <c r="V290" t="s">
        <v>353</v>
      </c>
      <c r="W290" t="s">
        <v>249</v>
      </c>
      <c r="X290" t="s">
        <v>250</v>
      </c>
      <c r="Y290" t="s">
        <v>392</v>
      </c>
      <c r="Z290" t="str">
        <f>_xlfn.CONCAT(G129," - ",E129)</f>
        <v>6203-L003 - Southern Tunnels</v>
      </c>
    </row>
    <row r="291" spans="1:26" x14ac:dyDescent="0.2">
      <c r="A291" s="2" t="s">
        <v>407</v>
      </c>
      <c r="B291" s="2" t="s">
        <v>848</v>
      </c>
      <c r="C291" s="2" t="str">
        <f t="shared" si="12"/>
        <v>EK14W1</v>
      </c>
      <c r="D291" s="38" t="s">
        <v>559</v>
      </c>
      <c r="E291" s="38" t="s">
        <v>849</v>
      </c>
      <c r="F291" t="str">
        <f t="shared" si="13"/>
        <v>L003</v>
      </c>
      <c r="G2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6203-L003-SL072</v>
      </c>
      <c r="H2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S07 &amp; S08, East Carriageway, Southbound</v>
      </c>
      <c r="I291" t="str" cm="1">
        <f t="array" ref="I291">IFERROR(INDEX(_xlfn.TEXTSPLIT(G291, "-"), 1), "")</f>
        <v>6203</v>
      </c>
      <c r="J291" t="str" cm="1">
        <f t="array" ref="J291">IFERROR(INDEX(_xlfn.TEXTSPLIT(H291, ";"), 1), "")</f>
        <v>North South Motorway</v>
      </c>
      <c r="K291" t="str" cm="1">
        <f t="array" ref="K291">IFERROR(INDEX(_xlfn.TEXTSPLIT(G291, "-"), 2), "")</f>
        <v>L003</v>
      </c>
      <c r="L291" t="str" cm="1">
        <f t="array" ref="L291">IFERROR(INDEX(_xlfn.TEXTSPLIT(H291, ";"), 2), "")</f>
        <v>Southern Tunnels</v>
      </c>
      <c r="M291" t="str" cm="1">
        <f t="array" ref="M291">IFERROR(INDEX(_xlfn.TEXTSPLIT(G291, "-"), 3), "")</f>
        <v>SL072</v>
      </c>
      <c r="N291" t="str" cm="1">
        <f t="array" ref="N291">IFERROR(INDEX(_xlfn.TEXTSPLIT(H291, ";"), 3), "")</f>
        <v>Between Cross Passage S07 &amp; S08, East Carriageway, Southbound</v>
      </c>
      <c r="O291" s="19" t="s">
        <v>561</v>
      </c>
      <c r="P29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3072</v>
      </c>
      <c r="Q291" s="2" t="s">
        <v>389</v>
      </c>
      <c r="R291" s="2">
        <v>37</v>
      </c>
      <c r="S291" t="s">
        <v>30</v>
      </c>
      <c r="T291" t="s">
        <v>31</v>
      </c>
      <c r="U291" t="s">
        <v>352</v>
      </c>
      <c r="V291" t="s">
        <v>353</v>
      </c>
      <c r="W291" t="s">
        <v>249</v>
      </c>
      <c r="X291" t="s">
        <v>250</v>
      </c>
      <c r="Y291" t="s">
        <v>392</v>
      </c>
      <c r="Z291" t="str">
        <f>_xlfn.CONCAT(G129," - ",E129)</f>
        <v>6203-L003 - Southern Tunnels</v>
      </c>
    </row>
    <row r="292" spans="1:26" x14ac:dyDescent="0.2">
      <c r="A292" s="2" t="s">
        <v>416</v>
      </c>
      <c r="B292" s="2" t="s">
        <v>850</v>
      </c>
      <c r="C292" s="2" t="str">
        <f t="shared" si="12"/>
        <v>EK14W1</v>
      </c>
      <c r="D292" s="38" t="s">
        <v>563</v>
      </c>
      <c r="E292" s="38" t="s">
        <v>851</v>
      </c>
      <c r="F292" t="str">
        <f t="shared" si="13"/>
        <v>L003</v>
      </c>
      <c r="G29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6203-L003-SL073</v>
      </c>
      <c r="H29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S07 &amp; S08, West Carriageway, Northbound</v>
      </c>
      <c r="I292" t="str" cm="1">
        <f t="array" ref="I292">IFERROR(INDEX(_xlfn.TEXTSPLIT(G292, "-"), 1), "")</f>
        <v>6203</v>
      </c>
      <c r="J292" t="str" cm="1">
        <f t="array" ref="J292">IFERROR(INDEX(_xlfn.TEXTSPLIT(H292, ";"), 1), "")</f>
        <v>North South Motorway</v>
      </c>
      <c r="K292" t="str" cm="1">
        <f t="array" ref="K292">IFERROR(INDEX(_xlfn.TEXTSPLIT(G292, "-"), 2), "")</f>
        <v>L003</v>
      </c>
      <c r="L292" t="str" cm="1">
        <f t="array" ref="L292">IFERROR(INDEX(_xlfn.TEXTSPLIT(H292, ";"), 2), "")</f>
        <v>Southern Tunnels</v>
      </c>
      <c r="M292" t="str" cm="1">
        <f t="array" ref="M292">IFERROR(INDEX(_xlfn.TEXTSPLIT(G292, "-"), 3), "")</f>
        <v>SL073</v>
      </c>
      <c r="N292" t="str" cm="1">
        <f t="array" ref="N292">IFERROR(INDEX(_xlfn.TEXTSPLIT(H292, ";"), 3), "")</f>
        <v>Invert Between Cross Passage S07 &amp; S08, West Carriageway, Northbound</v>
      </c>
      <c r="O292" s="19" t="s">
        <v>565</v>
      </c>
      <c r="P29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3073</v>
      </c>
      <c r="Q292" s="2" t="s">
        <v>389</v>
      </c>
      <c r="R292" s="2">
        <v>38</v>
      </c>
      <c r="S292" t="s">
        <v>30</v>
      </c>
      <c r="T292" t="s">
        <v>31</v>
      </c>
      <c r="U292" t="s">
        <v>352</v>
      </c>
      <c r="V292" t="s">
        <v>353</v>
      </c>
      <c r="W292" t="s">
        <v>421</v>
      </c>
      <c r="X292" t="s">
        <v>422</v>
      </c>
      <c r="Y292" t="s">
        <v>392</v>
      </c>
      <c r="Z292" t="str">
        <f>_xlfn.CONCAT(G129," - ",E129)</f>
        <v>6203-L003 - Southern Tunnels</v>
      </c>
    </row>
    <row r="293" spans="1:26" x14ac:dyDescent="0.2">
      <c r="A293" s="2" t="s">
        <v>416</v>
      </c>
      <c r="B293" s="2" t="s">
        <v>852</v>
      </c>
      <c r="C293" s="2" t="str">
        <f t="shared" si="12"/>
        <v>EK14W1</v>
      </c>
      <c r="D293" s="38" t="s">
        <v>567</v>
      </c>
      <c r="E293" s="38" t="s">
        <v>853</v>
      </c>
      <c r="F293" t="str">
        <f t="shared" si="13"/>
        <v>L003</v>
      </c>
      <c r="G29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6203-L003-SL074</v>
      </c>
      <c r="H29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S07 &amp; S08, East Carriageway, Southbound</v>
      </c>
      <c r="I293" t="str" cm="1">
        <f t="array" ref="I293">IFERROR(INDEX(_xlfn.TEXTSPLIT(G293, "-"), 1), "")</f>
        <v>6203</v>
      </c>
      <c r="J293" t="str" cm="1">
        <f t="array" ref="J293">IFERROR(INDEX(_xlfn.TEXTSPLIT(H293, ";"), 1), "")</f>
        <v>North South Motorway</v>
      </c>
      <c r="K293" t="str" cm="1">
        <f t="array" ref="K293">IFERROR(INDEX(_xlfn.TEXTSPLIT(G293, "-"), 2), "")</f>
        <v>L003</v>
      </c>
      <c r="L293" t="str" cm="1">
        <f t="array" ref="L293">IFERROR(INDEX(_xlfn.TEXTSPLIT(H293, ";"), 2), "")</f>
        <v>Southern Tunnels</v>
      </c>
      <c r="M293" t="str" cm="1">
        <f t="array" ref="M293">IFERROR(INDEX(_xlfn.TEXTSPLIT(G293, "-"), 3), "")</f>
        <v>SL074</v>
      </c>
      <c r="N293" t="str" cm="1">
        <f t="array" ref="N293">IFERROR(INDEX(_xlfn.TEXTSPLIT(H293, ";"), 3), "")</f>
        <v>Invert Between Cross Passage S07 &amp; S08, East Carriageway, Southbound</v>
      </c>
      <c r="O293" s="19" t="s">
        <v>569</v>
      </c>
      <c r="P29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3074</v>
      </c>
      <c r="Q293" s="2" t="s">
        <v>389</v>
      </c>
      <c r="R293" s="2">
        <v>39</v>
      </c>
      <c r="S293" t="s">
        <v>30</v>
      </c>
      <c r="T293" t="s">
        <v>31</v>
      </c>
      <c r="U293" t="s">
        <v>352</v>
      </c>
      <c r="V293" t="s">
        <v>353</v>
      </c>
      <c r="W293" t="s">
        <v>421</v>
      </c>
      <c r="X293" t="s">
        <v>422</v>
      </c>
      <c r="Y293" t="s">
        <v>392</v>
      </c>
      <c r="Z293" t="str">
        <f>_xlfn.CONCAT(G129," - ",E129)</f>
        <v>6203-L003 - Southern Tunnels</v>
      </c>
    </row>
    <row r="294" spans="1:26" x14ac:dyDescent="0.2">
      <c r="A294" s="2" t="s">
        <v>427</v>
      </c>
      <c r="B294" s="2" t="s">
        <v>854</v>
      </c>
      <c r="C294" s="2" t="str">
        <f t="shared" si="12"/>
        <v>EK14W1</v>
      </c>
      <c r="D294" s="38" t="s">
        <v>571</v>
      </c>
      <c r="E294" s="38" t="s">
        <v>855</v>
      </c>
      <c r="F294" t="str">
        <f t="shared" si="13"/>
        <v>L003</v>
      </c>
      <c r="G2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6203-L003-SN080</v>
      </c>
      <c r="H2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S08</v>
      </c>
      <c r="I294" t="str" cm="1">
        <f t="array" ref="I294">IFERROR(INDEX(_xlfn.TEXTSPLIT(G294, "-"), 1), "")</f>
        <v>6203</v>
      </c>
      <c r="J294" t="str" cm="1">
        <f t="array" ref="J294">IFERROR(INDEX(_xlfn.TEXTSPLIT(H294, ";"), 1), "")</f>
        <v>North South Motorway</v>
      </c>
      <c r="K294" t="str" cm="1">
        <f t="array" ref="K294">IFERROR(INDEX(_xlfn.TEXTSPLIT(G294, "-"), 2), "")</f>
        <v>L003</v>
      </c>
      <c r="L294" t="str" cm="1">
        <f t="array" ref="L294">IFERROR(INDEX(_xlfn.TEXTSPLIT(H294, ";"), 2), "")</f>
        <v>Southern Tunnels</v>
      </c>
      <c r="M294" t="str" cm="1">
        <f t="array" ref="M294">IFERROR(INDEX(_xlfn.TEXTSPLIT(G294, "-"), 3), "")</f>
        <v>SN080</v>
      </c>
      <c r="N294" t="str" cm="1">
        <f t="array" ref="N294">IFERROR(INDEX(_xlfn.TEXTSPLIT(H294, ";"), 3), "")</f>
        <v>Cross Passage S08</v>
      </c>
      <c r="O294" s="19" t="s">
        <v>573</v>
      </c>
      <c r="P29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3080</v>
      </c>
      <c r="Q294" s="2" t="s">
        <v>389</v>
      </c>
      <c r="R294" s="2">
        <v>40</v>
      </c>
      <c r="S294" t="s">
        <v>30</v>
      </c>
      <c r="T294" t="s">
        <v>31</v>
      </c>
      <c r="U294" t="s">
        <v>352</v>
      </c>
      <c r="V294" t="s">
        <v>353</v>
      </c>
      <c r="W294" t="s">
        <v>432</v>
      </c>
      <c r="X294" t="s">
        <v>433</v>
      </c>
      <c r="Y294" t="s">
        <v>392</v>
      </c>
      <c r="Z294" t="str">
        <f>_xlfn.CONCAT(G129," - ",E129)</f>
        <v>6203-L003 - Southern Tunnels</v>
      </c>
    </row>
    <row r="295" spans="1:26" x14ac:dyDescent="0.2">
      <c r="A295" s="2" t="s">
        <v>407</v>
      </c>
      <c r="B295" s="2" t="s">
        <v>856</v>
      </c>
      <c r="C295" s="2" t="str">
        <f t="shared" si="12"/>
        <v>EK14W1</v>
      </c>
      <c r="D295" s="38" t="s">
        <v>575</v>
      </c>
      <c r="E295" s="38" t="s">
        <v>857</v>
      </c>
      <c r="F295" t="str">
        <f t="shared" si="13"/>
        <v>L003</v>
      </c>
      <c r="G2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6203-L003-SL081</v>
      </c>
      <c r="H2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S08 &amp; S09, West Carriageway, Northbound</v>
      </c>
      <c r="I295" t="str" cm="1">
        <f t="array" ref="I295">IFERROR(INDEX(_xlfn.TEXTSPLIT(G295, "-"), 1), "")</f>
        <v>6203</v>
      </c>
      <c r="J295" t="str" cm="1">
        <f t="array" ref="J295">IFERROR(INDEX(_xlfn.TEXTSPLIT(H295, ";"), 1), "")</f>
        <v>North South Motorway</v>
      </c>
      <c r="K295" t="str" cm="1">
        <f t="array" ref="K295">IFERROR(INDEX(_xlfn.TEXTSPLIT(G295, "-"), 2), "")</f>
        <v>L003</v>
      </c>
      <c r="L295" t="str" cm="1">
        <f t="array" ref="L295">IFERROR(INDEX(_xlfn.TEXTSPLIT(H295, ";"), 2), "")</f>
        <v>Southern Tunnels</v>
      </c>
      <c r="M295" t="str" cm="1">
        <f t="array" ref="M295">IFERROR(INDEX(_xlfn.TEXTSPLIT(G295, "-"), 3), "")</f>
        <v>SL081</v>
      </c>
      <c r="N295" t="str" cm="1">
        <f t="array" ref="N295">IFERROR(INDEX(_xlfn.TEXTSPLIT(H295, ";"), 3), "")</f>
        <v>Between Cross Passage S08 &amp; S09, West Carriageway, Northbound</v>
      </c>
      <c r="O295" s="19" t="s">
        <v>577</v>
      </c>
      <c r="P29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3081</v>
      </c>
      <c r="Q295" s="2" t="s">
        <v>389</v>
      </c>
      <c r="R295" s="2">
        <v>41</v>
      </c>
      <c r="S295" t="s">
        <v>30</v>
      </c>
      <c r="T295" t="s">
        <v>31</v>
      </c>
      <c r="U295" t="s">
        <v>352</v>
      </c>
      <c r="V295" t="s">
        <v>353</v>
      </c>
      <c r="W295" t="s">
        <v>249</v>
      </c>
      <c r="X295" t="s">
        <v>250</v>
      </c>
      <c r="Y295" t="s">
        <v>392</v>
      </c>
      <c r="Z295" t="str">
        <f>_xlfn.CONCAT(G129," - ",E129)</f>
        <v>6203-L003 - Southern Tunnels</v>
      </c>
    </row>
    <row r="296" spans="1:26" x14ac:dyDescent="0.2">
      <c r="A296" s="2" t="s">
        <v>407</v>
      </c>
      <c r="B296" s="2" t="s">
        <v>858</v>
      </c>
      <c r="C296" s="2" t="str">
        <f t="shared" si="12"/>
        <v>EK14W1</v>
      </c>
      <c r="D296" s="38" t="s">
        <v>579</v>
      </c>
      <c r="E296" s="38" t="s">
        <v>859</v>
      </c>
      <c r="F296" t="str">
        <f t="shared" si="13"/>
        <v>L003</v>
      </c>
      <c r="G2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6203-L003-SL082</v>
      </c>
      <c r="H2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S08 &amp; S09, East Carriageway, Southbound</v>
      </c>
      <c r="I296" t="str" cm="1">
        <f t="array" ref="I296">IFERROR(INDEX(_xlfn.TEXTSPLIT(G296, "-"), 1), "")</f>
        <v>6203</v>
      </c>
      <c r="J296" t="str" cm="1">
        <f t="array" ref="J296">IFERROR(INDEX(_xlfn.TEXTSPLIT(H296, ";"), 1), "")</f>
        <v>North South Motorway</v>
      </c>
      <c r="K296" t="str" cm="1">
        <f t="array" ref="K296">IFERROR(INDEX(_xlfn.TEXTSPLIT(G296, "-"), 2), "")</f>
        <v>L003</v>
      </c>
      <c r="L296" t="str" cm="1">
        <f t="array" ref="L296">IFERROR(INDEX(_xlfn.TEXTSPLIT(H296, ";"), 2), "")</f>
        <v>Southern Tunnels</v>
      </c>
      <c r="M296" t="str" cm="1">
        <f t="array" ref="M296">IFERROR(INDEX(_xlfn.TEXTSPLIT(G296, "-"), 3), "")</f>
        <v>SL082</v>
      </c>
      <c r="N296" t="str" cm="1">
        <f t="array" ref="N296">IFERROR(INDEX(_xlfn.TEXTSPLIT(H296, ";"), 3), "")</f>
        <v>Between Cross Passage S08 &amp; S09, East Carriageway, Southbound</v>
      </c>
      <c r="O296" s="19" t="s">
        <v>581</v>
      </c>
      <c r="P29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3082</v>
      </c>
      <c r="Q296" s="2" t="s">
        <v>389</v>
      </c>
      <c r="R296" s="2">
        <v>42</v>
      </c>
      <c r="S296" t="s">
        <v>30</v>
      </c>
      <c r="T296" t="s">
        <v>31</v>
      </c>
      <c r="U296" t="s">
        <v>352</v>
      </c>
      <c r="V296" t="s">
        <v>353</v>
      </c>
      <c r="W296" t="s">
        <v>249</v>
      </c>
      <c r="X296" t="s">
        <v>250</v>
      </c>
      <c r="Y296" t="s">
        <v>392</v>
      </c>
      <c r="Z296" t="str">
        <f>_xlfn.CONCAT(G129," - ",E129)</f>
        <v>6203-L003 - Southern Tunnels</v>
      </c>
    </row>
    <row r="297" spans="1:26" x14ac:dyDescent="0.2">
      <c r="A297" s="2" t="s">
        <v>416</v>
      </c>
      <c r="B297" s="2" t="s">
        <v>860</v>
      </c>
      <c r="C297" s="2" t="str">
        <f t="shared" si="12"/>
        <v>EK14W1</v>
      </c>
      <c r="D297" s="38" t="s">
        <v>583</v>
      </c>
      <c r="E297" s="38" t="s">
        <v>861</v>
      </c>
      <c r="F297" t="str">
        <f t="shared" si="13"/>
        <v>L003</v>
      </c>
      <c r="G29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6203-L003-SL083</v>
      </c>
      <c r="H29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S08 &amp; S09, West Carriageway, Northbound</v>
      </c>
      <c r="I297" t="str" cm="1">
        <f t="array" ref="I297">IFERROR(INDEX(_xlfn.TEXTSPLIT(G297, "-"), 1), "")</f>
        <v>6203</v>
      </c>
      <c r="J297" t="str" cm="1">
        <f t="array" ref="J297">IFERROR(INDEX(_xlfn.TEXTSPLIT(H297, ";"), 1), "")</f>
        <v>North South Motorway</v>
      </c>
      <c r="K297" t="str" cm="1">
        <f t="array" ref="K297">IFERROR(INDEX(_xlfn.TEXTSPLIT(G297, "-"), 2), "")</f>
        <v>L003</v>
      </c>
      <c r="L297" t="str" cm="1">
        <f t="array" ref="L297">IFERROR(INDEX(_xlfn.TEXTSPLIT(H297, ";"), 2), "")</f>
        <v>Southern Tunnels</v>
      </c>
      <c r="M297" t="str" cm="1">
        <f t="array" ref="M297">IFERROR(INDEX(_xlfn.TEXTSPLIT(G297, "-"), 3), "")</f>
        <v>SL083</v>
      </c>
      <c r="N297" t="str" cm="1">
        <f t="array" ref="N297">IFERROR(INDEX(_xlfn.TEXTSPLIT(H297, ";"), 3), "")</f>
        <v>Invert Between Cross Passage S08 &amp; S09, West Carriageway, Northbound</v>
      </c>
      <c r="O297" s="19" t="s">
        <v>585</v>
      </c>
      <c r="P29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3083</v>
      </c>
      <c r="Q297" s="2" t="s">
        <v>389</v>
      </c>
      <c r="R297" s="2">
        <v>43</v>
      </c>
      <c r="S297" t="s">
        <v>30</v>
      </c>
      <c r="T297" t="s">
        <v>31</v>
      </c>
      <c r="U297" t="s">
        <v>352</v>
      </c>
      <c r="V297" t="s">
        <v>353</v>
      </c>
      <c r="W297" t="s">
        <v>421</v>
      </c>
      <c r="X297" t="s">
        <v>422</v>
      </c>
      <c r="Y297" t="s">
        <v>392</v>
      </c>
      <c r="Z297" t="str">
        <f>_xlfn.CONCAT(G129," - ",E129)</f>
        <v>6203-L003 - Southern Tunnels</v>
      </c>
    </row>
    <row r="298" spans="1:26" x14ac:dyDescent="0.2">
      <c r="A298" s="2" t="s">
        <v>416</v>
      </c>
      <c r="B298" s="2" t="s">
        <v>862</v>
      </c>
      <c r="C298" s="2" t="str">
        <f t="shared" si="12"/>
        <v>EK14W1</v>
      </c>
      <c r="D298" s="38" t="s">
        <v>587</v>
      </c>
      <c r="E298" s="38" t="s">
        <v>863</v>
      </c>
      <c r="F298" t="str">
        <f t="shared" si="13"/>
        <v>L003</v>
      </c>
      <c r="G2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6203-L003-SL084</v>
      </c>
      <c r="H2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S08 &amp; S09, East Carriageway, Southbound</v>
      </c>
      <c r="I298" t="str" cm="1">
        <f t="array" ref="I298">IFERROR(INDEX(_xlfn.TEXTSPLIT(G298, "-"), 1), "")</f>
        <v>6203</v>
      </c>
      <c r="J298" t="str" cm="1">
        <f t="array" ref="J298">IFERROR(INDEX(_xlfn.TEXTSPLIT(H298, ";"), 1), "")</f>
        <v>North South Motorway</v>
      </c>
      <c r="K298" t="str" cm="1">
        <f t="array" ref="K298">IFERROR(INDEX(_xlfn.TEXTSPLIT(G298, "-"), 2), "")</f>
        <v>L003</v>
      </c>
      <c r="L298" t="str" cm="1">
        <f t="array" ref="L298">IFERROR(INDEX(_xlfn.TEXTSPLIT(H298, ";"), 2), "")</f>
        <v>Southern Tunnels</v>
      </c>
      <c r="M298" t="str" cm="1">
        <f t="array" ref="M298">IFERROR(INDEX(_xlfn.TEXTSPLIT(G298, "-"), 3), "")</f>
        <v>SL084</v>
      </c>
      <c r="N298" t="str" cm="1">
        <f t="array" ref="N298">IFERROR(INDEX(_xlfn.TEXTSPLIT(H298, ";"), 3), "")</f>
        <v>Invert Between Cross Passage S08 &amp; S09, East Carriageway, Southbound</v>
      </c>
      <c r="O298" s="19" t="s">
        <v>589</v>
      </c>
      <c r="P29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3084</v>
      </c>
      <c r="Q298" s="2" t="s">
        <v>389</v>
      </c>
      <c r="R298" s="2">
        <v>44</v>
      </c>
      <c r="S298" t="s">
        <v>30</v>
      </c>
      <c r="T298" t="s">
        <v>31</v>
      </c>
      <c r="U298" t="s">
        <v>352</v>
      </c>
      <c r="V298" t="s">
        <v>353</v>
      </c>
      <c r="W298" t="s">
        <v>421</v>
      </c>
      <c r="X298" t="s">
        <v>422</v>
      </c>
      <c r="Y298" t="s">
        <v>392</v>
      </c>
      <c r="Z298" t="str">
        <f>_xlfn.CONCAT(G129," - ",E129)</f>
        <v>6203-L003 - Southern Tunnels</v>
      </c>
    </row>
    <row r="299" spans="1:26" x14ac:dyDescent="0.2">
      <c r="A299" s="2" t="s">
        <v>427</v>
      </c>
      <c r="B299" s="2" t="s">
        <v>864</v>
      </c>
      <c r="C299" s="2" t="str">
        <f t="shared" si="12"/>
        <v>EK14W1</v>
      </c>
      <c r="D299" s="38" t="s">
        <v>591</v>
      </c>
      <c r="E299" s="38" t="s">
        <v>865</v>
      </c>
      <c r="F299" t="str">
        <f t="shared" si="13"/>
        <v>L003</v>
      </c>
      <c r="G29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6203-L003-SN090</v>
      </c>
      <c r="H29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S09</v>
      </c>
      <c r="I299" t="str" cm="1">
        <f t="array" ref="I299">IFERROR(INDEX(_xlfn.TEXTSPLIT(G299, "-"), 1), "")</f>
        <v>6203</v>
      </c>
      <c r="J299" t="str" cm="1">
        <f t="array" ref="J299">IFERROR(INDEX(_xlfn.TEXTSPLIT(H299, ";"), 1), "")</f>
        <v>North South Motorway</v>
      </c>
      <c r="K299" t="str" cm="1">
        <f t="array" ref="K299">IFERROR(INDEX(_xlfn.TEXTSPLIT(G299, "-"), 2), "")</f>
        <v>L003</v>
      </c>
      <c r="L299" t="str" cm="1">
        <f t="array" ref="L299">IFERROR(INDEX(_xlfn.TEXTSPLIT(H299, ";"), 2), "")</f>
        <v>Southern Tunnels</v>
      </c>
      <c r="M299" t="str" cm="1">
        <f t="array" ref="M299">IFERROR(INDEX(_xlfn.TEXTSPLIT(G299, "-"), 3), "")</f>
        <v>SN090</v>
      </c>
      <c r="N299" t="str" cm="1">
        <f t="array" ref="N299">IFERROR(INDEX(_xlfn.TEXTSPLIT(H299, ";"), 3), "")</f>
        <v>Cross Passage S09</v>
      </c>
      <c r="O299" s="19" t="s">
        <v>593</v>
      </c>
      <c r="P29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3090</v>
      </c>
      <c r="Q299" s="2" t="s">
        <v>389</v>
      </c>
      <c r="R299" s="2">
        <v>45</v>
      </c>
      <c r="S299" t="s">
        <v>30</v>
      </c>
      <c r="T299" t="s">
        <v>31</v>
      </c>
      <c r="U299" t="s">
        <v>352</v>
      </c>
      <c r="V299" t="s">
        <v>353</v>
      </c>
      <c r="W299" t="s">
        <v>432</v>
      </c>
      <c r="X299" t="s">
        <v>433</v>
      </c>
      <c r="Y299" t="s">
        <v>392</v>
      </c>
      <c r="Z299" t="str">
        <f>_xlfn.CONCAT(G129," - ",E129)</f>
        <v>6203-L003 - Southern Tunnels</v>
      </c>
    </row>
    <row r="300" spans="1:26" x14ac:dyDescent="0.2">
      <c r="A300" s="2" t="s">
        <v>407</v>
      </c>
      <c r="B300" s="2" t="s">
        <v>866</v>
      </c>
      <c r="C300" s="2" t="str">
        <f t="shared" si="12"/>
        <v>EK14W1</v>
      </c>
      <c r="D300" s="38" t="s">
        <v>595</v>
      </c>
      <c r="E300" s="38" t="s">
        <v>867</v>
      </c>
      <c r="F300" t="str">
        <f t="shared" si="13"/>
        <v>L003</v>
      </c>
      <c r="G30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6203-L003-SL091</v>
      </c>
      <c r="H30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S09 &amp; S10, West Carriageway, Northbound</v>
      </c>
      <c r="I300" t="str" cm="1">
        <f t="array" ref="I300">IFERROR(INDEX(_xlfn.TEXTSPLIT(G300, "-"), 1), "")</f>
        <v>6203</v>
      </c>
      <c r="J300" t="str" cm="1">
        <f t="array" ref="J300">IFERROR(INDEX(_xlfn.TEXTSPLIT(H300, ";"), 1), "")</f>
        <v>North South Motorway</v>
      </c>
      <c r="K300" t="str" cm="1">
        <f t="array" ref="K300">IFERROR(INDEX(_xlfn.TEXTSPLIT(G300, "-"), 2), "")</f>
        <v>L003</v>
      </c>
      <c r="L300" t="str" cm="1">
        <f t="array" ref="L300">IFERROR(INDEX(_xlfn.TEXTSPLIT(H300, ";"), 2), "")</f>
        <v>Southern Tunnels</v>
      </c>
      <c r="M300" t="str" cm="1">
        <f t="array" ref="M300">IFERROR(INDEX(_xlfn.TEXTSPLIT(G300, "-"), 3), "")</f>
        <v>SL091</v>
      </c>
      <c r="N300" t="str" cm="1">
        <f t="array" ref="N300">IFERROR(INDEX(_xlfn.TEXTSPLIT(H300, ";"), 3), "")</f>
        <v>Between Cross Passage S09 &amp; S10, West Carriageway, Northbound</v>
      </c>
      <c r="O300" s="19" t="s">
        <v>597</v>
      </c>
      <c r="P30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3091</v>
      </c>
      <c r="Q300" s="2" t="s">
        <v>389</v>
      </c>
      <c r="R300" s="2">
        <v>46</v>
      </c>
      <c r="S300" t="s">
        <v>30</v>
      </c>
      <c r="T300" t="s">
        <v>31</v>
      </c>
      <c r="U300" t="s">
        <v>352</v>
      </c>
      <c r="V300" t="s">
        <v>353</v>
      </c>
      <c r="W300" t="s">
        <v>249</v>
      </c>
      <c r="X300" t="s">
        <v>250</v>
      </c>
      <c r="Y300" t="s">
        <v>392</v>
      </c>
      <c r="Z300" t="str">
        <f>_xlfn.CONCAT(G129," - ",E129)</f>
        <v>6203-L003 - Southern Tunnels</v>
      </c>
    </row>
    <row r="301" spans="1:26" x14ac:dyDescent="0.2">
      <c r="A301" s="2" t="s">
        <v>407</v>
      </c>
      <c r="B301" s="2" t="s">
        <v>868</v>
      </c>
      <c r="C301" s="2" t="str">
        <f t="shared" si="12"/>
        <v>EK14W1</v>
      </c>
      <c r="D301" s="38" t="s">
        <v>599</v>
      </c>
      <c r="E301" s="38" t="s">
        <v>869</v>
      </c>
      <c r="F301" t="str">
        <f t="shared" si="13"/>
        <v>L003</v>
      </c>
      <c r="G30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6203-L003-SL092</v>
      </c>
      <c r="H30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S09 &amp; S10, East Carriageway, Southbound</v>
      </c>
      <c r="I301" t="str" cm="1">
        <f t="array" ref="I301">IFERROR(INDEX(_xlfn.TEXTSPLIT(G301, "-"), 1), "")</f>
        <v>6203</v>
      </c>
      <c r="J301" t="str" cm="1">
        <f t="array" ref="J301">IFERROR(INDEX(_xlfn.TEXTSPLIT(H301, ";"), 1), "")</f>
        <v>North South Motorway</v>
      </c>
      <c r="K301" t="str" cm="1">
        <f t="array" ref="K301">IFERROR(INDEX(_xlfn.TEXTSPLIT(G301, "-"), 2), "")</f>
        <v>L003</v>
      </c>
      <c r="L301" t="str" cm="1">
        <f t="array" ref="L301">IFERROR(INDEX(_xlfn.TEXTSPLIT(H301, ";"), 2), "")</f>
        <v>Southern Tunnels</v>
      </c>
      <c r="M301" t="str" cm="1">
        <f t="array" ref="M301">IFERROR(INDEX(_xlfn.TEXTSPLIT(G301, "-"), 3), "")</f>
        <v>SL092</v>
      </c>
      <c r="N301" t="str" cm="1">
        <f t="array" ref="N301">IFERROR(INDEX(_xlfn.TEXTSPLIT(H301, ";"), 3), "")</f>
        <v>Between Cross Passage S09 &amp; S10, East Carriageway, Southbound</v>
      </c>
      <c r="O301" s="19" t="s">
        <v>601</v>
      </c>
      <c r="P30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3092</v>
      </c>
      <c r="Q301" s="2" t="s">
        <v>389</v>
      </c>
      <c r="R301" s="2">
        <v>47</v>
      </c>
      <c r="S301" t="s">
        <v>30</v>
      </c>
      <c r="T301" t="s">
        <v>31</v>
      </c>
      <c r="U301" t="s">
        <v>352</v>
      </c>
      <c r="V301" t="s">
        <v>353</v>
      </c>
      <c r="W301" t="s">
        <v>249</v>
      </c>
      <c r="X301" t="s">
        <v>250</v>
      </c>
      <c r="Y301" t="s">
        <v>392</v>
      </c>
      <c r="Z301" t="str">
        <f>_xlfn.CONCAT(G129," - ",E129)</f>
        <v>6203-L003 - Southern Tunnels</v>
      </c>
    </row>
    <row r="302" spans="1:26" x14ac:dyDescent="0.2">
      <c r="A302" s="2" t="s">
        <v>416</v>
      </c>
      <c r="B302" s="2" t="s">
        <v>870</v>
      </c>
      <c r="C302" s="2" t="str">
        <f t="shared" si="12"/>
        <v>EK14W1</v>
      </c>
      <c r="D302" s="38" t="s">
        <v>603</v>
      </c>
      <c r="E302" s="38" t="s">
        <v>871</v>
      </c>
      <c r="F302" t="str">
        <f t="shared" si="13"/>
        <v>L003</v>
      </c>
      <c r="G3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6203-L003-SL093</v>
      </c>
      <c r="H3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S09 &amp; S10, West Carriageway, Northbound</v>
      </c>
      <c r="I302" t="str" cm="1">
        <f t="array" ref="I302">IFERROR(INDEX(_xlfn.TEXTSPLIT(G302, "-"), 1), "")</f>
        <v>6203</v>
      </c>
      <c r="J302" t="str" cm="1">
        <f t="array" ref="J302">IFERROR(INDEX(_xlfn.TEXTSPLIT(H302, ";"), 1), "")</f>
        <v>North South Motorway</v>
      </c>
      <c r="K302" t="str" cm="1">
        <f t="array" ref="K302">IFERROR(INDEX(_xlfn.TEXTSPLIT(G302, "-"), 2), "")</f>
        <v>L003</v>
      </c>
      <c r="L302" t="str" cm="1">
        <f t="array" ref="L302">IFERROR(INDEX(_xlfn.TEXTSPLIT(H302, ";"), 2), "")</f>
        <v>Southern Tunnels</v>
      </c>
      <c r="M302" t="str" cm="1">
        <f t="array" ref="M302">IFERROR(INDEX(_xlfn.TEXTSPLIT(G302, "-"), 3), "")</f>
        <v>SL093</v>
      </c>
      <c r="N302" t="str" cm="1">
        <f t="array" ref="N302">IFERROR(INDEX(_xlfn.TEXTSPLIT(H302, ";"), 3), "")</f>
        <v>Invert Between Cross Passage S09 &amp; S10, West Carriageway, Northbound</v>
      </c>
      <c r="O302" s="19" t="s">
        <v>605</v>
      </c>
      <c r="P30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3093</v>
      </c>
      <c r="Q302" s="2" t="s">
        <v>389</v>
      </c>
      <c r="R302" s="2">
        <v>48</v>
      </c>
      <c r="S302" t="s">
        <v>30</v>
      </c>
      <c r="T302" t="s">
        <v>31</v>
      </c>
      <c r="U302" t="s">
        <v>352</v>
      </c>
      <c r="V302" t="s">
        <v>353</v>
      </c>
      <c r="W302" t="s">
        <v>421</v>
      </c>
      <c r="X302" t="s">
        <v>422</v>
      </c>
      <c r="Y302" t="s">
        <v>392</v>
      </c>
      <c r="Z302" t="str">
        <f>_xlfn.CONCAT(G129," - ",E129)</f>
        <v>6203-L003 - Southern Tunnels</v>
      </c>
    </row>
    <row r="303" spans="1:26" x14ac:dyDescent="0.2">
      <c r="A303" s="2" t="s">
        <v>416</v>
      </c>
      <c r="B303" s="2" t="s">
        <v>872</v>
      </c>
      <c r="C303" s="2" t="str">
        <f t="shared" si="12"/>
        <v>EK14W1</v>
      </c>
      <c r="D303" s="38" t="s">
        <v>607</v>
      </c>
      <c r="E303" s="38" t="s">
        <v>873</v>
      </c>
      <c r="F303" t="str">
        <f t="shared" si="13"/>
        <v>L003</v>
      </c>
      <c r="G30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6203-L003-SL094</v>
      </c>
      <c r="H30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S09 &amp; S10, East Carriageway, Southbound</v>
      </c>
      <c r="I303" t="str" cm="1">
        <f t="array" ref="I303">IFERROR(INDEX(_xlfn.TEXTSPLIT(G303, "-"), 1), "")</f>
        <v>6203</v>
      </c>
      <c r="J303" t="str" cm="1">
        <f t="array" ref="J303">IFERROR(INDEX(_xlfn.TEXTSPLIT(H303, ";"), 1), "")</f>
        <v>North South Motorway</v>
      </c>
      <c r="K303" t="str" cm="1">
        <f t="array" ref="K303">IFERROR(INDEX(_xlfn.TEXTSPLIT(G303, "-"), 2), "")</f>
        <v>L003</v>
      </c>
      <c r="L303" t="str" cm="1">
        <f t="array" ref="L303">IFERROR(INDEX(_xlfn.TEXTSPLIT(H303, ";"), 2), "")</f>
        <v>Southern Tunnels</v>
      </c>
      <c r="M303" t="str" cm="1">
        <f t="array" ref="M303">IFERROR(INDEX(_xlfn.TEXTSPLIT(G303, "-"), 3), "")</f>
        <v>SL094</v>
      </c>
      <c r="N303" t="str" cm="1">
        <f t="array" ref="N303">IFERROR(INDEX(_xlfn.TEXTSPLIT(H303, ";"), 3), "")</f>
        <v>Invert Between Cross Passage S09 &amp; S10, East Carriageway, Southbound</v>
      </c>
      <c r="O303" s="19" t="s">
        <v>609</v>
      </c>
      <c r="P30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3094</v>
      </c>
      <c r="Q303" s="2" t="s">
        <v>389</v>
      </c>
      <c r="R303" s="2">
        <v>49</v>
      </c>
      <c r="S303" t="s">
        <v>30</v>
      </c>
      <c r="T303" t="s">
        <v>31</v>
      </c>
      <c r="U303" t="s">
        <v>352</v>
      </c>
      <c r="V303" t="s">
        <v>353</v>
      </c>
      <c r="W303" t="s">
        <v>421</v>
      </c>
      <c r="X303" t="s">
        <v>422</v>
      </c>
      <c r="Y303" t="s">
        <v>392</v>
      </c>
      <c r="Z303" t="str">
        <f>_xlfn.CONCAT(G129," - ",E129)</f>
        <v>6203-L003 - Southern Tunnels</v>
      </c>
    </row>
    <row r="304" spans="1:26" x14ac:dyDescent="0.2">
      <c r="A304" s="2" t="s">
        <v>427</v>
      </c>
      <c r="B304" s="2" t="s">
        <v>874</v>
      </c>
      <c r="C304" s="2" t="str">
        <f t="shared" si="12"/>
        <v>EK14W1</v>
      </c>
      <c r="D304" s="38" t="s">
        <v>611</v>
      </c>
      <c r="E304" s="38" t="s">
        <v>875</v>
      </c>
      <c r="F304" t="str">
        <f t="shared" si="13"/>
        <v>L003</v>
      </c>
      <c r="G3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6203-L003-SN100</v>
      </c>
      <c r="H3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S10</v>
      </c>
      <c r="I304" t="str" cm="1">
        <f t="array" ref="I304">IFERROR(INDEX(_xlfn.TEXTSPLIT(G304, "-"), 1), "")</f>
        <v>6203</v>
      </c>
      <c r="J304" t="str" cm="1">
        <f t="array" ref="J304">IFERROR(INDEX(_xlfn.TEXTSPLIT(H304, ";"), 1), "")</f>
        <v>North South Motorway</v>
      </c>
      <c r="K304" t="str" cm="1">
        <f t="array" ref="K304">IFERROR(INDEX(_xlfn.TEXTSPLIT(G304, "-"), 2), "")</f>
        <v>L003</v>
      </c>
      <c r="L304" t="str" cm="1">
        <f t="array" ref="L304">IFERROR(INDEX(_xlfn.TEXTSPLIT(H304, ";"), 2), "")</f>
        <v>Southern Tunnels</v>
      </c>
      <c r="M304" t="str" cm="1">
        <f t="array" ref="M304">IFERROR(INDEX(_xlfn.TEXTSPLIT(G304, "-"), 3), "")</f>
        <v>SN100</v>
      </c>
      <c r="N304" t="str" cm="1">
        <f t="array" ref="N304">IFERROR(INDEX(_xlfn.TEXTSPLIT(H304, ";"), 3), "")</f>
        <v>Cross Passage S10</v>
      </c>
      <c r="O304" s="19" t="s">
        <v>613</v>
      </c>
      <c r="P30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3100</v>
      </c>
      <c r="Q304" s="2" t="s">
        <v>389</v>
      </c>
      <c r="R304" s="2">
        <v>50</v>
      </c>
      <c r="S304" t="s">
        <v>30</v>
      </c>
      <c r="T304" t="s">
        <v>31</v>
      </c>
      <c r="U304" t="s">
        <v>352</v>
      </c>
      <c r="V304" t="s">
        <v>353</v>
      </c>
      <c r="W304" t="s">
        <v>432</v>
      </c>
      <c r="X304" t="s">
        <v>433</v>
      </c>
      <c r="Y304" t="s">
        <v>392</v>
      </c>
      <c r="Z304" t="str">
        <f>_xlfn.CONCAT(G129," - ",E129)</f>
        <v>6203-L003 - Southern Tunnels</v>
      </c>
    </row>
    <row r="305" spans="1:26" x14ac:dyDescent="0.2">
      <c r="A305" s="2" t="s">
        <v>407</v>
      </c>
      <c r="B305" s="2" t="s">
        <v>876</v>
      </c>
      <c r="C305" s="2" t="str">
        <f t="shared" si="12"/>
        <v>EK14W1</v>
      </c>
      <c r="D305" s="38" t="s">
        <v>615</v>
      </c>
      <c r="E305" s="38" t="s">
        <v>877</v>
      </c>
      <c r="F305" t="str">
        <f t="shared" si="13"/>
        <v>L003</v>
      </c>
      <c r="G30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6203-L003-SL101</v>
      </c>
      <c r="H30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S10 &amp; S11, West Carriageway, Northbound</v>
      </c>
      <c r="I305" t="str" cm="1">
        <f t="array" ref="I305">IFERROR(INDEX(_xlfn.TEXTSPLIT(G305, "-"), 1), "")</f>
        <v>6203</v>
      </c>
      <c r="J305" t="str" cm="1">
        <f t="array" ref="J305">IFERROR(INDEX(_xlfn.TEXTSPLIT(H305, ";"), 1), "")</f>
        <v>North South Motorway</v>
      </c>
      <c r="K305" t="str" cm="1">
        <f t="array" ref="K305">IFERROR(INDEX(_xlfn.TEXTSPLIT(G305, "-"), 2), "")</f>
        <v>L003</v>
      </c>
      <c r="L305" t="str" cm="1">
        <f t="array" ref="L305">IFERROR(INDEX(_xlfn.TEXTSPLIT(H305, ";"), 2), "")</f>
        <v>Southern Tunnels</v>
      </c>
      <c r="M305" t="str" cm="1">
        <f t="array" ref="M305">IFERROR(INDEX(_xlfn.TEXTSPLIT(G305, "-"), 3), "")</f>
        <v>SL101</v>
      </c>
      <c r="N305" t="str" cm="1">
        <f t="array" ref="N305">IFERROR(INDEX(_xlfn.TEXTSPLIT(H305, ";"), 3), "")</f>
        <v>Between Cross Passage S10 &amp; S11, West Carriageway, Northbound</v>
      </c>
      <c r="O305" s="19" t="s">
        <v>617</v>
      </c>
      <c r="P30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3101</v>
      </c>
      <c r="Q305" s="2" t="s">
        <v>389</v>
      </c>
      <c r="R305" s="2">
        <v>51</v>
      </c>
      <c r="S305" t="s">
        <v>30</v>
      </c>
      <c r="T305" t="s">
        <v>31</v>
      </c>
      <c r="U305" t="s">
        <v>352</v>
      </c>
      <c r="V305" t="s">
        <v>353</v>
      </c>
      <c r="W305" t="s">
        <v>249</v>
      </c>
      <c r="X305" t="s">
        <v>250</v>
      </c>
      <c r="Y305" t="s">
        <v>392</v>
      </c>
      <c r="Z305" t="str">
        <f>_xlfn.CONCAT(G129," - ",E129)</f>
        <v>6203-L003 - Southern Tunnels</v>
      </c>
    </row>
    <row r="306" spans="1:26" x14ac:dyDescent="0.2">
      <c r="A306" s="2" t="s">
        <v>407</v>
      </c>
      <c r="B306" s="2" t="s">
        <v>878</v>
      </c>
      <c r="C306" s="2" t="str">
        <f t="shared" si="12"/>
        <v>EK14W1</v>
      </c>
      <c r="D306" s="38" t="s">
        <v>619</v>
      </c>
      <c r="E306" s="38" t="s">
        <v>879</v>
      </c>
      <c r="F306" t="str">
        <f t="shared" si="13"/>
        <v>L003</v>
      </c>
      <c r="G3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6203-L003-SL102</v>
      </c>
      <c r="H3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S10 &amp; S11, East Carriageway, Southbound</v>
      </c>
      <c r="I306" t="str" cm="1">
        <f t="array" ref="I306">IFERROR(INDEX(_xlfn.TEXTSPLIT(G306, "-"), 1), "")</f>
        <v>6203</v>
      </c>
      <c r="J306" t="str" cm="1">
        <f t="array" ref="J306">IFERROR(INDEX(_xlfn.TEXTSPLIT(H306, ";"), 1), "")</f>
        <v>North South Motorway</v>
      </c>
      <c r="K306" t="str" cm="1">
        <f t="array" ref="K306">IFERROR(INDEX(_xlfn.TEXTSPLIT(G306, "-"), 2), "")</f>
        <v>L003</v>
      </c>
      <c r="L306" t="str" cm="1">
        <f t="array" ref="L306">IFERROR(INDEX(_xlfn.TEXTSPLIT(H306, ";"), 2), "")</f>
        <v>Southern Tunnels</v>
      </c>
      <c r="M306" t="str" cm="1">
        <f t="array" ref="M306">IFERROR(INDEX(_xlfn.TEXTSPLIT(G306, "-"), 3), "")</f>
        <v>SL102</v>
      </c>
      <c r="N306" t="str" cm="1">
        <f t="array" ref="N306">IFERROR(INDEX(_xlfn.TEXTSPLIT(H306, ";"), 3), "")</f>
        <v>Between Cross Passage S10 &amp; S11, East Carriageway, Southbound</v>
      </c>
      <c r="O306" s="19" t="s">
        <v>621</v>
      </c>
      <c r="P30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3102</v>
      </c>
      <c r="Q306" s="2" t="s">
        <v>389</v>
      </c>
      <c r="R306" s="2">
        <v>52</v>
      </c>
      <c r="S306" t="s">
        <v>30</v>
      </c>
      <c r="T306" t="s">
        <v>31</v>
      </c>
      <c r="U306" t="s">
        <v>352</v>
      </c>
      <c r="V306" t="s">
        <v>353</v>
      </c>
      <c r="W306" t="s">
        <v>249</v>
      </c>
      <c r="X306" t="s">
        <v>250</v>
      </c>
      <c r="Y306" t="s">
        <v>392</v>
      </c>
      <c r="Z306" t="str">
        <f>_xlfn.CONCAT(G129," - ",E129)</f>
        <v>6203-L003 - Southern Tunnels</v>
      </c>
    </row>
    <row r="307" spans="1:26" x14ac:dyDescent="0.2">
      <c r="A307" s="2" t="s">
        <v>416</v>
      </c>
      <c r="B307" s="2" t="s">
        <v>880</v>
      </c>
      <c r="C307" s="2" t="str">
        <f t="shared" si="12"/>
        <v>EK14W1</v>
      </c>
      <c r="D307" s="38" t="s">
        <v>623</v>
      </c>
      <c r="E307" s="38" t="s">
        <v>881</v>
      </c>
      <c r="F307" t="str">
        <f t="shared" si="13"/>
        <v>L003</v>
      </c>
      <c r="G30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6203-L003-SL103</v>
      </c>
      <c r="H30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S10 &amp; S11, West Carriageway, Northbound</v>
      </c>
      <c r="I307" t="str" cm="1">
        <f t="array" ref="I307">IFERROR(INDEX(_xlfn.TEXTSPLIT(G307, "-"), 1), "")</f>
        <v>6203</v>
      </c>
      <c r="J307" t="str" cm="1">
        <f t="array" ref="J307">IFERROR(INDEX(_xlfn.TEXTSPLIT(H307, ";"), 1), "")</f>
        <v>North South Motorway</v>
      </c>
      <c r="K307" t="str" cm="1">
        <f t="array" ref="K307">IFERROR(INDEX(_xlfn.TEXTSPLIT(G307, "-"), 2), "")</f>
        <v>L003</v>
      </c>
      <c r="L307" t="str" cm="1">
        <f t="array" ref="L307">IFERROR(INDEX(_xlfn.TEXTSPLIT(H307, ";"), 2), "")</f>
        <v>Southern Tunnels</v>
      </c>
      <c r="M307" t="str" cm="1">
        <f t="array" ref="M307">IFERROR(INDEX(_xlfn.TEXTSPLIT(G307, "-"), 3), "")</f>
        <v>SL103</v>
      </c>
      <c r="N307" t="str" cm="1">
        <f t="array" ref="N307">IFERROR(INDEX(_xlfn.TEXTSPLIT(H307, ";"), 3), "")</f>
        <v>Invert Between Cross Passage S10 &amp; S11, West Carriageway, Northbound</v>
      </c>
      <c r="O307" s="19" t="s">
        <v>625</v>
      </c>
      <c r="P30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3103</v>
      </c>
      <c r="Q307" s="2" t="s">
        <v>389</v>
      </c>
      <c r="R307" s="2">
        <v>53</v>
      </c>
      <c r="S307" t="s">
        <v>30</v>
      </c>
      <c r="T307" t="s">
        <v>31</v>
      </c>
      <c r="U307" t="s">
        <v>352</v>
      </c>
      <c r="V307" t="s">
        <v>353</v>
      </c>
      <c r="W307" t="s">
        <v>421</v>
      </c>
      <c r="X307" t="s">
        <v>422</v>
      </c>
      <c r="Y307" t="s">
        <v>392</v>
      </c>
      <c r="Z307" t="str">
        <f>_xlfn.CONCAT(G129," - ",E129)</f>
        <v>6203-L003 - Southern Tunnels</v>
      </c>
    </row>
    <row r="308" spans="1:26" x14ac:dyDescent="0.2">
      <c r="A308" s="2" t="s">
        <v>416</v>
      </c>
      <c r="B308" s="2" t="s">
        <v>882</v>
      </c>
      <c r="C308" s="2" t="str">
        <f t="shared" si="12"/>
        <v>EK14W1</v>
      </c>
      <c r="D308" s="38" t="s">
        <v>627</v>
      </c>
      <c r="E308" s="38" t="s">
        <v>883</v>
      </c>
      <c r="F308" t="str">
        <f t="shared" si="13"/>
        <v>L003</v>
      </c>
      <c r="G3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6203-L003-SL104</v>
      </c>
      <c r="H3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S10 &amp; S11, East Carriageway, Southbound</v>
      </c>
      <c r="I308" t="str" cm="1">
        <f t="array" ref="I308">IFERROR(INDEX(_xlfn.TEXTSPLIT(G308, "-"), 1), "")</f>
        <v>6203</v>
      </c>
      <c r="J308" t="str" cm="1">
        <f t="array" ref="J308">IFERROR(INDEX(_xlfn.TEXTSPLIT(H308, ";"), 1), "")</f>
        <v>North South Motorway</v>
      </c>
      <c r="K308" t="str" cm="1">
        <f t="array" ref="K308">IFERROR(INDEX(_xlfn.TEXTSPLIT(G308, "-"), 2), "")</f>
        <v>L003</v>
      </c>
      <c r="L308" t="str" cm="1">
        <f t="array" ref="L308">IFERROR(INDEX(_xlfn.TEXTSPLIT(H308, ";"), 2), "")</f>
        <v>Southern Tunnels</v>
      </c>
      <c r="M308" t="str" cm="1">
        <f t="array" ref="M308">IFERROR(INDEX(_xlfn.TEXTSPLIT(G308, "-"), 3), "")</f>
        <v>SL104</v>
      </c>
      <c r="N308" t="str" cm="1">
        <f t="array" ref="N308">IFERROR(INDEX(_xlfn.TEXTSPLIT(H308, ";"), 3), "")</f>
        <v>Invert Between Cross Passage S10 &amp; S11, East Carriageway, Southbound</v>
      </c>
      <c r="O308" s="19" t="s">
        <v>629</v>
      </c>
      <c r="P30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3104</v>
      </c>
      <c r="Q308" s="2" t="s">
        <v>389</v>
      </c>
      <c r="R308" s="2">
        <v>54</v>
      </c>
      <c r="S308" t="s">
        <v>30</v>
      </c>
      <c r="T308" t="s">
        <v>31</v>
      </c>
      <c r="U308" t="s">
        <v>352</v>
      </c>
      <c r="V308" t="s">
        <v>353</v>
      </c>
      <c r="W308" t="s">
        <v>421</v>
      </c>
      <c r="X308" t="s">
        <v>422</v>
      </c>
      <c r="Y308" t="s">
        <v>392</v>
      </c>
      <c r="Z308" t="str">
        <f>_xlfn.CONCAT(G129," - ",E129)</f>
        <v>6203-L003 - Southern Tunnels</v>
      </c>
    </row>
    <row r="309" spans="1:26" x14ac:dyDescent="0.2">
      <c r="A309" s="2" t="s">
        <v>427</v>
      </c>
      <c r="B309" s="2" t="s">
        <v>884</v>
      </c>
      <c r="C309" s="2" t="str">
        <f t="shared" si="12"/>
        <v>EK14W1</v>
      </c>
      <c r="D309" s="38" t="s">
        <v>631</v>
      </c>
      <c r="E309" s="38" t="s">
        <v>885</v>
      </c>
      <c r="F309" t="str">
        <f t="shared" si="13"/>
        <v>L003</v>
      </c>
      <c r="G3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6203-L003-SN110</v>
      </c>
      <c r="H3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S11</v>
      </c>
      <c r="I309" t="str" cm="1">
        <f t="array" ref="I309">IFERROR(INDEX(_xlfn.TEXTSPLIT(G309, "-"), 1), "")</f>
        <v>6203</v>
      </c>
      <c r="J309" t="str" cm="1">
        <f t="array" ref="J309">IFERROR(INDEX(_xlfn.TEXTSPLIT(H309, ";"), 1), "")</f>
        <v>North South Motorway</v>
      </c>
      <c r="K309" t="str" cm="1">
        <f t="array" ref="K309">IFERROR(INDEX(_xlfn.TEXTSPLIT(G309, "-"), 2), "")</f>
        <v>L003</v>
      </c>
      <c r="L309" t="str" cm="1">
        <f t="array" ref="L309">IFERROR(INDEX(_xlfn.TEXTSPLIT(H309, ";"), 2), "")</f>
        <v>Southern Tunnels</v>
      </c>
      <c r="M309" t="str" cm="1">
        <f t="array" ref="M309">IFERROR(INDEX(_xlfn.TEXTSPLIT(G309, "-"), 3), "")</f>
        <v>SN110</v>
      </c>
      <c r="N309" t="str" cm="1">
        <f t="array" ref="N309">IFERROR(INDEX(_xlfn.TEXTSPLIT(H309, ";"), 3), "")</f>
        <v>Cross Passage S11</v>
      </c>
      <c r="O309" s="19" t="s">
        <v>633</v>
      </c>
      <c r="P30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3110</v>
      </c>
      <c r="Q309" s="2" t="s">
        <v>389</v>
      </c>
      <c r="R309" s="2">
        <v>55</v>
      </c>
      <c r="S309" t="s">
        <v>30</v>
      </c>
      <c r="T309" t="s">
        <v>31</v>
      </c>
      <c r="U309" t="s">
        <v>352</v>
      </c>
      <c r="V309" t="s">
        <v>353</v>
      </c>
      <c r="W309" t="s">
        <v>432</v>
      </c>
      <c r="X309" t="s">
        <v>433</v>
      </c>
      <c r="Y309" t="s">
        <v>392</v>
      </c>
      <c r="Z309" t="str">
        <f>_xlfn.CONCAT(G129," - ",E129)</f>
        <v>6203-L003 - Southern Tunnels</v>
      </c>
    </row>
    <row r="310" spans="1:26" x14ac:dyDescent="0.2">
      <c r="A310" s="2" t="s">
        <v>407</v>
      </c>
      <c r="B310" s="2" t="s">
        <v>886</v>
      </c>
      <c r="C310" s="2" t="str">
        <f t="shared" si="12"/>
        <v>EK14W1</v>
      </c>
      <c r="D310" s="38" t="s">
        <v>635</v>
      </c>
      <c r="E310" s="38" t="s">
        <v>887</v>
      </c>
      <c r="F310" t="str">
        <f t="shared" si="13"/>
        <v>L003</v>
      </c>
      <c r="G3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6203-L003-SL111</v>
      </c>
      <c r="H3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S11 &amp; S12, West Carriageway, Northbound</v>
      </c>
      <c r="I310" t="str" cm="1">
        <f t="array" ref="I310">IFERROR(INDEX(_xlfn.TEXTSPLIT(G310, "-"), 1), "")</f>
        <v>6203</v>
      </c>
      <c r="J310" t="str" cm="1">
        <f t="array" ref="J310">IFERROR(INDEX(_xlfn.TEXTSPLIT(H310, ";"), 1), "")</f>
        <v>North South Motorway</v>
      </c>
      <c r="K310" t="str" cm="1">
        <f t="array" ref="K310">IFERROR(INDEX(_xlfn.TEXTSPLIT(G310, "-"), 2), "")</f>
        <v>L003</v>
      </c>
      <c r="L310" t="str" cm="1">
        <f t="array" ref="L310">IFERROR(INDEX(_xlfn.TEXTSPLIT(H310, ";"), 2), "")</f>
        <v>Southern Tunnels</v>
      </c>
      <c r="M310" t="str" cm="1">
        <f t="array" ref="M310">IFERROR(INDEX(_xlfn.TEXTSPLIT(G310, "-"), 3), "")</f>
        <v>SL111</v>
      </c>
      <c r="N310" t="str" cm="1">
        <f t="array" ref="N310">IFERROR(INDEX(_xlfn.TEXTSPLIT(H310, ";"), 3), "")</f>
        <v>Between Cross Passage S11 &amp; S12, West Carriageway, Northbound</v>
      </c>
      <c r="O310" s="19">
        <v>111</v>
      </c>
      <c r="P31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3111</v>
      </c>
      <c r="Q310" s="2" t="s">
        <v>389</v>
      </c>
      <c r="R310" s="2">
        <v>56</v>
      </c>
      <c r="S310" t="s">
        <v>30</v>
      </c>
      <c r="T310" t="s">
        <v>31</v>
      </c>
      <c r="U310" t="s">
        <v>352</v>
      </c>
      <c r="V310" t="s">
        <v>353</v>
      </c>
      <c r="W310" t="s">
        <v>249</v>
      </c>
      <c r="X310" t="s">
        <v>250</v>
      </c>
      <c r="Y310" t="s">
        <v>392</v>
      </c>
      <c r="Z310" t="str">
        <f>_xlfn.CONCAT(G129," - ",E129)</f>
        <v>6203-L003 - Southern Tunnels</v>
      </c>
    </row>
    <row r="311" spans="1:26" x14ac:dyDescent="0.2">
      <c r="A311" s="2" t="s">
        <v>407</v>
      </c>
      <c r="B311" s="2" t="s">
        <v>888</v>
      </c>
      <c r="C311" s="2" t="str">
        <f t="shared" si="12"/>
        <v>EK14W1</v>
      </c>
      <c r="D311" s="38" t="s">
        <v>638</v>
      </c>
      <c r="E311" s="38" t="s">
        <v>889</v>
      </c>
      <c r="F311" t="str">
        <f t="shared" si="13"/>
        <v>L003</v>
      </c>
      <c r="G3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6203-L003-SL112</v>
      </c>
      <c r="H3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S11 &amp; S12, East Carriageway, Southbound</v>
      </c>
      <c r="I311" t="str" cm="1">
        <f t="array" ref="I311">IFERROR(INDEX(_xlfn.TEXTSPLIT(G311, "-"), 1), "")</f>
        <v>6203</v>
      </c>
      <c r="J311" t="str" cm="1">
        <f t="array" ref="J311">IFERROR(INDEX(_xlfn.TEXTSPLIT(H311, ";"), 1), "")</f>
        <v>North South Motorway</v>
      </c>
      <c r="K311" t="str" cm="1">
        <f t="array" ref="K311">IFERROR(INDEX(_xlfn.TEXTSPLIT(G311, "-"), 2), "")</f>
        <v>L003</v>
      </c>
      <c r="L311" t="str" cm="1">
        <f t="array" ref="L311">IFERROR(INDEX(_xlfn.TEXTSPLIT(H311, ";"), 2), "")</f>
        <v>Southern Tunnels</v>
      </c>
      <c r="M311" t="str" cm="1">
        <f t="array" ref="M311">IFERROR(INDEX(_xlfn.TEXTSPLIT(G311, "-"), 3), "")</f>
        <v>SL112</v>
      </c>
      <c r="N311" t="str" cm="1">
        <f t="array" ref="N311">IFERROR(INDEX(_xlfn.TEXTSPLIT(H311, ";"), 3), "")</f>
        <v>Between Cross Passage S11 &amp; S12, East Carriageway, Southbound</v>
      </c>
      <c r="O311" s="19">
        <v>112</v>
      </c>
      <c r="P31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3112</v>
      </c>
      <c r="Q311" s="2" t="s">
        <v>389</v>
      </c>
      <c r="R311" s="2">
        <v>57</v>
      </c>
      <c r="S311" t="s">
        <v>30</v>
      </c>
      <c r="T311" t="s">
        <v>31</v>
      </c>
      <c r="U311" t="s">
        <v>352</v>
      </c>
      <c r="V311" t="s">
        <v>353</v>
      </c>
      <c r="W311" t="s">
        <v>249</v>
      </c>
      <c r="X311" t="s">
        <v>250</v>
      </c>
      <c r="Y311" t="s">
        <v>392</v>
      </c>
      <c r="Z311" t="str">
        <f>_xlfn.CONCAT(G129," - ",E129)</f>
        <v>6203-L003 - Southern Tunnels</v>
      </c>
    </row>
    <row r="312" spans="1:26" x14ac:dyDescent="0.2">
      <c r="A312" s="2" t="s">
        <v>416</v>
      </c>
      <c r="B312" s="2" t="s">
        <v>890</v>
      </c>
      <c r="C312" s="2" t="str">
        <f t="shared" si="12"/>
        <v>EK14W1</v>
      </c>
      <c r="D312" s="38" t="s">
        <v>641</v>
      </c>
      <c r="E312" s="38" t="s">
        <v>891</v>
      </c>
      <c r="F312" t="str">
        <f t="shared" si="13"/>
        <v>L003</v>
      </c>
      <c r="G3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6203-L003-SL113</v>
      </c>
      <c r="H3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S11 &amp; S12, West Carriageway, Northbound</v>
      </c>
      <c r="I312" t="str" cm="1">
        <f t="array" ref="I312">IFERROR(INDEX(_xlfn.TEXTSPLIT(G312, "-"), 1), "")</f>
        <v>6203</v>
      </c>
      <c r="J312" t="str" cm="1">
        <f t="array" ref="J312">IFERROR(INDEX(_xlfn.TEXTSPLIT(H312, ";"), 1), "")</f>
        <v>North South Motorway</v>
      </c>
      <c r="K312" t="str" cm="1">
        <f t="array" ref="K312">IFERROR(INDEX(_xlfn.TEXTSPLIT(G312, "-"), 2), "")</f>
        <v>L003</v>
      </c>
      <c r="L312" t="str" cm="1">
        <f t="array" ref="L312">IFERROR(INDEX(_xlfn.TEXTSPLIT(H312, ";"), 2), "")</f>
        <v>Southern Tunnels</v>
      </c>
      <c r="M312" t="str" cm="1">
        <f t="array" ref="M312">IFERROR(INDEX(_xlfn.TEXTSPLIT(G312, "-"), 3), "")</f>
        <v>SL113</v>
      </c>
      <c r="N312" t="str" cm="1">
        <f t="array" ref="N312">IFERROR(INDEX(_xlfn.TEXTSPLIT(H312, ";"), 3), "")</f>
        <v>Invert Between Cross Passage S11 &amp; S12, West Carriageway, Northbound</v>
      </c>
      <c r="O312" s="19">
        <v>113</v>
      </c>
      <c r="P31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3113</v>
      </c>
      <c r="Q312" s="2" t="s">
        <v>389</v>
      </c>
      <c r="R312" s="2">
        <v>58</v>
      </c>
      <c r="S312" t="s">
        <v>30</v>
      </c>
      <c r="T312" t="s">
        <v>31</v>
      </c>
      <c r="U312" t="s">
        <v>352</v>
      </c>
      <c r="V312" t="s">
        <v>353</v>
      </c>
      <c r="W312" t="s">
        <v>421</v>
      </c>
      <c r="X312" t="s">
        <v>422</v>
      </c>
      <c r="Y312" t="s">
        <v>392</v>
      </c>
      <c r="Z312" t="str">
        <f>_xlfn.CONCAT(G129," - ",E129)</f>
        <v>6203-L003 - Southern Tunnels</v>
      </c>
    </row>
    <row r="313" spans="1:26" x14ac:dyDescent="0.2">
      <c r="A313" s="2" t="s">
        <v>416</v>
      </c>
      <c r="B313" s="2" t="s">
        <v>892</v>
      </c>
      <c r="C313" s="2" t="str">
        <f t="shared" si="12"/>
        <v>EK14W1</v>
      </c>
      <c r="D313" s="38" t="s">
        <v>644</v>
      </c>
      <c r="E313" s="38" t="s">
        <v>893</v>
      </c>
      <c r="F313" t="str">
        <f t="shared" si="13"/>
        <v>L003</v>
      </c>
      <c r="G3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6203-L003-SL114</v>
      </c>
      <c r="H3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S11 &amp; S12, East Carriageway, Southbound</v>
      </c>
      <c r="I313" t="str" cm="1">
        <f t="array" ref="I313">IFERROR(INDEX(_xlfn.TEXTSPLIT(G313, "-"), 1), "")</f>
        <v>6203</v>
      </c>
      <c r="J313" t="str" cm="1">
        <f t="array" ref="J313">IFERROR(INDEX(_xlfn.TEXTSPLIT(H313, ";"), 1), "")</f>
        <v>North South Motorway</v>
      </c>
      <c r="K313" t="str" cm="1">
        <f t="array" ref="K313">IFERROR(INDEX(_xlfn.TEXTSPLIT(G313, "-"), 2), "")</f>
        <v>L003</v>
      </c>
      <c r="L313" t="str" cm="1">
        <f t="array" ref="L313">IFERROR(INDEX(_xlfn.TEXTSPLIT(H313, ";"), 2), "")</f>
        <v>Southern Tunnels</v>
      </c>
      <c r="M313" t="str" cm="1">
        <f t="array" ref="M313">IFERROR(INDEX(_xlfn.TEXTSPLIT(G313, "-"), 3), "")</f>
        <v>SL114</v>
      </c>
      <c r="N313" t="str" cm="1">
        <f t="array" ref="N313">IFERROR(INDEX(_xlfn.TEXTSPLIT(H313, ";"), 3), "")</f>
        <v>Invert Between Cross Passage S11 &amp; S12, East Carriageway, Southbound</v>
      </c>
      <c r="O313" s="19">
        <v>114</v>
      </c>
      <c r="P31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3114</v>
      </c>
      <c r="Q313" s="2" t="s">
        <v>389</v>
      </c>
      <c r="R313" s="2">
        <v>59</v>
      </c>
      <c r="S313" t="s">
        <v>30</v>
      </c>
      <c r="T313" t="s">
        <v>31</v>
      </c>
      <c r="U313" t="s">
        <v>352</v>
      </c>
      <c r="V313" t="s">
        <v>353</v>
      </c>
      <c r="W313" t="s">
        <v>421</v>
      </c>
      <c r="X313" t="s">
        <v>422</v>
      </c>
      <c r="Y313" t="s">
        <v>392</v>
      </c>
      <c r="Z313" t="str">
        <f>_xlfn.CONCAT(G129," - ",E129)</f>
        <v>6203-L003 - Southern Tunnels</v>
      </c>
    </row>
    <row r="314" spans="1:26" x14ac:dyDescent="0.2">
      <c r="A314" s="2" t="s">
        <v>427</v>
      </c>
      <c r="B314" s="2" t="s">
        <v>894</v>
      </c>
      <c r="C314" s="2" t="str">
        <f t="shared" si="12"/>
        <v>EK14W1</v>
      </c>
      <c r="D314" s="38" t="s">
        <v>647</v>
      </c>
      <c r="E314" s="38" t="s">
        <v>895</v>
      </c>
      <c r="F314" t="str">
        <f t="shared" si="13"/>
        <v>L003</v>
      </c>
      <c r="G3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6203-L003-SN120</v>
      </c>
      <c r="H3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S12</v>
      </c>
      <c r="I314" t="str" cm="1">
        <f t="array" ref="I314">IFERROR(INDEX(_xlfn.TEXTSPLIT(G314, "-"), 1), "")</f>
        <v>6203</v>
      </c>
      <c r="J314" t="str" cm="1">
        <f t="array" ref="J314">IFERROR(INDEX(_xlfn.TEXTSPLIT(H314, ";"), 1), "")</f>
        <v>North South Motorway</v>
      </c>
      <c r="K314" t="str" cm="1">
        <f t="array" ref="K314">IFERROR(INDEX(_xlfn.TEXTSPLIT(G314, "-"), 2), "")</f>
        <v>L003</v>
      </c>
      <c r="L314" t="str" cm="1">
        <f t="array" ref="L314">IFERROR(INDEX(_xlfn.TEXTSPLIT(H314, ";"), 2), "")</f>
        <v>Southern Tunnels</v>
      </c>
      <c r="M314" t="str" cm="1">
        <f t="array" ref="M314">IFERROR(INDEX(_xlfn.TEXTSPLIT(G314, "-"), 3), "")</f>
        <v>SN120</v>
      </c>
      <c r="N314" t="str" cm="1">
        <f t="array" ref="N314">IFERROR(INDEX(_xlfn.TEXTSPLIT(H314, ";"), 3), "")</f>
        <v>Cross Passage S12</v>
      </c>
      <c r="O314" s="19">
        <v>120</v>
      </c>
      <c r="P31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3120</v>
      </c>
      <c r="Q314" s="2" t="s">
        <v>389</v>
      </c>
      <c r="R314" s="2">
        <v>60</v>
      </c>
      <c r="S314" t="s">
        <v>30</v>
      </c>
      <c r="T314" t="s">
        <v>31</v>
      </c>
      <c r="U314" t="s">
        <v>352</v>
      </c>
      <c r="V314" t="s">
        <v>353</v>
      </c>
      <c r="W314" t="s">
        <v>432</v>
      </c>
      <c r="X314" t="s">
        <v>433</v>
      </c>
      <c r="Y314" t="s">
        <v>392</v>
      </c>
      <c r="Z314" t="str">
        <f>_xlfn.CONCAT(G129," - ",E129)</f>
        <v>6203-L003 - Southern Tunnels</v>
      </c>
    </row>
    <row r="315" spans="1:26" x14ac:dyDescent="0.2">
      <c r="A315" s="2" t="s">
        <v>407</v>
      </c>
      <c r="B315" s="2" t="s">
        <v>896</v>
      </c>
      <c r="C315" s="2" t="str">
        <f t="shared" si="12"/>
        <v>EK14W1</v>
      </c>
      <c r="D315" s="38" t="s">
        <v>650</v>
      </c>
      <c r="E315" s="38" t="s">
        <v>897</v>
      </c>
      <c r="F315" t="str">
        <f t="shared" si="13"/>
        <v>L003</v>
      </c>
      <c r="G3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6203-L003-SL121</v>
      </c>
      <c r="H3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S12 &amp; S13, West Carriageway, Northbound</v>
      </c>
      <c r="I315" t="str" cm="1">
        <f t="array" ref="I315">IFERROR(INDEX(_xlfn.TEXTSPLIT(G315, "-"), 1), "")</f>
        <v>6203</v>
      </c>
      <c r="J315" t="str" cm="1">
        <f t="array" ref="J315">IFERROR(INDEX(_xlfn.TEXTSPLIT(H315, ";"), 1), "")</f>
        <v>North South Motorway</v>
      </c>
      <c r="K315" t="str" cm="1">
        <f t="array" ref="K315">IFERROR(INDEX(_xlfn.TEXTSPLIT(G315, "-"), 2), "")</f>
        <v>L003</v>
      </c>
      <c r="L315" t="str" cm="1">
        <f t="array" ref="L315">IFERROR(INDEX(_xlfn.TEXTSPLIT(H315, ";"), 2), "")</f>
        <v>Southern Tunnels</v>
      </c>
      <c r="M315" t="str" cm="1">
        <f t="array" ref="M315">IFERROR(INDEX(_xlfn.TEXTSPLIT(G315, "-"), 3), "")</f>
        <v>SL121</v>
      </c>
      <c r="N315" t="str" cm="1">
        <f t="array" ref="N315">IFERROR(INDEX(_xlfn.TEXTSPLIT(H315, ";"), 3), "")</f>
        <v>Between Cross Passage S12 &amp; S13, West Carriageway, Northbound</v>
      </c>
      <c r="O315" s="19">
        <v>121</v>
      </c>
      <c r="P31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3121</v>
      </c>
      <c r="Q315" s="2" t="s">
        <v>389</v>
      </c>
      <c r="R315" s="2">
        <v>61</v>
      </c>
      <c r="S315" t="s">
        <v>30</v>
      </c>
      <c r="T315" t="s">
        <v>31</v>
      </c>
      <c r="U315" t="s">
        <v>352</v>
      </c>
      <c r="V315" t="s">
        <v>353</v>
      </c>
      <c r="W315" t="s">
        <v>249</v>
      </c>
      <c r="X315" t="s">
        <v>250</v>
      </c>
      <c r="Y315" t="s">
        <v>392</v>
      </c>
      <c r="Z315" t="str">
        <f>_xlfn.CONCAT(G129," - ",E129)</f>
        <v>6203-L003 - Southern Tunnels</v>
      </c>
    </row>
    <row r="316" spans="1:26" x14ac:dyDescent="0.2">
      <c r="A316" s="2" t="s">
        <v>407</v>
      </c>
      <c r="B316" s="2" t="s">
        <v>898</v>
      </c>
      <c r="C316" s="2" t="str">
        <f t="shared" si="12"/>
        <v>EK14W1</v>
      </c>
      <c r="D316" s="38" t="s">
        <v>653</v>
      </c>
      <c r="E316" s="38" t="s">
        <v>899</v>
      </c>
      <c r="F316" t="str">
        <f t="shared" si="13"/>
        <v>L003</v>
      </c>
      <c r="G3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6203-L003-SL122</v>
      </c>
      <c r="H3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S12 &amp; S13, East Carriageway, Southbound</v>
      </c>
      <c r="I316" t="str" cm="1">
        <f t="array" ref="I316">IFERROR(INDEX(_xlfn.TEXTSPLIT(G316, "-"), 1), "")</f>
        <v>6203</v>
      </c>
      <c r="J316" t="str" cm="1">
        <f t="array" ref="J316">IFERROR(INDEX(_xlfn.TEXTSPLIT(H316, ";"), 1), "")</f>
        <v>North South Motorway</v>
      </c>
      <c r="K316" t="str" cm="1">
        <f t="array" ref="K316">IFERROR(INDEX(_xlfn.TEXTSPLIT(G316, "-"), 2), "")</f>
        <v>L003</v>
      </c>
      <c r="L316" t="str" cm="1">
        <f t="array" ref="L316">IFERROR(INDEX(_xlfn.TEXTSPLIT(H316, ";"), 2), "")</f>
        <v>Southern Tunnels</v>
      </c>
      <c r="M316" t="str" cm="1">
        <f t="array" ref="M316">IFERROR(INDEX(_xlfn.TEXTSPLIT(G316, "-"), 3), "")</f>
        <v>SL122</v>
      </c>
      <c r="N316" t="str" cm="1">
        <f t="array" ref="N316">IFERROR(INDEX(_xlfn.TEXTSPLIT(H316, ";"), 3), "")</f>
        <v>Between Cross Passage S12 &amp; S13, East Carriageway, Southbound</v>
      </c>
      <c r="O316" s="19">
        <v>122</v>
      </c>
      <c r="P31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3122</v>
      </c>
      <c r="Q316" s="2" t="s">
        <v>389</v>
      </c>
      <c r="R316" s="2">
        <v>62</v>
      </c>
      <c r="S316" t="s">
        <v>30</v>
      </c>
      <c r="T316" t="s">
        <v>31</v>
      </c>
      <c r="U316" t="s">
        <v>352</v>
      </c>
      <c r="V316" t="s">
        <v>353</v>
      </c>
      <c r="W316" t="s">
        <v>249</v>
      </c>
      <c r="X316" t="s">
        <v>250</v>
      </c>
      <c r="Y316" t="s">
        <v>392</v>
      </c>
      <c r="Z316" t="str">
        <f>_xlfn.CONCAT(G129," - ",E129)</f>
        <v>6203-L003 - Southern Tunnels</v>
      </c>
    </row>
    <row r="317" spans="1:26" x14ac:dyDescent="0.2">
      <c r="A317" s="2" t="s">
        <v>416</v>
      </c>
      <c r="B317" s="2" t="s">
        <v>900</v>
      </c>
      <c r="C317" s="2" t="str">
        <f t="shared" si="12"/>
        <v>EK14W1</v>
      </c>
      <c r="D317" s="38" t="s">
        <v>656</v>
      </c>
      <c r="E317" s="38" t="s">
        <v>901</v>
      </c>
      <c r="F317" t="str">
        <f t="shared" si="13"/>
        <v>L003</v>
      </c>
      <c r="G3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6203-L003-SL123</v>
      </c>
      <c r="H3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S12 &amp; S13, West Carriageway, Northbound</v>
      </c>
      <c r="I317" t="str" cm="1">
        <f t="array" ref="I317">IFERROR(INDEX(_xlfn.TEXTSPLIT(G317, "-"), 1), "")</f>
        <v>6203</v>
      </c>
      <c r="J317" t="str" cm="1">
        <f t="array" ref="J317">IFERROR(INDEX(_xlfn.TEXTSPLIT(H317, ";"), 1), "")</f>
        <v>North South Motorway</v>
      </c>
      <c r="K317" t="str" cm="1">
        <f t="array" ref="K317">IFERROR(INDEX(_xlfn.TEXTSPLIT(G317, "-"), 2), "")</f>
        <v>L003</v>
      </c>
      <c r="L317" t="str" cm="1">
        <f t="array" ref="L317">IFERROR(INDEX(_xlfn.TEXTSPLIT(H317, ";"), 2), "")</f>
        <v>Southern Tunnels</v>
      </c>
      <c r="M317" t="str" cm="1">
        <f t="array" ref="M317">IFERROR(INDEX(_xlfn.TEXTSPLIT(G317, "-"), 3), "")</f>
        <v>SL123</v>
      </c>
      <c r="N317" t="str" cm="1">
        <f t="array" ref="N317">IFERROR(INDEX(_xlfn.TEXTSPLIT(H317, ";"), 3), "")</f>
        <v>Invert Between Cross Passage S12 &amp; S13, West Carriageway, Northbound</v>
      </c>
      <c r="O317" s="19">
        <v>123</v>
      </c>
      <c r="P31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3123</v>
      </c>
      <c r="Q317" s="2" t="s">
        <v>389</v>
      </c>
      <c r="R317" s="2">
        <v>63</v>
      </c>
      <c r="S317" t="s">
        <v>30</v>
      </c>
      <c r="T317" t="s">
        <v>31</v>
      </c>
      <c r="U317" t="s">
        <v>352</v>
      </c>
      <c r="V317" t="s">
        <v>353</v>
      </c>
      <c r="W317" t="s">
        <v>421</v>
      </c>
      <c r="X317" t="s">
        <v>422</v>
      </c>
      <c r="Y317" t="s">
        <v>392</v>
      </c>
      <c r="Z317" t="str">
        <f>_xlfn.CONCAT(G129," - ",E129)</f>
        <v>6203-L003 - Southern Tunnels</v>
      </c>
    </row>
    <row r="318" spans="1:26" x14ac:dyDescent="0.2">
      <c r="A318" s="2" t="s">
        <v>416</v>
      </c>
      <c r="B318" s="2" t="s">
        <v>902</v>
      </c>
      <c r="C318" s="2" t="str">
        <f t="shared" si="12"/>
        <v>EK14W1</v>
      </c>
      <c r="D318" s="38" t="s">
        <v>659</v>
      </c>
      <c r="E318" s="38" t="s">
        <v>903</v>
      </c>
      <c r="F318" t="str">
        <f t="shared" si="13"/>
        <v>L003</v>
      </c>
      <c r="G3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6203-L003-SL124</v>
      </c>
      <c r="H31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S12 &amp; S13, East Carriageway, Southbound</v>
      </c>
      <c r="I318" t="str" cm="1">
        <f t="array" ref="I318">IFERROR(INDEX(_xlfn.TEXTSPLIT(G318, "-"), 1), "")</f>
        <v>6203</v>
      </c>
      <c r="J318" t="str" cm="1">
        <f t="array" ref="J318">IFERROR(INDEX(_xlfn.TEXTSPLIT(H318, ";"), 1), "")</f>
        <v>North South Motorway</v>
      </c>
      <c r="K318" t="str" cm="1">
        <f t="array" ref="K318">IFERROR(INDEX(_xlfn.TEXTSPLIT(G318, "-"), 2), "")</f>
        <v>L003</v>
      </c>
      <c r="L318" t="str" cm="1">
        <f t="array" ref="L318">IFERROR(INDEX(_xlfn.TEXTSPLIT(H318, ";"), 2), "")</f>
        <v>Southern Tunnels</v>
      </c>
      <c r="M318" t="str" cm="1">
        <f t="array" ref="M318">IFERROR(INDEX(_xlfn.TEXTSPLIT(G318, "-"), 3), "")</f>
        <v>SL124</v>
      </c>
      <c r="N318" t="str" cm="1">
        <f t="array" ref="N318">IFERROR(INDEX(_xlfn.TEXTSPLIT(H318, ";"), 3), "")</f>
        <v>Invert Between Cross Passage S12 &amp; S13, East Carriageway, Southbound</v>
      </c>
      <c r="O318" s="19">
        <v>124</v>
      </c>
      <c r="P31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3124</v>
      </c>
      <c r="Q318" s="2" t="s">
        <v>389</v>
      </c>
      <c r="R318" s="2">
        <v>64</v>
      </c>
      <c r="S318" t="s">
        <v>30</v>
      </c>
      <c r="T318" t="s">
        <v>31</v>
      </c>
      <c r="U318" t="s">
        <v>352</v>
      </c>
      <c r="V318" t="s">
        <v>353</v>
      </c>
      <c r="W318" t="s">
        <v>421</v>
      </c>
      <c r="X318" t="s">
        <v>422</v>
      </c>
      <c r="Y318" t="s">
        <v>392</v>
      </c>
      <c r="Z318" t="str">
        <f>_xlfn.CONCAT(G129," - ",E129)</f>
        <v>6203-L003 - Southern Tunnels</v>
      </c>
    </row>
    <row r="319" spans="1:26" x14ac:dyDescent="0.2">
      <c r="A319" s="2" t="s">
        <v>427</v>
      </c>
      <c r="B319" s="2" t="s">
        <v>904</v>
      </c>
      <c r="C319" s="2" t="str">
        <f t="shared" ref="C319:C350" si="14">$B$129</f>
        <v>EK14W1</v>
      </c>
      <c r="D319" s="38" t="s">
        <v>662</v>
      </c>
      <c r="E319" s="38" t="s">
        <v>905</v>
      </c>
      <c r="F319" t="str">
        <f t="shared" ref="F319:F350" si="15">$D$129</f>
        <v>L003</v>
      </c>
      <c r="G31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6203-L003-SN130</v>
      </c>
      <c r="H31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S13</v>
      </c>
      <c r="I319" t="str" cm="1">
        <f t="array" ref="I319">IFERROR(INDEX(_xlfn.TEXTSPLIT(G319, "-"), 1), "")</f>
        <v>6203</v>
      </c>
      <c r="J319" t="str" cm="1">
        <f t="array" ref="J319">IFERROR(INDEX(_xlfn.TEXTSPLIT(H319, ";"), 1), "")</f>
        <v>North South Motorway</v>
      </c>
      <c r="K319" t="str" cm="1">
        <f t="array" ref="K319">IFERROR(INDEX(_xlfn.TEXTSPLIT(G319, "-"), 2), "")</f>
        <v>L003</v>
      </c>
      <c r="L319" t="str" cm="1">
        <f t="array" ref="L319">IFERROR(INDEX(_xlfn.TEXTSPLIT(H319, ";"), 2), "")</f>
        <v>Southern Tunnels</v>
      </c>
      <c r="M319" t="str" cm="1">
        <f t="array" ref="M319">IFERROR(INDEX(_xlfn.TEXTSPLIT(G319, "-"), 3), "")</f>
        <v>SN130</v>
      </c>
      <c r="N319" t="str" cm="1">
        <f t="array" ref="N319">IFERROR(INDEX(_xlfn.TEXTSPLIT(H319, ";"), 3), "")</f>
        <v>Cross Passage S13</v>
      </c>
      <c r="O319" s="19">
        <v>130</v>
      </c>
      <c r="P31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3130</v>
      </c>
      <c r="Q319" s="2" t="s">
        <v>389</v>
      </c>
      <c r="R319" s="2">
        <v>65</v>
      </c>
      <c r="S319" t="s">
        <v>30</v>
      </c>
      <c r="T319" t="s">
        <v>31</v>
      </c>
      <c r="U319" t="s">
        <v>352</v>
      </c>
      <c r="V319" t="s">
        <v>353</v>
      </c>
      <c r="W319" t="s">
        <v>432</v>
      </c>
      <c r="X319" t="s">
        <v>433</v>
      </c>
      <c r="Y319" t="s">
        <v>392</v>
      </c>
      <c r="Z319" t="str">
        <f>_xlfn.CONCAT(G129," - ",E129)</f>
        <v>6203-L003 - Southern Tunnels</v>
      </c>
    </row>
    <row r="320" spans="1:26" x14ac:dyDescent="0.2">
      <c r="A320" s="2" t="s">
        <v>407</v>
      </c>
      <c r="B320" s="2" t="s">
        <v>906</v>
      </c>
      <c r="C320" s="2" t="str">
        <f t="shared" si="14"/>
        <v>EK14W1</v>
      </c>
      <c r="D320" s="38" t="s">
        <v>665</v>
      </c>
      <c r="E320" s="38" t="s">
        <v>907</v>
      </c>
      <c r="F320" t="str">
        <f t="shared" si="15"/>
        <v>L003</v>
      </c>
      <c r="G3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6203-L003-SL131</v>
      </c>
      <c r="H3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S13 &amp; S14, West Carriageway, Northbound</v>
      </c>
      <c r="I320" t="str" cm="1">
        <f t="array" ref="I320">IFERROR(INDEX(_xlfn.TEXTSPLIT(G320, "-"), 1), "")</f>
        <v>6203</v>
      </c>
      <c r="J320" t="str" cm="1">
        <f t="array" ref="J320">IFERROR(INDEX(_xlfn.TEXTSPLIT(H320, ";"), 1), "")</f>
        <v>North South Motorway</v>
      </c>
      <c r="K320" t="str" cm="1">
        <f t="array" ref="K320">IFERROR(INDEX(_xlfn.TEXTSPLIT(G320, "-"), 2), "")</f>
        <v>L003</v>
      </c>
      <c r="L320" t="str" cm="1">
        <f t="array" ref="L320">IFERROR(INDEX(_xlfn.TEXTSPLIT(H320, ";"), 2), "")</f>
        <v>Southern Tunnels</v>
      </c>
      <c r="M320" t="str" cm="1">
        <f t="array" ref="M320">IFERROR(INDEX(_xlfn.TEXTSPLIT(G320, "-"), 3), "")</f>
        <v>SL131</v>
      </c>
      <c r="N320" t="str" cm="1">
        <f t="array" ref="N320">IFERROR(INDEX(_xlfn.TEXTSPLIT(H320, ";"), 3), "")</f>
        <v>Between Cross Passage S13 &amp; S14, West Carriageway, Northbound</v>
      </c>
      <c r="O320" s="19">
        <v>131</v>
      </c>
      <c r="P32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3131</v>
      </c>
      <c r="Q320" s="2" t="s">
        <v>389</v>
      </c>
      <c r="R320" s="2">
        <v>66</v>
      </c>
      <c r="S320" t="s">
        <v>30</v>
      </c>
      <c r="T320" t="s">
        <v>31</v>
      </c>
      <c r="U320" t="s">
        <v>352</v>
      </c>
      <c r="V320" t="s">
        <v>353</v>
      </c>
      <c r="W320" t="s">
        <v>249</v>
      </c>
      <c r="X320" t="s">
        <v>250</v>
      </c>
      <c r="Y320" t="s">
        <v>392</v>
      </c>
      <c r="Z320" t="str">
        <f>_xlfn.CONCAT(G129," - ",E129)</f>
        <v>6203-L003 - Southern Tunnels</v>
      </c>
    </row>
    <row r="321" spans="1:26" x14ac:dyDescent="0.2">
      <c r="A321" s="2" t="s">
        <v>407</v>
      </c>
      <c r="B321" s="2" t="s">
        <v>908</v>
      </c>
      <c r="C321" s="2" t="str">
        <f t="shared" si="14"/>
        <v>EK14W1</v>
      </c>
      <c r="D321" s="38" t="s">
        <v>668</v>
      </c>
      <c r="E321" s="38" t="s">
        <v>909</v>
      </c>
      <c r="F321" t="str">
        <f t="shared" si="15"/>
        <v>L003</v>
      </c>
      <c r="G3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6203-L003-SL132</v>
      </c>
      <c r="H3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S13 &amp; S14, East Carriageway, Southbound</v>
      </c>
      <c r="I321" t="str" cm="1">
        <f t="array" ref="I321">IFERROR(INDEX(_xlfn.TEXTSPLIT(G321, "-"), 1), "")</f>
        <v>6203</v>
      </c>
      <c r="J321" t="str" cm="1">
        <f t="array" ref="J321">IFERROR(INDEX(_xlfn.TEXTSPLIT(H321, ";"), 1), "")</f>
        <v>North South Motorway</v>
      </c>
      <c r="K321" t="str" cm="1">
        <f t="array" ref="K321">IFERROR(INDEX(_xlfn.TEXTSPLIT(G321, "-"), 2), "")</f>
        <v>L003</v>
      </c>
      <c r="L321" t="str" cm="1">
        <f t="array" ref="L321">IFERROR(INDEX(_xlfn.TEXTSPLIT(H321, ";"), 2), "")</f>
        <v>Southern Tunnels</v>
      </c>
      <c r="M321" t="str" cm="1">
        <f t="array" ref="M321">IFERROR(INDEX(_xlfn.TEXTSPLIT(G321, "-"), 3), "")</f>
        <v>SL132</v>
      </c>
      <c r="N321" t="str" cm="1">
        <f t="array" ref="N321">IFERROR(INDEX(_xlfn.TEXTSPLIT(H321, ";"), 3), "")</f>
        <v>Between Cross Passage S13 &amp; S14, East Carriageway, Southbound</v>
      </c>
      <c r="O321" s="19">
        <v>132</v>
      </c>
      <c r="P32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3132</v>
      </c>
      <c r="Q321" s="2" t="s">
        <v>389</v>
      </c>
      <c r="R321" s="2">
        <v>67</v>
      </c>
      <c r="S321" t="s">
        <v>30</v>
      </c>
      <c r="T321" t="s">
        <v>31</v>
      </c>
      <c r="U321" t="s">
        <v>352</v>
      </c>
      <c r="V321" t="s">
        <v>353</v>
      </c>
      <c r="W321" t="s">
        <v>249</v>
      </c>
      <c r="X321" t="s">
        <v>250</v>
      </c>
      <c r="Y321" t="s">
        <v>392</v>
      </c>
      <c r="Z321" t="str">
        <f>_xlfn.CONCAT(G129," - ",E129)</f>
        <v>6203-L003 - Southern Tunnels</v>
      </c>
    </row>
    <row r="322" spans="1:26" x14ac:dyDescent="0.2">
      <c r="A322" s="2" t="s">
        <v>416</v>
      </c>
      <c r="B322" s="2" t="s">
        <v>910</v>
      </c>
      <c r="C322" s="2" t="str">
        <f t="shared" si="14"/>
        <v>EK14W1</v>
      </c>
      <c r="D322" s="38" t="s">
        <v>671</v>
      </c>
      <c r="E322" s="38" t="s">
        <v>911</v>
      </c>
      <c r="F322" t="str">
        <f t="shared" si="15"/>
        <v>L003</v>
      </c>
      <c r="G3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6203-L003-SL133</v>
      </c>
      <c r="H3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S13 &amp; S14, West Carriageway, Northbound</v>
      </c>
      <c r="I322" t="str" cm="1">
        <f t="array" ref="I322">IFERROR(INDEX(_xlfn.TEXTSPLIT(G322, "-"), 1), "")</f>
        <v>6203</v>
      </c>
      <c r="J322" t="str" cm="1">
        <f t="array" ref="J322">IFERROR(INDEX(_xlfn.TEXTSPLIT(H322, ";"), 1), "")</f>
        <v>North South Motorway</v>
      </c>
      <c r="K322" t="str" cm="1">
        <f t="array" ref="K322">IFERROR(INDEX(_xlfn.TEXTSPLIT(G322, "-"), 2), "")</f>
        <v>L003</v>
      </c>
      <c r="L322" t="str" cm="1">
        <f t="array" ref="L322">IFERROR(INDEX(_xlfn.TEXTSPLIT(H322, ";"), 2), "")</f>
        <v>Southern Tunnels</v>
      </c>
      <c r="M322" t="str" cm="1">
        <f t="array" ref="M322">IFERROR(INDEX(_xlfn.TEXTSPLIT(G322, "-"), 3), "")</f>
        <v>SL133</v>
      </c>
      <c r="N322" t="str" cm="1">
        <f t="array" ref="N322">IFERROR(INDEX(_xlfn.TEXTSPLIT(H322, ";"), 3), "")</f>
        <v>Invert Between Cross Passage S13 &amp; S14, West Carriageway, Northbound</v>
      </c>
      <c r="O322" s="19">
        <v>133</v>
      </c>
      <c r="P32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3133</v>
      </c>
      <c r="Q322" s="2" t="s">
        <v>389</v>
      </c>
      <c r="R322" s="2">
        <v>68</v>
      </c>
      <c r="S322" t="s">
        <v>30</v>
      </c>
      <c r="T322" t="s">
        <v>31</v>
      </c>
      <c r="U322" t="s">
        <v>352</v>
      </c>
      <c r="V322" t="s">
        <v>353</v>
      </c>
      <c r="W322" t="s">
        <v>421</v>
      </c>
      <c r="X322" t="s">
        <v>422</v>
      </c>
      <c r="Y322" t="s">
        <v>392</v>
      </c>
      <c r="Z322" t="str">
        <f>_xlfn.CONCAT(G129," - ",E129)</f>
        <v>6203-L003 - Southern Tunnels</v>
      </c>
    </row>
    <row r="323" spans="1:26" x14ac:dyDescent="0.2">
      <c r="A323" s="2" t="s">
        <v>416</v>
      </c>
      <c r="B323" s="2" t="s">
        <v>912</v>
      </c>
      <c r="C323" s="2" t="str">
        <f t="shared" si="14"/>
        <v>EK14W1</v>
      </c>
      <c r="D323" s="38" t="s">
        <v>674</v>
      </c>
      <c r="E323" s="38" t="s">
        <v>913</v>
      </c>
      <c r="F323" t="str">
        <f t="shared" si="15"/>
        <v>L003</v>
      </c>
      <c r="G3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6203-L003-SL134</v>
      </c>
      <c r="H3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S13 &amp; S14, East Carriageway, Southbound</v>
      </c>
      <c r="I323" t="str" cm="1">
        <f t="array" ref="I323">IFERROR(INDEX(_xlfn.TEXTSPLIT(G323, "-"), 1), "")</f>
        <v>6203</v>
      </c>
      <c r="J323" t="str" cm="1">
        <f t="array" ref="J323">IFERROR(INDEX(_xlfn.TEXTSPLIT(H323, ";"), 1), "")</f>
        <v>North South Motorway</v>
      </c>
      <c r="K323" t="str" cm="1">
        <f t="array" ref="K323">IFERROR(INDEX(_xlfn.TEXTSPLIT(G323, "-"), 2), "")</f>
        <v>L003</v>
      </c>
      <c r="L323" t="str" cm="1">
        <f t="array" ref="L323">IFERROR(INDEX(_xlfn.TEXTSPLIT(H323, ";"), 2), "")</f>
        <v>Southern Tunnels</v>
      </c>
      <c r="M323" t="str" cm="1">
        <f t="array" ref="M323">IFERROR(INDEX(_xlfn.TEXTSPLIT(G323, "-"), 3), "")</f>
        <v>SL134</v>
      </c>
      <c r="N323" t="str" cm="1">
        <f t="array" ref="N323">IFERROR(INDEX(_xlfn.TEXTSPLIT(H323, ";"), 3), "")</f>
        <v>Invert Between Cross Passage S13 &amp; S14, East Carriageway, Southbound</v>
      </c>
      <c r="O323" s="19">
        <v>134</v>
      </c>
      <c r="P32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3134</v>
      </c>
      <c r="Q323" s="2" t="s">
        <v>389</v>
      </c>
      <c r="R323" s="2">
        <v>69</v>
      </c>
      <c r="S323" t="s">
        <v>30</v>
      </c>
      <c r="T323" t="s">
        <v>31</v>
      </c>
      <c r="U323" t="s">
        <v>352</v>
      </c>
      <c r="V323" t="s">
        <v>353</v>
      </c>
      <c r="W323" t="s">
        <v>421</v>
      </c>
      <c r="X323" t="s">
        <v>422</v>
      </c>
      <c r="Y323" t="s">
        <v>392</v>
      </c>
      <c r="Z323" t="str">
        <f>_xlfn.CONCAT(G129," - ",E129)</f>
        <v>6203-L003 - Southern Tunnels</v>
      </c>
    </row>
    <row r="324" spans="1:26" x14ac:dyDescent="0.2">
      <c r="A324" s="2" t="s">
        <v>427</v>
      </c>
      <c r="B324" s="2" t="s">
        <v>914</v>
      </c>
      <c r="C324" s="2" t="str">
        <f t="shared" si="14"/>
        <v>EK14W1</v>
      </c>
      <c r="D324" s="38" t="s">
        <v>677</v>
      </c>
      <c r="E324" s="38" t="s">
        <v>915</v>
      </c>
      <c r="F324" t="str">
        <f t="shared" si="15"/>
        <v>L003</v>
      </c>
      <c r="G3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6203-L003-SN140</v>
      </c>
      <c r="H3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S14</v>
      </c>
      <c r="I324" t="str" cm="1">
        <f t="array" ref="I324">IFERROR(INDEX(_xlfn.TEXTSPLIT(G324, "-"), 1), "")</f>
        <v>6203</v>
      </c>
      <c r="J324" t="str" cm="1">
        <f t="array" ref="J324">IFERROR(INDEX(_xlfn.TEXTSPLIT(H324, ";"), 1), "")</f>
        <v>North South Motorway</v>
      </c>
      <c r="K324" t="str" cm="1">
        <f t="array" ref="K324">IFERROR(INDEX(_xlfn.TEXTSPLIT(G324, "-"), 2), "")</f>
        <v>L003</v>
      </c>
      <c r="L324" t="str" cm="1">
        <f t="array" ref="L324">IFERROR(INDEX(_xlfn.TEXTSPLIT(H324, ";"), 2), "")</f>
        <v>Southern Tunnels</v>
      </c>
      <c r="M324" t="str" cm="1">
        <f t="array" ref="M324">IFERROR(INDEX(_xlfn.TEXTSPLIT(G324, "-"), 3), "")</f>
        <v>SN140</v>
      </c>
      <c r="N324" t="str" cm="1">
        <f t="array" ref="N324">IFERROR(INDEX(_xlfn.TEXTSPLIT(H324, ";"), 3), "")</f>
        <v>Cross Passage S14</v>
      </c>
      <c r="O324" s="19">
        <v>140</v>
      </c>
      <c r="P32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3140</v>
      </c>
      <c r="Q324" s="2" t="s">
        <v>389</v>
      </c>
      <c r="R324" s="2">
        <v>70</v>
      </c>
      <c r="S324" t="s">
        <v>30</v>
      </c>
      <c r="T324" t="s">
        <v>31</v>
      </c>
      <c r="U324" t="s">
        <v>352</v>
      </c>
      <c r="V324" t="s">
        <v>353</v>
      </c>
      <c r="W324" t="s">
        <v>432</v>
      </c>
      <c r="X324" t="s">
        <v>433</v>
      </c>
      <c r="Y324" t="s">
        <v>392</v>
      </c>
      <c r="Z324" t="str">
        <f>_xlfn.CONCAT(G129," - ",E129)</f>
        <v>6203-L003 - Southern Tunnels</v>
      </c>
    </row>
    <row r="325" spans="1:26" x14ac:dyDescent="0.2">
      <c r="A325" s="2" t="s">
        <v>407</v>
      </c>
      <c r="B325" s="2" t="s">
        <v>916</v>
      </c>
      <c r="C325" s="2" t="str">
        <f t="shared" si="14"/>
        <v>EK14W1</v>
      </c>
      <c r="D325" s="38" t="s">
        <v>680</v>
      </c>
      <c r="E325" s="38" t="s">
        <v>917</v>
      </c>
      <c r="F325" t="str">
        <f t="shared" si="15"/>
        <v>L003</v>
      </c>
      <c r="G32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6203-L003-SL141</v>
      </c>
      <c r="H32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S14 &amp; S15, West Carriageway, Northbound</v>
      </c>
      <c r="I325" t="str" cm="1">
        <f t="array" ref="I325">IFERROR(INDEX(_xlfn.TEXTSPLIT(G325, "-"), 1), "")</f>
        <v>6203</v>
      </c>
      <c r="J325" t="str" cm="1">
        <f t="array" ref="J325">IFERROR(INDEX(_xlfn.TEXTSPLIT(H325, ";"), 1), "")</f>
        <v>North South Motorway</v>
      </c>
      <c r="K325" t="str" cm="1">
        <f t="array" ref="K325">IFERROR(INDEX(_xlfn.TEXTSPLIT(G325, "-"), 2), "")</f>
        <v>L003</v>
      </c>
      <c r="L325" t="str" cm="1">
        <f t="array" ref="L325">IFERROR(INDEX(_xlfn.TEXTSPLIT(H325, ";"), 2), "")</f>
        <v>Southern Tunnels</v>
      </c>
      <c r="M325" t="str" cm="1">
        <f t="array" ref="M325">IFERROR(INDEX(_xlfn.TEXTSPLIT(G325, "-"), 3), "")</f>
        <v>SL141</v>
      </c>
      <c r="N325" t="str" cm="1">
        <f t="array" ref="N325">IFERROR(INDEX(_xlfn.TEXTSPLIT(H325, ";"), 3), "")</f>
        <v>Between Cross Passage S14 &amp; S15, West Carriageway, Northbound</v>
      </c>
      <c r="O325" s="19">
        <v>141</v>
      </c>
      <c r="P32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3141</v>
      </c>
      <c r="Q325" s="2" t="s">
        <v>389</v>
      </c>
      <c r="R325" s="2">
        <v>71</v>
      </c>
      <c r="S325" t="s">
        <v>30</v>
      </c>
      <c r="T325" t="s">
        <v>31</v>
      </c>
      <c r="U325" t="s">
        <v>352</v>
      </c>
      <c r="V325" t="s">
        <v>353</v>
      </c>
      <c r="W325" t="s">
        <v>249</v>
      </c>
      <c r="X325" t="s">
        <v>250</v>
      </c>
      <c r="Y325" t="s">
        <v>392</v>
      </c>
      <c r="Z325" t="str">
        <f>_xlfn.CONCAT(G129," - ",E129)</f>
        <v>6203-L003 - Southern Tunnels</v>
      </c>
    </row>
    <row r="326" spans="1:26" x14ac:dyDescent="0.2">
      <c r="A326" s="2" t="s">
        <v>407</v>
      </c>
      <c r="B326" s="2" t="s">
        <v>918</v>
      </c>
      <c r="C326" s="2" t="str">
        <f t="shared" si="14"/>
        <v>EK14W1</v>
      </c>
      <c r="D326" s="38" t="s">
        <v>683</v>
      </c>
      <c r="E326" s="38" t="s">
        <v>919</v>
      </c>
      <c r="F326" t="str">
        <f t="shared" si="15"/>
        <v>L003</v>
      </c>
      <c r="G3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6203-L003-SL142</v>
      </c>
      <c r="H3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S14 &amp; S15, East Carriageway, Southbound</v>
      </c>
      <c r="I326" t="str" cm="1">
        <f t="array" ref="I326">IFERROR(INDEX(_xlfn.TEXTSPLIT(G326, "-"), 1), "")</f>
        <v>6203</v>
      </c>
      <c r="J326" t="str" cm="1">
        <f t="array" ref="J326">IFERROR(INDEX(_xlfn.TEXTSPLIT(H326, ";"), 1), "")</f>
        <v>North South Motorway</v>
      </c>
      <c r="K326" t="str" cm="1">
        <f t="array" ref="K326">IFERROR(INDEX(_xlfn.TEXTSPLIT(G326, "-"), 2), "")</f>
        <v>L003</v>
      </c>
      <c r="L326" t="str" cm="1">
        <f t="array" ref="L326">IFERROR(INDEX(_xlfn.TEXTSPLIT(H326, ";"), 2), "")</f>
        <v>Southern Tunnels</v>
      </c>
      <c r="M326" t="str" cm="1">
        <f t="array" ref="M326">IFERROR(INDEX(_xlfn.TEXTSPLIT(G326, "-"), 3), "")</f>
        <v>SL142</v>
      </c>
      <c r="N326" t="str" cm="1">
        <f t="array" ref="N326">IFERROR(INDEX(_xlfn.TEXTSPLIT(H326, ";"), 3), "")</f>
        <v>Between Cross Passage S14 &amp; S15, East Carriageway, Southbound</v>
      </c>
      <c r="O326" s="19">
        <v>142</v>
      </c>
      <c r="P32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3142</v>
      </c>
      <c r="Q326" s="2" t="s">
        <v>389</v>
      </c>
      <c r="R326" s="2">
        <v>72</v>
      </c>
      <c r="S326" t="s">
        <v>30</v>
      </c>
      <c r="T326" t="s">
        <v>31</v>
      </c>
      <c r="U326" t="s">
        <v>352</v>
      </c>
      <c r="V326" t="s">
        <v>353</v>
      </c>
      <c r="W326" t="s">
        <v>249</v>
      </c>
      <c r="X326" t="s">
        <v>250</v>
      </c>
      <c r="Y326" t="s">
        <v>392</v>
      </c>
      <c r="Z326" t="str">
        <f>_xlfn.CONCAT(G129," - ",E129)</f>
        <v>6203-L003 - Southern Tunnels</v>
      </c>
    </row>
    <row r="327" spans="1:26" x14ac:dyDescent="0.2">
      <c r="A327" s="2" t="s">
        <v>416</v>
      </c>
      <c r="B327" s="2" t="s">
        <v>920</v>
      </c>
      <c r="C327" s="2" t="str">
        <f t="shared" si="14"/>
        <v>EK14W1</v>
      </c>
      <c r="D327" s="38" t="s">
        <v>686</v>
      </c>
      <c r="E327" s="38" t="s">
        <v>921</v>
      </c>
      <c r="F327" t="str">
        <f t="shared" si="15"/>
        <v>L003</v>
      </c>
      <c r="G3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6203-L003-SL143</v>
      </c>
      <c r="H3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S14 &amp; S15, West Carriageway, Northbound</v>
      </c>
      <c r="I327" t="str" cm="1">
        <f t="array" ref="I327">IFERROR(INDEX(_xlfn.TEXTSPLIT(G327, "-"), 1), "")</f>
        <v>6203</v>
      </c>
      <c r="J327" t="str" cm="1">
        <f t="array" ref="J327">IFERROR(INDEX(_xlfn.TEXTSPLIT(H327, ";"), 1), "")</f>
        <v>North South Motorway</v>
      </c>
      <c r="K327" t="str" cm="1">
        <f t="array" ref="K327">IFERROR(INDEX(_xlfn.TEXTSPLIT(G327, "-"), 2), "")</f>
        <v>L003</v>
      </c>
      <c r="L327" t="str" cm="1">
        <f t="array" ref="L327">IFERROR(INDEX(_xlfn.TEXTSPLIT(H327, ";"), 2), "")</f>
        <v>Southern Tunnels</v>
      </c>
      <c r="M327" t="str" cm="1">
        <f t="array" ref="M327">IFERROR(INDEX(_xlfn.TEXTSPLIT(G327, "-"), 3), "")</f>
        <v>SL143</v>
      </c>
      <c r="N327" t="str" cm="1">
        <f t="array" ref="N327">IFERROR(INDEX(_xlfn.TEXTSPLIT(H327, ";"), 3), "")</f>
        <v>Invert Between Cross Passage S14 &amp; S15, West Carriageway, Northbound</v>
      </c>
      <c r="O327" s="19">
        <v>143</v>
      </c>
      <c r="P32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3143</v>
      </c>
      <c r="Q327" s="2" t="s">
        <v>389</v>
      </c>
      <c r="R327" s="2">
        <v>73</v>
      </c>
      <c r="S327" t="s">
        <v>30</v>
      </c>
      <c r="T327" t="s">
        <v>31</v>
      </c>
      <c r="U327" t="s">
        <v>352</v>
      </c>
      <c r="V327" t="s">
        <v>353</v>
      </c>
      <c r="W327" t="s">
        <v>421</v>
      </c>
      <c r="X327" t="s">
        <v>422</v>
      </c>
      <c r="Y327" t="s">
        <v>392</v>
      </c>
      <c r="Z327" t="str">
        <f>_xlfn.CONCAT(G129," - ",E129)</f>
        <v>6203-L003 - Southern Tunnels</v>
      </c>
    </row>
    <row r="328" spans="1:26" x14ac:dyDescent="0.2">
      <c r="A328" s="2" t="s">
        <v>416</v>
      </c>
      <c r="B328" s="2" t="s">
        <v>922</v>
      </c>
      <c r="C328" s="2" t="str">
        <f t="shared" si="14"/>
        <v>EK14W1</v>
      </c>
      <c r="D328" s="38" t="s">
        <v>689</v>
      </c>
      <c r="E328" s="38" t="s">
        <v>923</v>
      </c>
      <c r="F328" t="str">
        <f t="shared" si="15"/>
        <v>L003</v>
      </c>
      <c r="G3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6203-L003-SL144</v>
      </c>
      <c r="H3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S14 &amp; S15, East Carriageway, Southbound</v>
      </c>
      <c r="I328" t="str" cm="1">
        <f t="array" ref="I328">IFERROR(INDEX(_xlfn.TEXTSPLIT(G328, "-"), 1), "")</f>
        <v>6203</v>
      </c>
      <c r="J328" t="str" cm="1">
        <f t="array" ref="J328">IFERROR(INDEX(_xlfn.TEXTSPLIT(H328, ";"), 1), "")</f>
        <v>North South Motorway</v>
      </c>
      <c r="K328" t="str" cm="1">
        <f t="array" ref="K328">IFERROR(INDEX(_xlfn.TEXTSPLIT(G328, "-"), 2), "")</f>
        <v>L003</v>
      </c>
      <c r="L328" t="str" cm="1">
        <f t="array" ref="L328">IFERROR(INDEX(_xlfn.TEXTSPLIT(H328, ";"), 2), "")</f>
        <v>Southern Tunnels</v>
      </c>
      <c r="M328" t="str" cm="1">
        <f t="array" ref="M328">IFERROR(INDEX(_xlfn.TEXTSPLIT(G328, "-"), 3), "")</f>
        <v>SL144</v>
      </c>
      <c r="N328" t="str" cm="1">
        <f t="array" ref="N328">IFERROR(INDEX(_xlfn.TEXTSPLIT(H328, ";"), 3), "")</f>
        <v>Invert Between Cross Passage S14 &amp; S15, East Carriageway, Southbound</v>
      </c>
      <c r="O328" s="19">
        <v>144</v>
      </c>
      <c r="P32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3144</v>
      </c>
      <c r="Q328" s="2" t="s">
        <v>389</v>
      </c>
      <c r="R328" s="2">
        <v>74</v>
      </c>
      <c r="S328" t="s">
        <v>30</v>
      </c>
      <c r="T328" t="s">
        <v>31</v>
      </c>
      <c r="U328" t="s">
        <v>352</v>
      </c>
      <c r="V328" t="s">
        <v>353</v>
      </c>
      <c r="W328" t="s">
        <v>421</v>
      </c>
      <c r="X328" t="s">
        <v>422</v>
      </c>
      <c r="Y328" t="s">
        <v>392</v>
      </c>
      <c r="Z328" t="str">
        <f>_xlfn.CONCAT(G129," - ",E129)</f>
        <v>6203-L003 - Southern Tunnels</v>
      </c>
    </row>
    <row r="329" spans="1:26" x14ac:dyDescent="0.2">
      <c r="A329" s="2" t="s">
        <v>427</v>
      </c>
      <c r="B329" s="2" t="s">
        <v>924</v>
      </c>
      <c r="C329" s="2" t="str">
        <f t="shared" si="14"/>
        <v>EK14W1</v>
      </c>
      <c r="D329" s="38" t="s">
        <v>692</v>
      </c>
      <c r="E329" s="38" t="s">
        <v>925</v>
      </c>
      <c r="F329" t="str">
        <f t="shared" si="15"/>
        <v>L003</v>
      </c>
      <c r="G3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6203-L003-SN150</v>
      </c>
      <c r="H3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S15</v>
      </c>
      <c r="I329" t="str" cm="1">
        <f t="array" ref="I329">IFERROR(INDEX(_xlfn.TEXTSPLIT(G329, "-"), 1), "")</f>
        <v>6203</v>
      </c>
      <c r="J329" t="str" cm="1">
        <f t="array" ref="J329">IFERROR(INDEX(_xlfn.TEXTSPLIT(H329, ";"), 1), "")</f>
        <v>North South Motorway</v>
      </c>
      <c r="K329" t="str" cm="1">
        <f t="array" ref="K329">IFERROR(INDEX(_xlfn.TEXTSPLIT(G329, "-"), 2), "")</f>
        <v>L003</v>
      </c>
      <c r="L329" t="str" cm="1">
        <f t="array" ref="L329">IFERROR(INDEX(_xlfn.TEXTSPLIT(H329, ";"), 2), "")</f>
        <v>Southern Tunnels</v>
      </c>
      <c r="M329" t="str" cm="1">
        <f t="array" ref="M329">IFERROR(INDEX(_xlfn.TEXTSPLIT(G329, "-"), 3), "")</f>
        <v>SN150</v>
      </c>
      <c r="N329" t="str" cm="1">
        <f t="array" ref="N329">IFERROR(INDEX(_xlfn.TEXTSPLIT(H329, ";"), 3), "")</f>
        <v>Cross Passage S15</v>
      </c>
      <c r="O329" s="19">
        <v>150</v>
      </c>
      <c r="P32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3150</v>
      </c>
      <c r="Q329" s="2" t="s">
        <v>389</v>
      </c>
      <c r="R329" s="2">
        <v>75</v>
      </c>
      <c r="S329" t="s">
        <v>30</v>
      </c>
      <c r="T329" t="s">
        <v>31</v>
      </c>
      <c r="U329" t="s">
        <v>352</v>
      </c>
      <c r="V329" t="s">
        <v>353</v>
      </c>
      <c r="W329" t="s">
        <v>432</v>
      </c>
      <c r="X329" t="s">
        <v>433</v>
      </c>
      <c r="Y329" t="s">
        <v>392</v>
      </c>
      <c r="Z329" t="str">
        <f>_xlfn.CONCAT(G129," - ",E129)</f>
        <v>6203-L003 - Southern Tunnels</v>
      </c>
    </row>
    <row r="330" spans="1:26" x14ac:dyDescent="0.2">
      <c r="A330" s="2" t="s">
        <v>407</v>
      </c>
      <c r="B330" s="2" t="s">
        <v>926</v>
      </c>
      <c r="C330" s="2" t="str">
        <f t="shared" si="14"/>
        <v>EK14W1</v>
      </c>
      <c r="D330" s="38" t="s">
        <v>695</v>
      </c>
      <c r="E330" s="38" t="s">
        <v>927</v>
      </c>
      <c r="F330" t="str">
        <f t="shared" si="15"/>
        <v>L003</v>
      </c>
      <c r="G3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6203-L003-SL151</v>
      </c>
      <c r="H3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S15 &amp; S16, West Carriageway, Northbound</v>
      </c>
      <c r="I330" t="str" cm="1">
        <f t="array" ref="I330">IFERROR(INDEX(_xlfn.TEXTSPLIT(G330, "-"), 1), "")</f>
        <v>6203</v>
      </c>
      <c r="J330" t="str" cm="1">
        <f t="array" ref="J330">IFERROR(INDEX(_xlfn.TEXTSPLIT(H330, ";"), 1), "")</f>
        <v>North South Motorway</v>
      </c>
      <c r="K330" t="str" cm="1">
        <f t="array" ref="K330">IFERROR(INDEX(_xlfn.TEXTSPLIT(G330, "-"), 2), "")</f>
        <v>L003</v>
      </c>
      <c r="L330" t="str" cm="1">
        <f t="array" ref="L330">IFERROR(INDEX(_xlfn.TEXTSPLIT(H330, ";"), 2), "")</f>
        <v>Southern Tunnels</v>
      </c>
      <c r="M330" t="str" cm="1">
        <f t="array" ref="M330">IFERROR(INDEX(_xlfn.TEXTSPLIT(G330, "-"), 3), "")</f>
        <v>SL151</v>
      </c>
      <c r="N330" t="str" cm="1">
        <f t="array" ref="N330">IFERROR(INDEX(_xlfn.TEXTSPLIT(H330, ";"), 3), "")</f>
        <v>Between Cross Passage S15 &amp; S16, West Carriageway, Northbound</v>
      </c>
      <c r="O330" s="19">
        <v>151</v>
      </c>
      <c r="P33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3151</v>
      </c>
      <c r="Q330" s="2" t="s">
        <v>389</v>
      </c>
      <c r="R330" s="2">
        <v>76</v>
      </c>
      <c r="S330" t="s">
        <v>30</v>
      </c>
      <c r="T330" t="s">
        <v>31</v>
      </c>
      <c r="U330" t="s">
        <v>352</v>
      </c>
      <c r="V330" t="s">
        <v>353</v>
      </c>
      <c r="W330" t="s">
        <v>249</v>
      </c>
      <c r="X330" t="s">
        <v>250</v>
      </c>
      <c r="Y330" t="s">
        <v>392</v>
      </c>
      <c r="Z330" t="str">
        <f>_xlfn.CONCAT(G129," - ",E129)</f>
        <v>6203-L003 - Southern Tunnels</v>
      </c>
    </row>
    <row r="331" spans="1:26" x14ac:dyDescent="0.2">
      <c r="A331" s="2" t="s">
        <v>407</v>
      </c>
      <c r="B331" s="2" t="s">
        <v>928</v>
      </c>
      <c r="C331" s="2" t="str">
        <f t="shared" si="14"/>
        <v>EK14W1</v>
      </c>
      <c r="D331" s="38" t="s">
        <v>698</v>
      </c>
      <c r="E331" s="38" t="s">
        <v>929</v>
      </c>
      <c r="F331" t="str">
        <f t="shared" si="15"/>
        <v>L003</v>
      </c>
      <c r="G3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6203-L003-SL152</v>
      </c>
      <c r="H3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S15 &amp; S16, East Carriageway, Southbound</v>
      </c>
      <c r="I331" t="str" cm="1">
        <f t="array" ref="I331">IFERROR(INDEX(_xlfn.TEXTSPLIT(G331, "-"), 1), "")</f>
        <v>6203</v>
      </c>
      <c r="J331" t="str" cm="1">
        <f t="array" ref="J331">IFERROR(INDEX(_xlfn.TEXTSPLIT(H331, ";"), 1), "")</f>
        <v>North South Motorway</v>
      </c>
      <c r="K331" t="str" cm="1">
        <f t="array" ref="K331">IFERROR(INDEX(_xlfn.TEXTSPLIT(G331, "-"), 2), "")</f>
        <v>L003</v>
      </c>
      <c r="L331" t="str" cm="1">
        <f t="array" ref="L331">IFERROR(INDEX(_xlfn.TEXTSPLIT(H331, ";"), 2), "")</f>
        <v>Southern Tunnels</v>
      </c>
      <c r="M331" t="str" cm="1">
        <f t="array" ref="M331">IFERROR(INDEX(_xlfn.TEXTSPLIT(G331, "-"), 3), "")</f>
        <v>SL152</v>
      </c>
      <c r="N331" t="str" cm="1">
        <f t="array" ref="N331">IFERROR(INDEX(_xlfn.TEXTSPLIT(H331, ";"), 3), "")</f>
        <v>Between Cross Passage S15 &amp; S16, East Carriageway, Southbound</v>
      </c>
      <c r="O331" s="19">
        <v>152</v>
      </c>
      <c r="P33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3152</v>
      </c>
      <c r="Q331" s="2" t="s">
        <v>389</v>
      </c>
      <c r="R331" s="2">
        <v>77</v>
      </c>
      <c r="S331" t="s">
        <v>30</v>
      </c>
      <c r="T331" t="s">
        <v>31</v>
      </c>
      <c r="U331" t="s">
        <v>352</v>
      </c>
      <c r="V331" t="s">
        <v>353</v>
      </c>
      <c r="W331" t="s">
        <v>249</v>
      </c>
      <c r="X331" t="s">
        <v>250</v>
      </c>
      <c r="Y331" t="s">
        <v>392</v>
      </c>
      <c r="Z331" t="str">
        <f>_xlfn.CONCAT(G129," - ",E129)</f>
        <v>6203-L003 - Southern Tunnels</v>
      </c>
    </row>
    <row r="332" spans="1:26" x14ac:dyDescent="0.2">
      <c r="A332" s="2" t="s">
        <v>416</v>
      </c>
      <c r="B332" s="2" t="s">
        <v>930</v>
      </c>
      <c r="C332" s="2" t="str">
        <f t="shared" si="14"/>
        <v>EK14W1</v>
      </c>
      <c r="D332" s="38" t="s">
        <v>701</v>
      </c>
      <c r="E332" s="38" t="s">
        <v>931</v>
      </c>
      <c r="F332" t="str">
        <f t="shared" si="15"/>
        <v>L003</v>
      </c>
      <c r="G3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6203-L003-SL153</v>
      </c>
      <c r="H3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S15 &amp; S16, West Carriageway, Northbound</v>
      </c>
      <c r="I332" t="str" cm="1">
        <f t="array" ref="I332">IFERROR(INDEX(_xlfn.TEXTSPLIT(G332, "-"), 1), "")</f>
        <v>6203</v>
      </c>
      <c r="J332" t="str" cm="1">
        <f t="array" ref="J332">IFERROR(INDEX(_xlfn.TEXTSPLIT(H332, ";"), 1), "")</f>
        <v>North South Motorway</v>
      </c>
      <c r="K332" t="str" cm="1">
        <f t="array" ref="K332">IFERROR(INDEX(_xlfn.TEXTSPLIT(G332, "-"), 2), "")</f>
        <v>L003</v>
      </c>
      <c r="L332" t="str" cm="1">
        <f t="array" ref="L332">IFERROR(INDEX(_xlfn.TEXTSPLIT(H332, ";"), 2), "")</f>
        <v>Southern Tunnels</v>
      </c>
      <c r="M332" t="str" cm="1">
        <f t="array" ref="M332">IFERROR(INDEX(_xlfn.TEXTSPLIT(G332, "-"), 3), "")</f>
        <v>SL153</v>
      </c>
      <c r="N332" t="str" cm="1">
        <f t="array" ref="N332">IFERROR(INDEX(_xlfn.TEXTSPLIT(H332, ";"), 3), "")</f>
        <v>Invert Between Cross Passage S15 &amp; S16, West Carriageway, Northbound</v>
      </c>
      <c r="O332" s="19">
        <v>153</v>
      </c>
      <c r="P33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3153</v>
      </c>
      <c r="Q332" s="2" t="s">
        <v>389</v>
      </c>
      <c r="R332" s="2">
        <v>78</v>
      </c>
      <c r="S332" t="s">
        <v>30</v>
      </c>
      <c r="T332" t="s">
        <v>31</v>
      </c>
      <c r="U332" t="s">
        <v>352</v>
      </c>
      <c r="V332" t="s">
        <v>353</v>
      </c>
      <c r="W332" t="s">
        <v>421</v>
      </c>
      <c r="X332" t="s">
        <v>422</v>
      </c>
      <c r="Y332" t="s">
        <v>392</v>
      </c>
      <c r="Z332" t="str">
        <f>_xlfn.CONCAT(G129," - ",E129)</f>
        <v>6203-L003 - Southern Tunnels</v>
      </c>
    </row>
    <row r="333" spans="1:26" x14ac:dyDescent="0.2">
      <c r="A333" s="2" t="s">
        <v>416</v>
      </c>
      <c r="B333" s="2" t="s">
        <v>932</v>
      </c>
      <c r="C333" s="2" t="str">
        <f t="shared" si="14"/>
        <v>EK14W1</v>
      </c>
      <c r="D333" s="38" t="s">
        <v>704</v>
      </c>
      <c r="E333" s="38" t="s">
        <v>933</v>
      </c>
      <c r="F333" t="str">
        <f t="shared" si="15"/>
        <v>L003</v>
      </c>
      <c r="G3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6203-L003-SL154</v>
      </c>
      <c r="H3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S15 &amp; S16, East Carriageway, Southbound</v>
      </c>
      <c r="I333" t="str" cm="1">
        <f t="array" ref="I333">IFERROR(INDEX(_xlfn.TEXTSPLIT(G333, "-"), 1), "")</f>
        <v>6203</v>
      </c>
      <c r="J333" t="str" cm="1">
        <f t="array" ref="J333">IFERROR(INDEX(_xlfn.TEXTSPLIT(H333, ";"), 1), "")</f>
        <v>North South Motorway</v>
      </c>
      <c r="K333" t="str" cm="1">
        <f t="array" ref="K333">IFERROR(INDEX(_xlfn.TEXTSPLIT(G333, "-"), 2), "")</f>
        <v>L003</v>
      </c>
      <c r="L333" t="str" cm="1">
        <f t="array" ref="L333">IFERROR(INDEX(_xlfn.TEXTSPLIT(H333, ";"), 2), "")</f>
        <v>Southern Tunnels</v>
      </c>
      <c r="M333" t="str" cm="1">
        <f t="array" ref="M333">IFERROR(INDEX(_xlfn.TEXTSPLIT(G333, "-"), 3), "")</f>
        <v>SL154</v>
      </c>
      <c r="N333" t="str" cm="1">
        <f t="array" ref="N333">IFERROR(INDEX(_xlfn.TEXTSPLIT(H333, ";"), 3), "")</f>
        <v>Invert Between Cross Passage S15 &amp; S16, East Carriageway, Southbound</v>
      </c>
      <c r="O333" s="19">
        <v>154</v>
      </c>
      <c r="P33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3154</v>
      </c>
      <c r="Q333" s="2" t="s">
        <v>389</v>
      </c>
      <c r="R333" s="2">
        <v>79</v>
      </c>
      <c r="S333" t="s">
        <v>30</v>
      </c>
      <c r="T333" t="s">
        <v>31</v>
      </c>
      <c r="U333" t="s">
        <v>352</v>
      </c>
      <c r="V333" t="s">
        <v>353</v>
      </c>
      <c r="W333" t="s">
        <v>421</v>
      </c>
      <c r="X333" t="s">
        <v>422</v>
      </c>
      <c r="Y333" t="s">
        <v>392</v>
      </c>
      <c r="Z333" t="str">
        <f>_xlfn.CONCAT(G129," - ",E129)</f>
        <v>6203-L003 - Southern Tunnels</v>
      </c>
    </row>
    <row r="334" spans="1:26" x14ac:dyDescent="0.2">
      <c r="A334" s="2" t="s">
        <v>427</v>
      </c>
      <c r="B334" s="2" t="s">
        <v>934</v>
      </c>
      <c r="C334" s="2" t="str">
        <f t="shared" si="14"/>
        <v>EK14W1</v>
      </c>
      <c r="D334" s="38" t="s">
        <v>707</v>
      </c>
      <c r="E334" s="38" t="s">
        <v>935</v>
      </c>
      <c r="F334" t="str">
        <f t="shared" si="15"/>
        <v>L003</v>
      </c>
      <c r="G33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6203-L003-SN160</v>
      </c>
      <c r="H33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S16</v>
      </c>
      <c r="I334" t="str" cm="1">
        <f t="array" ref="I334">IFERROR(INDEX(_xlfn.TEXTSPLIT(G334, "-"), 1), "")</f>
        <v>6203</v>
      </c>
      <c r="J334" t="str" cm="1">
        <f t="array" ref="J334">IFERROR(INDEX(_xlfn.TEXTSPLIT(H334, ";"), 1), "")</f>
        <v>North South Motorway</v>
      </c>
      <c r="K334" t="str" cm="1">
        <f t="array" ref="K334">IFERROR(INDEX(_xlfn.TEXTSPLIT(G334, "-"), 2), "")</f>
        <v>L003</v>
      </c>
      <c r="L334" t="str" cm="1">
        <f t="array" ref="L334">IFERROR(INDEX(_xlfn.TEXTSPLIT(H334, ";"), 2), "")</f>
        <v>Southern Tunnels</v>
      </c>
      <c r="M334" t="str" cm="1">
        <f t="array" ref="M334">IFERROR(INDEX(_xlfn.TEXTSPLIT(G334, "-"), 3), "")</f>
        <v>SN160</v>
      </c>
      <c r="N334" t="str" cm="1">
        <f t="array" ref="N334">IFERROR(INDEX(_xlfn.TEXTSPLIT(H334, ";"), 3), "")</f>
        <v>Cross Passage S16</v>
      </c>
      <c r="O334" s="19">
        <v>160</v>
      </c>
      <c r="P33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3160</v>
      </c>
      <c r="Q334" s="2" t="s">
        <v>389</v>
      </c>
      <c r="R334" s="2">
        <v>80</v>
      </c>
      <c r="S334" t="s">
        <v>30</v>
      </c>
      <c r="T334" t="s">
        <v>31</v>
      </c>
      <c r="U334" t="s">
        <v>352</v>
      </c>
      <c r="V334" t="s">
        <v>353</v>
      </c>
      <c r="W334" t="s">
        <v>432</v>
      </c>
      <c r="X334" t="s">
        <v>433</v>
      </c>
      <c r="Y334" t="s">
        <v>392</v>
      </c>
      <c r="Z334" t="str">
        <f>_xlfn.CONCAT(G129," - ",E129)</f>
        <v>6203-L003 - Southern Tunnels</v>
      </c>
    </row>
    <row r="335" spans="1:26" x14ac:dyDescent="0.2">
      <c r="A335" s="2" t="s">
        <v>407</v>
      </c>
      <c r="B335" s="2" t="s">
        <v>936</v>
      </c>
      <c r="C335" s="2" t="str">
        <f t="shared" si="14"/>
        <v>EK14W1</v>
      </c>
      <c r="D335" s="38" t="s">
        <v>710</v>
      </c>
      <c r="E335" s="38" t="s">
        <v>937</v>
      </c>
      <c r="F335" t="str">
        <f t="shared" si="15"/>
        <v>L003</v>
      </c>
      <c r="G3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6203-L003-SL161</v>
      </c>
      <c r="H3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S16 &amp; S17, West Carriageway, Northbound</v>
      </c>
      <c r="I335" t="str" cm="1">
        <f t="array" ref="I335">IFERROR(INDEX(_xlfn.TEXTSPLIT(G335, "-"), 1), "")</f>
        <v>6203</v>
      </c>
      <c r="J335" t="str" cm="1">
        <f t="array" ref="J335">IFERROR(INDEX(_xlfn.TEXTSPLIT(H335, ";"), 1), "")</f>
        <v>North South Motorway</v>
      </c>
      <c r="K335" t="str" cm="1">
        <f t="array" ref="K335">IFERROR(INDEX(_xlfn.TEXTSPLIT(G335, "-"), 2), "")</f>
        <v>L003</v>
      </c>
      <c r="L335" t="str" cm="1">
        <f t="array" ref="L335">IFERROR(INDEX(_xlfn.TEXTSPLIT(H335, ";"), 2), "")</f>
        <v>Southern Tunnels</v>
      </c>
      <c r="M335" t="str" cm="1">
        <f t="array" ref="M335">IFERROR(INDEX(_xlfn.TEXTSPLIT(G335, "-"), 3), "")</f>
        <v>SL161</v>
      </c>
      <c r="N335" t="str" cm="1">
        <f t="array" ref="N335">IFERROR(INDEX(_xlfn.TEXTSPLIT(H335, ";"), 3), "")</f>
        <v>Between Cross Passage S16 &amp; S17, West Carriageway, Northbound</v>
      </c>
      <c r="O335" s="19">
        <v>161</v>
      </c>
      <c r="P33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3161</v>
      </c>
      <c r="Q335" s="2" t="s">
        <v>389</v>
      </c>
      <c r="R335" s="2">
        <v>81</v>
      </c>
      <c r="S335" t="s">
        <v>30</v>
      </c>
      <c r="T335" t="s">
        <v>31</v>
      </c>
      <c r="U335" t="s">
        <v>352</v>
      </c>
      <c r="V335" t="s">
        <v>353</v>
      </c>
      <c r="W335" t="s">
        <v>249</v>
      </c>
      <c r="X335" t="s">
        <v>250</v>
      </c>
      <c r="Y335" t="s">
        <v>392</v>
      </c>
      <c r="Z335" t="str">
        <f>_xlfn.CONCAT(G129," - ",E129)</f>
        <v>6203-L003 - Southern Tunnels</v>
      </c>
    </row>
    <row r="336" spans="1:26" x14ac:dyDescent="0.2">
      <c r="A336" s="2" t="s">
        <v>407</v>
      </c>
      <c r="B336" s="2" t="s">
        <v>938</v>
      </c>
      <c r="C336" s="2" t="str">
        <f t="shared" si="14"/>
        <v>EK14W1</v>
      </c>
      <c r="D336" s="38" t="s">
        <v>713</v>
      </c>
      <c r="E336" s="38" t="s">
        <v>939</v>
      </c>
      <c r="F336" t="str">
        <f t="shared" si="15"/>
        <v>L003</v>
      </c>
      <c r="G3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6203-L003-SL162</v>
      </c>
      <c r="H3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S16 &amp; S17, East Carriageway, Southbound</v>
      </c>
      <c r="I336" t="str" cm="1">
        <f t="array" ref="I336">IFERROR(INDEX(_xlfn.TEXTSPLIT(G336, "-"), 1), "")</f>
        <v>6203</v>
      </c>
      <c r="J336" t="str" cm="1">
        <f t="array" ref="J336">IFERROR(INDEX(_xlfn.TEXTSPLIT(H336, ";"), 1), "")</f>
        <v>North South Motorway</v>
      </c>
      <c r="K336" t="str" cm="1">
        <f t="array" ref="K336">IFERROR(INDEX(_xlfn.TEXTSPLIT(G336, "-"), 2), "")</f>
        <v>L003</v>
      </c>
      <c r="L336" t="str" cm="1">
        <f t="array" ref="L336">IFERROR(INDEX(_xlfn.TEXTSPLIT(H336, ";"), 2), "")</f>
        <v>Southern Tunnels</v>
      </c>
      <c r="M336" t="str" cm="1">
        <f t="array" ref="M336">IFERROR(INDEX(_xlfn.TEXTSPLIT(G336, "-"), 3), "")</f>
        <v>SL162</v>
      </c>
      <c r="N336" t="str" cm="1">
        <f t="array" ref="N336">IFERROR(INDEX(_xlfn.TEXTSPLIT(H336, ";"), 3), "")</f>
        <v>Between Cross Passage S16 &amp; S17, East Carriageway, Southbound</v>
      </c>
      <c r="O336" s="19">
        <v>162</v>
      </c>
      <c r="P33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3162</v>
      </c>
      <c r="Q336" s="2" t="s">
        <v>389</v>
      </c>
      <c r="R336" s="2">
        <v>82</v>
      </c>
      <c r="S336" t="s">
        <v>30</v>
      </c>
      <c r="T336" t="s">
        <v>31</v>
      </c>
      <c r="U336" t="s">
        <v>352</v>
      </c>
      <c r="V336" t="s">
        <v>353</v>
      </c>
      <c r="W336" t="s">
        <v>249</v>
      </c>
      <c r="X336" t="s">
        <v>250</v>
      </c>
      <c r="Y336" t="s">
        <v>392</v>
      </c>
      <c r="Z336" t="str">
        <f>_xlfn.CONCAT(G129," - ",E129)</f>
        <v>6203-L003 - Southern Tunnels</v>
      </c>
    </row>
    <row r="337" spans="1:26" x14ac:dyDescent="0.2">
      <c r="A337" s="2" t="s">
        <v>416</v>
      </c>
      <c r="B337" s="2" t="s">
        <v>940</v>
      </c>
      <c r="C337" s="2" t="str">
        <f t="shared" si="14"/>
        <v>EK14W1</v>
      </c>
      <c r="D337" s="38" t="s">
        <v>716</v>
      </c>
      <c r="E337" s="38" t="s">
        <v>941</v>
      </c>
      <c r="F337" t="str">
        <f t="shared" si="15"/>
        <v>L003</v>
      </c>
      <c r="G3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6203-L003-SL163</v>
      </c>
      <c r="H3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S16 &amp; S17, West Carriageway, Northbound</v>
      </c>
      <c r="I337" t="str" cm="1">
        <f t="array" ref="I337">IFERROR(INDEX(_xlfn.TEXTSPLIT(G337, "-"), 1), "")</f>
        <v>6203</v>
      </c>
      <c r="J337" t="str" cm="1">
        <f t="array" ref="J337">IFERROR(INDEX(_xlfn.TEXTSPLIT(H337, ";"), 1), "")</f>
        <v>North South Motorway</v>
      </c>
      <c r="K337" t="str" cm="1">
        <f t="array" ref="K337">IFERROR(INDEX(_xlfn.TEXTSPLIT(G337, "-"), 2), "")</f>
        <v>L003</v>
      </c>
      <c r="L337" t="str" cm="1">
        <f t="array" ref="L337">IFERROR(INDEX(_xlfn.TEXTSPLIT(H337, ";"), 2), "")</f>
        <v>Southern Tunnels</v>
      </c>
      <c r="M337" t="str" cm="1">
        <f t="array" ref="M337">IFERROR(INDEX(_xlfn.TEXTSPLIT(G337, "-"), 3), "")</f>
        <v>SL163</v>
      </c>
      <c r="N337" t="str" cm="1">
        <f t="array" ref="N337">IFERROR(INDEX(_xlfn.TEXTSPLIT(H337, ";"), 3), "")</f>
        <v>Invert Between Cross Passage S16 &amp; S17, West Carriageway, Northbound</v>
      </c>
      <c r="O337" s="19">
        <v>163</v>
      </c>
      <c r="P33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3163</v>
      </c>
      <c r="Q337" s="2" t="s">
        <v>389</v>
      </c>
      <c r="R337" s="2">
        <v>83</v>
      </c>
      <c r="S337" t="s">
        <v>30</v>
      </c>
      <c r="T337" t="s">
        <v>31</v>
      </c>
      <c r="U337" t="s">
        <v>352</v>
      </c>
      <c r="V337" t="s">
        <v>353</v>
      </c>
      <c r="W337" t="s">
        <v>421</v>
      </c>
      <c r="X337" t="s">
        <v>422</v>
      </c>
      <c r="Y337" t="s">
        <v>392</v>
      </c>
      <c r="Z337" t="str">
        <f>_xlfn.CONCAT(G129," - ",E129)</f>
        <v>6203-L003 - Southern Tunnels</v>
      </c>
    </row>
    <row r="338" spans="1:26" x14ac:dyDescent="0.2">
      <c r="A338" s="2" t="s">
        <v>416</v>
      </c>
      <c r="B338" s="2" t="s">
        <v>942</v>
      </c>
      <c r="C338" s="2" t="str">
        <f t="shared" si="14"/>
        <v>EK14W1</v>
      </c>
      <c r="D338" s="38" t="s">
        <v>719</v>
      </c>
      <c r="E338" s="38" t="s">
        <v>943</v>
      </c>
      <c r="F338" t="str">
        <f t="shared" si="15"/>
        <v>L003</v>
      </c>
      <c r="G33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6203-L003-SL164</v>
      </c>
      <c r="H33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S16 &amp; S17, East Carriageway, Southbound</v>
      </c>
      <c r="I338" t="str" cm="1">
        <f t="array" ref="I338">IFERROR(INDEX(_xlfn.TEXTSPLIT(G338, "-"), 1), "")</f>
        <v>6203</v>
      </c>
      <c r="J338" t="str" cm="1">
        <f t="array" ref="J338">IFERROR(INDEX(_xlfn.TEXTSPLIT(H338, ";"), 1), "")</f>
        <v>North South Motorway</v>
      </c>
      <c r="K338" t="str" cm="1">
        <f t="array" ref="K338">IFERROR(INDEX(_xlfn.TEXTSPLIT(G338, "-"), 2), "")</f>
        <v>L003</v>
      </c>
      <c r="L338" t="str" cm="1">
        <f t="array" ref="L338">IFERROR(INDEX(_xlfn.TEXTSPLIT(H338, ";"), 2), "")</f>
        <v>Southern Tunnels</v>
      </c>
      <c r="M338" t="str" cm="1">
        <f t="array" ref="M338">IFERROR(INDEX(_xlfn.TEXTSPLIT(G338, "-"), 3), "")</f>
        <v>SL164</v>
      </c>
      <c r="N338" t="str" cm="1">
        <f t="array" ref="N338">IFERROR(INDEX(_xlfn.TEXTSPLIT(H338, ";"), 3), "")</f>
        <v>Invert Between Cross Passage S16 &amp; S17, East Carriageway, Southbound</v>
      </c>
      <c r="O338" s="19">
        <v>164</v>
      </c>
      <c r="P33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3164</v>
      </c>
      <c r="Q338" s="2" t="s">
        <v>389</v>
      </c>
      <c r="R338" s="2">
        <v>84</v>
      </c>
      <c r="S338" t="s">
        <v>30</v>
      </c>
      <c r="T338" t="s">
        <v>31</v>
      </c>
      <c r="U338" t="s">
        <v>352</v>
      </c>
      <c r="V338" t="s">
        <v>353</v>
      </c>
      <c r="W338" t="s">
        <v>421</v>
      </c>
      <c r="X338" t="s">
        <v>422</v>
      </c>
      <c r="Y338" t="s">
        <v>392</v>
      </c>
      <c r="Z338" t="str">
        <f>_xlfn.CONCAT(G129," - ",E129)</f>
        <v>6203-L003 - Southern Tunnels</v>
      </c>
    </row>
    <row r="339" spans="1:26" x14ac:dyDescent="0.2">
      <c r="A339" s="2" t="s">
        <v>427</v>
      </c>
      <c r="B339" s="2" t="s">
        <v>944</v>
      </c>
      <c r="C339" s="2" t="str">
        <f t="shared" si="14"/>
        <v>EK14W1</v>
      </c>
      <c r="D339" s="38" t="s">
        <v>722</v>
      </c>
      <c r="E339" s="38" t="s">
        <v>945</v>
      </c>
      <c r="F339" t="str">
        <f t="shared" si="15"/>
        <v>L003</v>
      </c>
      <c r="G3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6203-L003-SN170</v>
      </c>
      <c r="H3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S17</v>
      </c>
      <c r="I339" t="str" cm="1">
        <f t="array" ref="I339">IFERROR(INDEX(_xlfn.TEXTSPLIT(G339, "-"), 1), "")</f>
        <v>6203</v>
      </c>
      <c r="J339" t="str" cm="1">
        <f t="array" ref="J339">IFERROR(INDEX(_xlfn.TEXTSPLIT(H339, ";"), 1), "")</f>
        <v>North South Motorway</v>
      </c>
      <c r="K339" t="str" cm="1">
        <f t="array" ref="K339">IFERROR(INDEX(_xlfn.TEXTSPLIT(G339, "-"), 2), "")</f>
        <v>L003</v>
      </c>
      <c r="L339" t="str" cm="1">
        <f t="array" ref="L339">IFERROR(INDEX(_xlfn.TEXTSPLIT(H339, ";"), 2), "")</f>
        <v>Southern Tunnels</v>
      </c>
      <c r="M339" t="str" cm="1">
        <f t="array" ref="M339">IFERROR(INDEX(_xlfn.TEXTSPLIT(G339, "-"), 3), "")</f>
        <v>SN170</v>
      </c>
      <c r="N339" t="str" cm="1">
        <f t="array" ref="N339">IFERROR(INDEX(_xlfn.TEXTSPLIT(H339, ";"), 3), "")</f>
        <v>Cross Passage S17</v>
      </c>
      <c r="O339" s="19">
        <v>170</v>
      </c>
      <c r="P33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3170</v>
      </c>
      <c r="Q339" s="2" t="s">
        <v>389</v>
      </c>
      <c r="R339" s="2">
        <v>85</v>
      </c>
      <c r="S339" t="s">
        <v>30</v>
      </c>
      <c r="T339" t="s">
        <v>31</v>
      </c>
      <c r="U339" t="s">
        <v>352</v>
      </c>
      <c r="V339" t="s">
        <v>353</v>
      </c>
      <c r="W339" t="s">
        <v>432</v>
      </c>
      <c r="X339" t="s">
        <v>433</v>
      </c>
      <c r="Y339" t="s">
        <v>392</v>
      </c>
      <c r="Z339" t="str">
        <f>_xlfn.CONCAT(G129," - ",E129)</f>
        <v>6203-L003 - Southern Tunnels</v>
      </c>
    </row>
    <row r="340" spans="1:26" x14ac:dyDescent="0.2">
      <c r="A340" s="2" t="s">
        <v>407</v>
      </c>
      <c r="B340" s="2" t="s">
        <v>946</v>
      </c>
      <c r="C340" s="2" t="str">
        <f t="shared" si="14"/>
        <v>EK14W1</v>
      </c>
      <c r="D340" s="38" t="s">
        <v>725</v>
      </c>
      <c r="E340" s="38" t="s">
        <v>947</v>
      </c>
      <c r="F340" t="str">
        <f t="shared" si="15"/>
        <v>L003</v>
      </c>
      <c r="G34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6203-L003-SL171</v>
      </c>
      <c r="H34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S17 &amp; S18, West Carriageway, Northbound</v>
      </c>
      <c r="I340" t="str" cm="1">
        <f t="array" ref="I340">IFERROR(INDEX(_xlfn.TEXTSPLIT(G340, "-"), 1), "")</f>
        <v>6203</v>
      </c>
      <c r="J340" t="str" cm="1">
        <f t="array" ref="J340">IFERROR(INDEX(_xlfn.TEXTSPLIT(H340, ";"), 1), "")</f>
        <v>North South Motorway</v>
      </c>
      <c r="K340" t="str" cm="1">
        <f t="array" ref="K340">IFERROR(INDEX(_xlfn.TEXTSPLIT(G340, "-"), 2), "")</f>
        <v>L003</v>
      </c>
      <c r="L340" t="str" cm="1">
        <f t="array" ref="L340">IFERROR(INDEX(_xlfn.TEXTSPLIT(H340, ";"), 2), "")</f>
        <v>Southern Tunnels</v>
      </c>
      <c r="M340" t="str" cm="1">
        <f t="array" ref="M340">IFERROR(INDEX(_xlfn.TEXTSPLIT(G340, "-"), 3), "")</f>
        <v>SL171</v>
      </c>
      <c r="N340" t="str" cm="1">
        <f t="array" ref="N340">IFERROR(INDEX(_xlfn.TEXTSPLIT(H340, ";"), 3), "")</f>
        <v>Between Cross Passage S17 &amp; S18, West Carriageway, Northbound</v>
      </c>
      <c r="O340" s="19">
        <v>171</v>
      </c>
      <c r="P34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3171</v>
      </c>
      <c r="Q340" s="2" t="s">
        <v>389</v>
      </c>
      <c r="R340" s="2">
        <v>86</v>
      </c>
      <c r="S340" t="s">
        <v>30</v>
      </c>
      <c r="T340" t="s">
        <v>31</v>
      </c>
      <c r="U340" t="s">
        <v>352</v>
      </c>
      <c r="V340" t="s">
        <v>353</v>
      </c>
      <c r="W340" t="s">
        <v>249</v>
      </c>
      <c r="X340" t="s">
        <v>250</v>
      </c>
      <c r="Y340" t="s">
        <v>392</v>
      </c>
      <c r="Z340" t="str">
        <f>_xlfn.CONCAT(G129," - ",E129)</f>
        <v>6203-L003 - Southern Tunnels</v>
      </c>
    </row>
    <row r="341" spans="1:26" x14ac:dyDescent="0.2">
      <c r="A341" s="2" t="s">
        <v>407</v>
      </c>
      <c r="B341" s="2" t="s">
        <v>948</v>
      </c>
      <c r="C341" s="2" t="str">
        <f t="shared" si="14"/>
        <v>EK14W1</v>
      </c>
      <c r="D341" s="38" t="s">
        <v>728</v>
      </c>
      <c r="E341" s="38" t="s">
        <v>949</v>
      </c>
      <c r="F341" t="str">
        <f t="shared" si="15"/>
        <v>L003</v>
      </c>
      <c r="G34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6203-L003-SL172</v>
      </c>
      <c r="H34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S17 &amp; S18, East Carriageway, Southbound</v>
      </c>
      <c r="I341" t="str" cm="1">
        <f t="array" ref="I341">IFERROR(INDEX(_xlfn.TEXTSPLIT(G341, "-"), 1), "")</f>
        <v>6203</v>
      </c>
      <c r="J341" t="str" cm="1">
        <f t="array" ref="J341">IFERROR(INDEX(_xlfn.TEXTSPLIT(H341, ";"), 1), "")</f>
        <v>North South Motorway</v>
      </c>
      <c r="K341" t="str" cm="1">
        <f t="array" ref="K341">IFERROR(INDEX(_xlfn.TEXTSPLIT(G341, "-"), 2), "")</f>
        <v>L003</v>
      </c>
      <c r="L341" t="str" cm="1">
        <f t="array" ref="L341">IFERROR(INDEX(_xlfn.TEXTSPLIT(H341, ";"), 2), "")</f>
        <v>Southern Tunnels</v>
      </c>
      <c r="M341" t="str" cm="1">
        <f t="array" ref="M341">IFERROR(INDEX(_xlfn.TEXTSPLIT(G341, "-"), 3), "")</f>
        <v>SL172</v>
      </c>
      <c r="N341" t="str" cm="1">
        <f t="array" ref="N341">IFERROR(INDEX(_xlfn.TEXTSPLIT(H341, ";"), 3), "")</f>
        <v>Between Cross Passage S17 &amp; S18, East Carriageway, Southbound</v>
      </c>
      <c r="O341" s="19">
        <v>172</v>
      </c>
      <c r="P34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3172</v>
      </c>
      <c r="Q341" s="2" t="s">
        <v>389</v>
      </c>
      <c r="R341" s="2">
        <v>87</v>
      </c>
      <c r="S341" t="s">
        <v>30</v>
      </c>
      <c r="T341" t="s">
        <v>31</v>
      </c>
      <c r="U341" t="s">
        <v>352</v>
      </c>
      <c r="V341" t="s">
        <v>353</v>
      </c>
      <c r="W341" t="s">
        <v>249</v>
      </c>
      <c r="X341" t="s">
        <v>250</v>
      </c>
      <c r="Y341" t="s">
        <v>392</v>
      </c>
      <c r="Z341" t="str">
        <f>_xlfn.CONCAT(G129," - ",E129)</f>
        <v>6203-L003 - Southern Tunnels</v>
      </c>
    </row>
    <row r="342" spans="1:26" x14ac:dyDescent="0.2">
      <c r="A342" s="2" t="s">
        <v>416</v>
      </c>
      <c r="B342" s="2" t="s">
        <v>950</v>
      </c>
      <c r="C342" s="2" t="str">
        <f t="shared" si="14"/>
        <v>EK14W1</v>
      </c>
      <c r="D342" s="38" t="s">
        <v>731</v>
      </c>
      <c r="E342" s="38" t="s">
        <v>951</v>
      </c>
      <c r="F342" t="str">
        <f t="shared" si="15"/>
        <v>L003</v>
      </c>
      <c r="G3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6203-L003-SL173</v>
      </c>
      <c r="H3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S17 &amp; S18, West Carriageway, Northbound</v>
      </c>
      <c r="I342" t="str" cm="1">
        <f t="array" ref="I342">IFERROR(INDEX(_xlfn.TEXTSPLIT(G342, "-"), 1), "")</f>
        <v>6203</v>
      </c>
      <c r="J342" t="str" cm="1">
        <f t="array" ref="J342">IFERROR(INDEX(_xlfn.TEXTSPLIT(H342, ";"), 1), "")</f>
        <v>North South Motorway</v>
      </c>
      <c r="K342" t="str" cm="1">
        <f t="array" ref="K342">IFERROR(INDEX(_xlfn.TEXTSPLIT(G342, "-"), 2), "")</f>
        <v>L003</v>
      </c>
      <c r="L342" t="str" cm="1">
        <f t="array" ref="L342">IFERROR(INDEX(_xlfn.TEXTSPLIT(H342, ";"), 2), "")</f>
        <v>Southern Tunnels</v>
      </c>
      <c r="M342" t="str" cm="1">
        <f t="array" ref="M342">IFERROR(INDEX(_xlfn.TEXTSPLIT(G342, "-"), 3), "")</f>
        <v>SL173</v>
      </c>
      <c r="N342" t="str" cm="1">
        <f t="array" ref="N342">IFERROR(INDEX(_xlfn.TEXTSPLIT(H342, ";"), 3), "")</f>
        <v>Invert Between Cross Passage S17 &amp; S18, West Carriageway, Northbound</v>
      </c>
      <c r="O342" s="19">
        <v>173</v>
      </c>
      <c r="P34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3173</v>
      </c>
      <c r="Q342" s="2" t="s">
        <v>389</v>
      </c>
      <c r="R342" s="2">
        <v>88</v>
      </c>
      <c r="S342" t="s">
        <v>30</v>
      </c>
      <c r="T342" t="s">
        <v>31</v>
      </c>
      <c r="U342" t="s">
        <v>352</v>
      </c>
      <c r="V342" t="s">
        <v>353</v>
      </c>
      <c r="W342" t="s">
        <v>421</v>
      </c>
      <c r="X342" t="s">
        <v>422</v>
      </c>
      <c r="Y342" t="s">
        <v>392</v>
      </c>
      <c r="Z342" t="str">
        <f>_xlfn.CONCAT(G129," - ",E129)</f>
        <v>6203-L003 - Southern Tunnels</v>
      </c>
    </row>
    <row r="343" spans="1:26" x14ac:dyDescent="0.2">
      <c r="A343" s="2" t="s">
        <v>416</v>
      </c>
      <c r="B343" s="2" t="s">
        <v>952</v>
      </c>
      <c r="C343" s="2" t="str">
        <f t="shared" si="14"/>
        <v>EK14W1</v>
      </c>
      <c r="D343" s="38" t="s">
        <v>734</v>
      </c>
      <c r="E343" s="38" t="s">
        <v>953</v>
      </c>
      <c r="F343" t="str">
        <f t="shared" si="15"/>
        <v>L003</v>
      </c>
      <c r="G3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6203-L003-SL174</v>
      </c>
      <c r="H3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S17 &amp; S18, East Carriageway, Southbound</v>
      </c>
      <c r="I343" t="str" cm="1">
        <f t="array" ref="I343">IFERROR(INDEX(_xlfn.TEXTSPLIT(G343, "-"), 1), "")</f>
        <v>6203</v>
      </c>
      <c r="J343" t="str" cm="1">
        <f t="array" ref="J343">IFERROR(INDEX(_xlfn.TEXTSPLIT(H343, ";"), 1), "")</f>
        <v>North South Motorway</v>
      </c>
      <c r="K343" t="str" cm="1">
        <f t="array" ref="K343">IFERROR(INDEX(_xlfn.TEXTSPLIT(G343, "-"), 2), "")</f>
        <v>L003</v>
      </c>
      <c r="L343" t="str" cm="1">
        <f t="array" ref="L343">IFERROR(INDEX(_xlfn.TEXTSPLIT(H343, ";"), 2), "")</f>
        <v>Southern Tunnels</v>
      </c>
      <c r="M343" t="str" cm="1">
        <f t="array" ref="M343">IFERROR(INDEX(_xlfn.TEXTSPLIT(G343, "-"), 3), "")</f>
        <v>SL174</v>
      </c>
      <c r="N343" t="str" cm="1">
        <f t="array" ref="N343">IFERROR(INDEX(_xlfn.TEXTSPLIT(H343, ";"), 3), "")</f>
        <v>Invert Between Cross Passage S17 &amp; S18, East Carriageway, Southbound</v>
      </c>
      <c r="O343" s="19">
        <v>174</v>
      </c>
      <c r="P34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3174</v>
      </c>
      <c r="Q343" s="2" t="s">
        <v>389</v>
      </c>
      <c r="R343" s="2">
        <v>89</v>
      </c>
      <c r="S343" t="s">
        <v>30</v>
      </c>
      <c r="T343" t="s">
        <v>31</v>
      </c>
      <c r="U343" t="s">
        <v>352</v>
      </c>
      <c r="V343" t="s">
        <v>353</v>
      </c>
      <c r="W343" t="s">
        <v>421</v>
      </c>
      <c r="X343" t="s">
        <v>422</v>
      </c>
      <c r="Y343" t="s">
        <v>392</v>
      </c>
      <c r="Z343" t="str">
        <f>_xlfn.CONCAT(G129," - ",E129)</f>
        <v>6203-L003 - Southern Tunnels</v>
      </c>
    </row>
    <row r="344" spans="1:26" x14ac:dyDescent="0.2">
      <c r="A344" s="2" t="s">
        <v>427</v>
      </c>
      <c r="B344" s="2" t="s">
        <v>954</v>
      </c>
      <c r="C344" s="2" t="str">
        <f t="shared" si="14"/>
        <v>EK14W1</v>
      </c>
      <c r="D344" s="38" t="s">
        <v>737</v>
      </c>
      <c r="E344" s="38" t="s">
        <v>955</v>
      </c>
      <c r="F344" t="str">
        <f t="shared" si="15"/>
        <v>L003</v>
      </c>
      <c r="G3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6203-L003-SN180</v>
      </c>
      <c r="H3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S18</v>
      </c>
      <c r="I344" t="str" cm="1">
        <f t="array" ref="I344">IFERROR(INDEX(_xlfn.TEXTSPLIT(G344, "-"), 1), "")</f>
        <v>6203</v>
      </c>
      <c r="J344" t="str" cm="1">
        <f t="array" ref="J344">IFERROR(INDEX(_xlfn.TEXTSPLIT(H344, ";"), 1), "")</f>
        <v>North South Motorway</v>
      </c>
      <c r="K344" t="str" cm="1">
        <f t="array" ref="K344">IFERROR(INDEX(_xlfn.TEXTSPLIT(G344, "-"), 2), "")</f>
        <v>L003</v>
      </c>
      <c r="L344" t="str" cm="1">
        <f t="array" ref="L344">IFERROR(INDEX(_xlfn.TEXTSPLIT(H344, ";"), 2), "")</f>
        <v>Southern Tunnels</v>
      </c>
      <c r="M344" t="str" cm="1">
        <f t="array" ref="M344">IFERROR(INDEX(_xlfn.TEXTSPLIT(G344, "-"), 3), "")</f>
        <v>SN180</v>
      </c>
      <c r="N344" t="str" cm="1">
        <f t="array" ref="N344">IFERROR(INDEX(_xlfn.TEXTSPLIT(H344, ";"), 3), "")</f>
        <v>Cross Passage S18</v>
      </c>
      <c r="O344" s="19">
        <v>180</v>
      </c>
      <c r="P34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3180</v>
      </c>
      <c r="Q344" s="2" t="s">
        <v>389</v>
      </c>
      <c r="R344" s="2">
        <v>90</v>
      </c>
      <c r="S344" t="s">
        <v>30</v>
      </c>
      <c r="T344" t="s">
        <v>31</v>
      </c>
      <c r="U344" t="s">
        <v>352</v>
      </c>
      <c r="V344" t="s">
        <v>353</v>
      </c>
      <c r="W344" t="s">
        <v>432</v>
      </c>
      <c r="X344" t="s">
        <v>433</v>
      </c>
      <c r="Y344" t="s">
        <v>392</v>
      </c>
      <c r="Z344" t="str">
        <f>_xlfn.CONCAT(G129," - ",E129)</f>
        <v>6203-L003 - Southern Tunnels</v>
      </c>
    </row>
    <row r="345" spans="1:26" x14ac:dyDescent="0.2">
      <c r="A345" s="2" t="s">
        <v>407</v>
      </c>
      <c r="B345" s="2" t="s">
        <v>956</v>
      </c>
      <c r="C345" s="2" t="str">
        <f t="shared" si="14"/>
        <v>EK14W1</v>
      </c>
      <c r="D345" s="38" t="s">
        <v>740</v>
      </c>
      <c r="E345" s="38" t="s">
        <v>957</v>
      </c>
      <c r="F345" t="str">
        <f t="shared" si="15"/>
        <v>L003</v>
      </c>
      <c r="G3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6203-L003-SL181</v>
      </c>
      <c r="H3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S18 &amp; S19, West Carriageway, Northbound</v>
      </c>
      <c r="I345" t="str" cm="1">
        <f t="array" ref="I345">IFERROR(INDEX(_xlfn.TEXTSPLIT(G345, "-"), 1), "")</f>
        <v>6203</v>
      </c>
      <c r="J345" t="str" cm="1">
        <f t="array" ref="J345">IFERROR(INDEX(_xlfn.TEXTSPLIT(H345, ";"), 1), "")</f>
        <v>North South Motorway</v>
      </c>
      <c r="K345" t="str" cm="1">
        <f t="array" ref="K345">IFERROR(INDEX(_xlfn.TEXTSPLIT(G345, "-"), 2), "")</f>
        <v>L003</v>
      </c>
      <c r="L345" t="str" cm="1">
        <f t="array" ref="L345">IFERROR(INDEX(_xlfn.TEXTSPLIT(H345, ";"), 2), "")</f>
        <v>Southern Tunnels</v>
      </c>
      <c r="M345" t="str" cm="1">
        <f t="array" ref="M345">IFERROR(INDEX(_xlfn.TEXTSPLIT(G345, "-"), 3), "")</f>
        <v>SL181</v>
      </c>
      <c r="N345" t="str" cm="1">
        <f t="array" ref="N345">IFERROR(INDEX(_xlfn.TEXTSPLIT(H345, ";"), 3), "")</f>
        <v>Between Cross Passage S18 &amp; S19, West Carriageway, Northbound</v>
      </c>
      <c r="O345" s="19">
        <v>181</v>
      </c>
      <c r="P34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3181</v>
      </c>
      <c r="Q345" s="2" t="s">
        <v>389</v>
      </c>
      <c r="R345" s="2">
        <v>91</v>
      </c>
      <c r="S345" t="s">
        <v>30</v>
      </c>
      <c r="T345" t="s">
        <v>31</v>
      </c>
      <c r="U345" t="s">
        <v>352</v>
      </c>
      <c r="V345" t="s">
        <v>353</v>
      </c>
      <c r="W345" t="s">
        <v>249</v>
      </c>
      <c r="X345" t="s">
        <v>250</v>
      </c>
      <c r="Y345" t="s">
        <v>392</v>
      </c>
      <c r="Z345" t="str">
        <f>_xlfn.CONCAT(G129," - ",E129)</f>
        <v>6203-L003 - Southern Tunnels</v>
      </c>
    </row>
    <row r="346" spans="1:26" x14ac:dyDescent="0.2">
      <c r="A346" s="2" t="s">
        <v>407</v>
      </c>
      <c r="B346" s="2" t="s">
        <v>958</v>
      </c>
      <c r="C346" s="2" t="str">
        <f t="shared" si="14"/>
        <v>EK14W1</v>
      </c>
      <c r="D346" s="38" t="s">
        <v>743</v>
      </c>
      <c r="E346" s="38" t="s">
        <v>959</v>
      </c>
      <c r="F346" t="str">
        <f t="shared" si="15"/>
        <v>L003</v>
      </c>
      <c r="G34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6203-L003-SL182</v>
      </c>
      <c r="H34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S18 &amp; S19, East Carriageway, Southbound</v>
      </c>
      <c r="I346" t="str" cm="1">
        <f t="array" ref="I346">IFERROR(INDEX(_xlfn.TEXTSPLIT(G346, "-"), 1), "")</f>
        <v>6203</v>
      </c>
      <c r="J346" t="str" cm="1">
        <f t="array" ref="J346">IFERROR(INDEX(_xlfn.TEXTSPLIT(H346, ";"), 1), "")</f>
        <v>North South Motorway</v>
      </c>
      <c r="K346" t="str" cm="1">
        <f t="array" ref="K346">IFERROR(INDEX(_xlfn.TEXTSPLIT(G346, "-"), 2), "")</f>
        <v>L003</v>
      </c>
      <c r="L346" t="str" cm="1">
        <f t="array" ref="L346">IFERROR(INDEX(_xlfn.TEXTSPLIT(H346, ";"), 2), "")</f>
        <v>Southern Tunnels</v>
      </c>
      <c r="M346" t="str" cm="1">
        <f t="array" ref="M346">IFERROR(INDEX(_xlfn.TEXTSPLIT(G346, "-"), 3), "")</f>
        <v>SL182</v>
      </c>
      <c r="N346" t="str" cm="1">
        <f t="array" ref="N346">IFERROR(INDEX(_xlfn.TEXTSPLIT(H346, ";"), 3), "")</f>
        <v>Between Cross Passage S18 &amp; S19, East Carriageway, Southbound</v>
      </c>
      <c r="O346" s="19">
        <v>182</v>
      </c>
      <c r="P34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3182</v>
      </c>
      <c r="Q346" s="2" t="s">
        <v>389</v>
      </c>
      <c r="R346" s="2">
        <v>92</v>
      </c>
      <c r="S346" t="s">
        <v>30</v>
      </c>
      <c r="T346" t="s">
        <v>31</v>
      </c>
      <c r="U346" t="s">
        <v>352</v>
      </c>
      <c r="V346" t="s">
        <v>353</v>
      </c>
      <c r="W346" t="s">
        <v>249</v>
      </c>
      <c r="X346" t="s">
        <v>250</v>
      </c>
      <c r="Y346" t="s">
        <v>392</v>
      </c>
      <c r="Z346" t="str">
        <f>_xlfn.CONCAT(G129," - ",E129)</f>
        <v>6203-L003 - Southern Tunnels</v>
      </c>
    </row>
    <row r="347" spans="1:26" x14ac:dyDescent="0.2">
      <c r="A347" s="2" t="s">
        <v>416</v>
      </c>
      <c r="B347" s="2" t="s">
        <v>960</v>
      </c>
      <c r="C347" s="2" t="str">
        <f t="shared" si="14"/>
        <v>EK14W1</v>
      </c>
      <c r="D347" s="38" t="s">
        <v>746</v>
      </c>
      <c r="E347" s="38" t="s">
        <v>961</v>
      </c>
      <c r="F347" t="str">
        <f t="shared" si="15"/>
        <v>L003</v>
      </c>
      <c r="G34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6203-L003-SL183</v>
      </c>
      <c r="H34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S18 &amp; S19, West Carriageway, Northbound</v>
      </c>
      <c r="I347" t="str" cm="1">
        <f t="array" ref="I347">IFERROR(INDEX(_xlfn.TEXTSPLIT(G347, "-"), 1), "")</f>
        <v>6203</v>
      </c>
      <c r="J347" t="str" cm="1">
        <f t="array" ref="J347">IFERROR(INDEX(_xlfn.TEXTSPLIT(H347, ";"), 1), "")</f>
        <v>North South Motorway</v>
      </c>
      <c r="K347" t="str" cm="1">
        <f t="array" ref="K347">IFERROR(INDEX(_xlfn.TEXTSPLIT(G347, "-"), 2), "")</f>
        <v>L003</v>
      </c>
      <c r="L347" t="str" cm="1">
        <f t="array" ref="L347">IFERROR(INDEX(_xlfn.TEXTSPLIT(H347, ";"), 2), "")</f>
        <v>Southern Tunnels</v>
      </c>
      <c r="M347" t="str" cm="1">
        <f t="array" ref="M347">IFERROR(INDEX(_xlfn.TEXTSPLIT(G347, "-"), 3), "")</f>
        <v>SL183</v>
      </c>
      <c r="N347" t="str" cm="1">
        <f t="array" ref="N347">IFERROR(INDEX(_xlfn.TEXTSPLIT(H347, ";"), 3), "")</f>
        <v>Invert Between Cross Passage S18 &amp; S19, West Carriageway, Northbound</v>
      </c>
      <c r="O347" s="19">
        <v>183</v>
      </c>
      <c r="P34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3183</v>
      </c>
      <c r="Q347" s="2" t="s">
        <v>389</v>
      </c>
      <c r="R347" s="2">
        <v>93</v>
      </c>
      <c r="S347" t="s">
        <v>30</v>
      </c>
      <c r="T347" t="s">
        <v>31</v>
      </c>
      <c r="U347" t="s">
        <v>352</v>
      </c>
      <c r="V347" t="s">
        <v>353</v>
      </c>
      <c r="W347" t="s">
        <v>421</v>
      </c>
      <c r="X347" t="s">
        <v>422</v>
      </c>
      <c r="Y347" t="s">
        <v>392</v>
      </c>
      <c r="Z347" t="str">
        <f>_xlfn.CONCAT(G129," - ",E129)</f>
        <v>6203-L003 - Southern Tunnels</v>
      </c>
    </row>
    <row r="348" spans="1:26" x14ac:dyDescent="0.2">
      <c r="A348" s="2" t="s">
        <v>416</v>
      </c>
      <c r="B348" s="2" t="s">
        <v>962</v>
      </c>
      <c r="C348" s="2" t="str">
        <f t="shared" si="14"/>
        <v>EK14W1</v>
      </c>
      <c r="D348" s="38" t="s">
        <v>749</v>
      </c>
      <c r="E348" s="38" t="s">
        <v>963</v>
      </c>
      <c r="F348" t="str">
        <f t="shared" si="15"/>
        <v>L003</v>
      </c>
      <c r="G34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6203-L003-SL184</v>
      </c>
      <c r="H34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S18 &amp; S19, East Carriageway, Southbound</v>
      </c>
      <c r="I348" t="str" cm="1">
        <f t="array" ref="I348">IFERROR(INDEX(_xlfn.TEXTSPLIT(G348, "-"), 1), "")</f>
        <v>6203</v>
      </c>
      <c r="J348" t="str" cm="1">
        <f t="array" ref="J348">IFERROR(INDEX(_xlfn.TEXTSPLIT(H348, ";"), 1), "")</f>
        <v>North South Motorway</v>
      </c>
      <c r="K348" t="str" cm="1">
        <f t="array" ref="K348">IFERROR(INDEX(_xlfn.TEXTSPLIT(G348, "-"), 2), "")</f>
        <v>L003</v>
      </c>
      <c r="L348" t="str" cm="1">
        <f t="array" ref="L348">IFERROR(INDEX(_xlfn.TEXTSPLIT(H348, ";"), 2), "")</f>
        <v>Southern Tunnels</v>
      </c>
      <c r="M348" t="str" cm="1">
        <f t="array" ref="M348">IFERROR(INDEX(_xlfn.TEXTSPLIT(G348, "-"), 3), "")</f>
        <v>SL184</v>
      </c>
      <c r="N348" t="str" cm="1">
        <f t="array" ref="N348">IFERROR(INDEX(_xlfn.TEXTSPLIT(H348, ";"), 3), "")</f>
        <v>Invert Between Cross Passage S18 &amp; S19, East Carriageway, Southbound</v>
      </c>
      <c r="O348" s="19">
        <v>184</v>
      </c>
      <c r="P34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3184</v>
      </c>
      <c r="Q348" s="2" t="s">
        <v>389</v>
      </c>
      <c r="R348" s="2">
        <v>94</v>
      </c>
      <c r="S348" t="s">
        <v>30</v>
      </c>
      <c r="T348" t="s">
        <v>31</v>
      </c>
      <c r="U348" t="s">
        <v>352</v>
      </c>
      <c r="V348" t="s">
        <v>353</v>
      </c>
      <c r="W348" t="s">
        <v>421</v>
      </c>
      <c r="X348" t="s">
        <v>422</v>
      </c>
      <c r="Y348" t="s">
        <v>392</v>
      </c>
      <c r="Z348" t="str">
        <f>_xlfn.CONCAT(G129," - ",E129)</f>
        <v>6203-L003 - Southern Tunnels</v>
      </c>
    </row>
    <row r="349" spans="1:26" x14ac:dyDescent="0.2">
      <c r="A349" s="2" t="s">
        <v>427</v>
      </c>
      <c r="B349" s="2" t="s">
        <v>964</v>
      </c>
      <c r="C349" s="2" t="str">
        <f t="shared" si="14"/>
        <v>EK14W1</v>
      </c>
      <c r="D349" s="38" t="s">
        <v>752</v>
      </c>
      <c r="E349" s="38" t="s">
        <v>965</v>
      </c>
      <c r="F349" t="str">
        <f t="shared" si="15"/>
        <v>L003</v>
      </c>
      <c r="G34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6203-L003-SN190</v>
      </c>
      <c r="H34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S19</v>
      </c>
      <c r="I349" t="str" cm="1">
        <f t="array" ref="I349">IFERROR(INDEX(_xlfn.TEXTSPLIT(G349, "-"), 1), "")</f>
        <v>6203</v>
      </c>
      <c r="J349" t="str" cm="1">
        <f t="array" ref="J349">IFERROR(INDEX(_xlfn.TEXTSPLIT(H349, ";"), 1), "")</f>
        <v>North South Motorway</v>
      </c>
      <c r="K349" t="str" cm="1">
        <f t="array" ref="K349">IFERROR(INDEX(_xlfn.TEXTSPLIT(G349, "-"), 2), "")</f>
        <v>L003</v>
      </c>
      <c r="L349" t="str" cm="1">
        <f t="array" ref="L349">IFERROR(INDEX(_xlfn.TEXTSPLIT(H349, ";"), 2), "")</f>
        <v>Southern Tunnels</v>
      </c>
      <c r="M349" t="str" cm="1">
        <f t="array" ref="M349">IFERROR(INDEX(_xlfn.TEXTSPLIT(G349, "-"), 3), "")</f>
        <v>SN190</v>
      </c>
      <c r="N349" t="str" cm="1">
        <f t="array" ref="N349">IFERROR(INDEX(_xlfn.TEXTSPLIT(H349, ";"), 3), "")</f>
        <v>Cross Passage S19</v>
      </c>
      <c r="O349" s="19">
        <v>190</v>
      </c>
      <c r="P34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3190</v>
      </c>
      <c r="Q349" s="2" t="s">
        <v>389</v>
      </c>
      <c r="R349" s="2">
        <v>95</v>
      </c>
      <c r="S349" t="s">
        <v>30</v>
      </c>
      <c r="T349" t="s">
        <v>31</v>
      </c>
      <c r="U349" t="s">
        <v>352</v>
      </c>
      <c r="V349" t="s">
        <v>353</v>
      </c>
      <c r="W349" t="s">
        <v>432</v>
      </c>
      <c r="X349" t="s">
        <v>433</v>
      </c>
      <c r="Y349" t="s">
        <v>392</v>
      </c>
      <c r="Z349" t="str">
        <f>_xlfn.CONCAT(G129," - ",E129)</f>
        <v>6203-L003 - Southern Tunnels</v>
      </c>
    </row>
    <row r="350" spans="1:26" x14ac:dyDescent="0.2">
      <c r="A350" s="2" t="s">
        <v>407</v>
      </c>
      <c r="B350" s="2" t="s">
        <v>966</v>
      </c>
      <c r="C350" s="2" t="str">
        <f t="shared" si="14"/>
        <v>EK14W1</v>
      </c>
      <c r="D350" s="38" t="s">
        <v>755</v>
      </c>
      <c r="E350" s="38" t="s">
        <v>957</v>
      </c>
      <c r="F350" t="str">
        <f t="shared" si="15"/>
        <v>L003</v>
      </c>
      <c r="G3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6203-L003-SL191</v>
      </c>
      <c r="H3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S18 &amp; S19, West Carriageway, Northbound</v>
      </c>
      <c r="I350" t="str" cm="1">
        <f t="array" ref="I350">IFERROR(INDEX(_xlfn.TEXTSPLIT(G350, "-"), 1), "")</f>
        <v>6203</v>
      </c>
      <c r="J350" t="str" cm="1">
        <f t="array" ref="J350">IFERROR(INDEX(_xlfn.TEXTSPLIT(H350, ";"), 1), "")</f>
        <v>North South Motorway</v>
      </c>
      <c r="K350" t="str" cm="1">
        <f t="array" ref="K350">IFERROR(INDEX(_xlfn.TEXTSPLIT(G350, "-"), 2), "")</f>
        <v>L003</v>
      </c>
      <c r="L350" t="str" cm="1">
        <f t="array" ref="L350">IFERROR(INDEX(_xlfn.TEXTSPLIT(H350, ";"), 2), "")</f>
        <v>Southern Tunnels</v>
      </c>
      <c r="M350" t="str" cm="1">
        <f t="array" ref="M350">IFERROR(INDEX(_xlfn.TEXTSPLIT(G350, "-"), 3), "")</f>
        <v>SL191</v>
      </c>
      <c r="N350" t="str" cm="1">
        <f t="array" ref="N350">IFERROR(INDEX(_xlfn.TEXTSPLIT(H350, ";"), 3), "")</f>
        <v>Between Cross Passage S18 &amp; S19, West Carriageway, Northbound</v>
      </c>
      <c r="O350" s="19">
        <v>191</v>
      </c>
      <c r="P35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3191</v>
      </c>
      <c r="Q350" s="2" t="s">
        <v>389</v>
      </c>
      <c r="R350" s="2">
        <v>96</v>
      </c>
      <c r="S350" t="s">
        <v>30</v>
      </c>
      <c r="T350" t="s">
        <v>31</v>
      </c>
      <c r="U350" t="s">
        <v>352</v>
      </c>
      <c r="V350" t="s">
        <v>353</v>
      </c>
      <c r="W350" t="s">
        <v>249</v>
      </c>
      <c r="X350" t="s">
        <v>250</v>
      </c>
      <c r="Y350" t="s">
        <v>392</v>
      </c>
      <c r="Z350" t="str">
        <f>_xlfn.CONCAT(G129," - ",E129)</f>
        <v>6203-L003 - Southern Tunnels</v>
      </c>
    </row>
    <row r="351" spans="1:26" x14ac:dyDescent="0.2">
      <c r="A351" s="2" t="s">
        <v>407</v>
      </c>
      <c r="B351" s="2" t="s">
        <v>967</v>
      </c>
      <c r="C351" s="2" t="str">
        <f t="shared" ref="C351:C382" si="16">$B$129</f>
        <v>EK14W1</v>
      </c>
      <c r="D351" s="38" t="s">
        <v>758</v>
      </c>
      <c r="E351" s="38" t="s">
        <v>959</v>
      </c>
      <c r="F351" t="str">
        <f t="shared" ref="F351:F382" si="17">$D$129</f>
        <v>L003</v>
      </c>
      <c r="G3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6203-L003-SL192</v>
      </c>
      <c r="H3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S18 &amp; S19, East Carriageway, Southbound</v>
      </c>
      <c r="I351" t="str" cm="1">
        <f t="array" ref="I351">IFERROR(INDEX(_xlfn.TEXTSPLIT(G351, "-"), 1), "")</f>
        <v>6203</v>
      </c>
      <c r="J351" t="str" cm="1">
        <f t="array" ref="J351">IFERROR(INDEX(_xlfn.TEXTSPLIT(H351, ";"), 1), "")</f>
        <v>North South Motorway</v>
      </c>
      <c r="K351" t="str" cm="1">
        <f t="array" ref="K351">IFERROR(INDEX(_xlfn.TEXTSPLIT(G351, "-"), 2), "")</f>
        <v>L003</v>
      </c>
      <c r="L351" t="str" cm="1">
        <f t="array" ref="L351">IFERROR(INDEX(_xlfn.TEXTSPLIT(H351, ";"), 2), "")</f>
        <v>Southern Tunnels</v>
      </c>
      <c r="M351" t="str" cm="1">
        <f t="array" ref="M351">IFERROR(INDEX(_xlfn.TEXTSPLIT(G351, "-"), 3), "")</f>
        <v>SL192</v>
      </c>
      <c r="N351" t="str" cm="1">
        <f t="array" ref="N351">IFERROR(INDEX(_xlfn.TEXTSPLIT(H351, ";"), 3), "")</f>
        <v>Between Cross Passage S18 &amp; S19, East Carriageway, Southbound</v>
      </c>
      <c r="O351" s="19">
        <v>192</v>
      </c>
      <c r="P35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3192</v>
      </c>
      <c r="Q351" s="2" t="s">
        <v>389</v>
      </c>
      <c r="R351" s="2">
        <v>97</v>
      </c>
      <c r="S351" t="s">
        <v>30</v>
      </c>
      <c r="T351" t="s">
        <v>31</v>
      </c>
      <c r="U351" t="s">
        <v>352</v>
      </c>
      <c r="V351" t="s">
        <v>353</v>
      </c>
      <c r="W351" t="s">
        <v>249</v>
      </c>
      <c r="X351" t="s">
        <v>250</v>
      </c>
      <c r="Y351" t="s">
        <v>392</v>
      </c>
      <c r="Z351" t="str">
        <f>_xlfn.CONCAT(G129," - ",E129)</f>
        <v>6203-L003 - Southern Tunnels</v>
      </c>
    </row>
    <row r="352" spans="1:26" x14ac:dyDescent="0.2">
      <c r="A352" s="2" t="s">
        <v>416</v>
      </c>
      <c r="B352" s="2" t="s">
        <v>968</v>
      </c>
      <c r="C352" s="2" t="str">
        <f t="shared" si="16"/>
        <v>EK14W1</v>
      </c>
      <c r="D352" s="38" t="s">
        <v>761</v>
      </c>
      <c r="E352" s="38" t="s">
        <v>961</v>
      </c>
      <c r="F352" t="str">
        <f t="shared" si="17"/>
        <v>L003</v>
      </c>
      <c r="G3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6203-L003-SL193</v>
      </c>
      <c r="H3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S18 &amp; S19, West Carriageway, Northbound</v>
      </c>
      <c r="I352" t="str" cm="1">
        <f t="array" ref="I352">IFERROR(INDEX(_xlfn.TEXTSPLIT(G352, "-"), 1), "")</f>
        <v>6203</v>
      </c>
      <c r="J352" t="str" cm="1">
        <f t="array" ref="J352">IFERROR(INDEX(_xlfn.TEXTSPLIT(H352, ";"), 1), "")</f>
        <v>North South Motorway</v>
      </c>
      <c r="K352" t="str" cm="1">
        <f t="array" ref="K352">IFERROR(INDEX(_xlfn.TEXTSPLIT(G352, "-"), 2), "")</f>
        <v>L003</v>
      </c>
      <c r="L352" t="str" cm="1">
        <f t="array" ref="L352">IFERROR(INDEX(_xlfn.TEXTSPLIT(H352, ";"), 2), "")</f>
        <v>Southern Tunnels</v>
      </c>
      <c r="M352" t="str" cm="1">
        <f t="array" ref="M352">IFERROR(INDEX(_xlfn.TEXTSPLIT(G352, "-"), 3), "")</f>
        <v>SL193</v>
      </c>
      <c r="N352" t="str" cm="1">
        <f t="array" ref="N352">IFERROR(INDEX(_xlfn.TEXTSPLIT(H352, ";"), 3), "")</f>
        <v>Invert Between Cross Passage S18 &amp; S19, West Carriageway, Northbound</v>
      </c>
      <c r="O352" s="19">
        <v>193</v>
      </c>
      <c r="P35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3193</v>
      </c>
      <c r="Q352" s="2" t="s">
        <v>389</v>
      </c>
      <c r="R352" s="2">
        <v>98</v>
      </c>
      <c r="S352" t="s">
        <v>30</v>
      </c>
      <c r="T352" t="s">
        <v>31</v>
      </c>
      <c r="U352" t="s">
        <v>352</v>
      </c>
      <c r="V352" t="s">
        <v>353</v>
      </c>
      <c r="W352" t="s">
        <v>421</v>
      </c>
      <c r="X352" t="s">
        <v>422</v>
      </c>
      <c r="Y352" t="s">
        <v>392</v>
      </c>
      <c r="Z352" t="str">
        <f>_xlfn.CONCAT(G129," - ",E129)</f>
        <v>6203-L003 - Southern Tunnels</v>
      </c>
    </row>
    <row r="353" spans="1:26" x14ac:dyDescent="0.2">
      <c r="A353" s="2" t="s">
        <v>416</v>
      </c>
      <c r="B353" s="2" t="s">
        <v>969</v>
      </c>
      <c r="C353" s="2" t="str">
        <f t="shared" si="16"/>
        <v>EK14W1</v>
      </c>
      <c r="D353" s="38" t="s">
        <v>764</v>
      </c>
      <c r="E353" s="38" t="s">
        <v>963</v>
      </c>
      <c r="F353" t="str">
        <f t="shared" si="17"/>
        <v>L003</v>
      </c>
      <c r="G35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6203-L003-SL194</v>
      </c>
      <c r="H35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S18 &amp; S19, East Carriageway, Southbound</v>
      </c>
      <c r="I353" t="str" cm="1">
        <f t="array" ref="I353">IFERROR(INDEX(_xlfn.TEXTSPLIT(G353, "-"), 1), "")</f>
        <v>6203</v>
      </c>
      <c r="J353" t="str" cm="1">
        <f t="array" ref="J353">IFERROR(INDEX(_xlfn.TEXTSPLIT(H353, ";"), 1), "")</f>
        <v>North South Motorway</v>
      </c>
      <c r="K353" t="str" cm="1">
        <f t="array" ref="K353">IFERROR(INDEX(_xlfn.TEXTSPLIT(G353, "-"), 2), "")</f>
        <v>L003</v>
      </c>
      <c r="L353" t="str" cm="1">
        <f t="array" ref="L353">IFERROR(INDEX(_xlfn.TEXTSPLIT(H353, ";"), 2), "")</f>
        <v>Southern Tunnels</v>
      </c>
      <c r="M353" t="str" cm="1">
        <f t="array" ref="M353">IFERROR(INDEX(_xlfn.TEXTSPLIT(G353, "-"), 3), "")</f>
        <v>SL194</v>
      </c>
      <c r="N353" t="str" cm="1">
        <f t="array" ref="N353">IFERROR(INDEX(_xlfn.TEXTSPLIT(H353, ";"), 3), "")</f>
        <v>Invert Between Cross Passage S18 &amp; S19, East Carriageway, Southbound</v>
      </c>
      <c r="O353" s="19">
        <v>194</v>
      </c>
      <c r="P35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3194</v>
      </c>
      <c r="Q353" s="2" t="s">
        <v>389</v>
      </c>
      <c r="R353" s="2">
        <v>99</v>
      </c>
      <c r="S353" t="s">
        <v>30</v>
      </c>
      <c r="T353" t="s">
        <v>31</v>
      </c>
      <c r="U353" t="s">
        <v>352</v>
      </c>
      <c r="V353" t="s">
        <v>353</v>
      </c>
      <c r="W353" t="s">
        <v>421</v>
      </c>
      <c r="X353" t="s">
        <v>422</v>
      </c>
      <c r="Y353" t="s">
        <v>392</v>
      </c>
      <c r="Z353" t="str">
        <f>_xlfn.CONCAT(G129," - ",E129)</f>
        <v>6203-L003 - Southern Tunnels</v>
      </c>
    </row>
    <row r="354" spans="1:26" x14ac:dyDescent="0.2">
      <c r="A354" s="2" t="s">
        <v>427</v>
      </c>
      <c r="B354" s="2" t="s">
        <v>970</v>
      </c>
      <c r="C354" s="2" t="str">
        <f t="shared" si="16"/>
        <v>EK14W1</v>
      </c>
      <c r="D354" s="38" t="s">
        <v>971</v>
      </c>
      <c r="E354" s="38" t="s">
        <v>972</v>
      </c>
      <c r="F354" t="str">
        <f t="shared" si="17"/>
        <v>L003</v>
      </c>
      <c r="G35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6203-L003-SN200</v>
      </c>
      <c r="H35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S20</v>
      </c>
      <c r="I354" t="str" cm="1">
        <f t="array" ref="I354">IFERROR(INDEX(_xlfn.TEXTSPLIT(G354, "-"), 1), "")</f>
        <v>6203</v>
      </c>
      <c r="J354" t="str" cm="1">
        <f t="array" ref="J354">IFERROR(INDEX(_xlfn.TEXTSPLIT(H354, ";"), 1), "")</f>
        <v>North South Motorway</v>
      </c>
      <c r="K354" t="str" cm="1">
        <f t="array" ref="K354">IFERROR(INDEX(_xlfn.TEXTSPLIT(G354, "-"), 2), "")</f>
        <v>L003</v>
      </c>
      <c r="L354" t="str" cm="1">
        <f t="array" ref="L354">IFERROR(INDEX(_xlfn.TEXTSPLIT(H354, ";"), 2), "")</f>
        <v>Southern Tunnels</v>
      </c>
      <c r="M354" t="str" cm="1">
        <f t="array" ref="M354">IFERROR(INDEX(_xlfn.TEXTSPLIT(G354, "-"), 3), "")</f>
        <v>SN200</v>
      </c>
      <c r="N354" t="str" cm="1">
        <f t="array" ref="N354">IFERROR(INDEX(_xlfn.TEXTSPLIT(H354, ";"), 3), "")</f>
        <v>Cross Passage S20</v>
      </c>
      <c r="O354" s="19">
        <v>200</v>
      </c>
      <c r="P35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3200</v>
      </c>
      <c r="Q354" s="2" t="s">
        <v>389</v>
      </c>
      <c r="R354" s="2">
        <v>100</v>
      </c>
      <c r="S354" t="s">
        <v>30</v>
      </c>
      <c r="T354" t="s">
        <v>31</v>
      </c>
      <c r="U354" t="s">
        <v>352</v>
      </c>
      <c r="V354" t="s">
        <v>353</v>
      </c>
      <c r="W354" t="s">
        <v>432</v>
      </c>
      <c r="X354" t="s">
        <v>433</v>
      </c>
      <c r="Y354" t="s">
        <v>392</v>
      </c>
      <c r="Z354" t="str">
        <f>_xlfn.CONCAT(G129," - ",E129)</f>
        <v>6203-L003 - Southern Tunnels</v>
      </c>
    </row>
    <row r="355" spans="1:26" x14ac:dyDescent="0.2">
      <c r="A355" s="2" t="s">
        <v>407</v>
      </c>
      <c r="B355" s="2" t="s">
        <v>973</v>
      </c>
      <c r="C355" s="2" t="str">
        <f t="shared" si="16"/>
        <v>EK14W1</v>
      </c>
      <c r="D355" s="38" t="s">
        <v>974</v>
      </c>
      <c r="E355" s="38" t="s">
        <v>975</v>
      </c>
      <c r="F355" t="str">
        <f t="shared" si="17"/>
        <v>L003</v>
      </c>
      <c r="G35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6203-L003-SL201</v>
      </c>
      <c r="H35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S19 &amp; S20, West Carriageway, Northbound</v>
      </c>
      <c r="I355" t="str" cm="1">
        <f t="array" ref="I355">IFERROR(INDEX(_xlfn.TEXTSPLIT(G355, "-"), 1), "")</f>
        <v>6203</v>
      </c>
      <c r="J355" t="str" cm="1">
        <f t="array" ref="J355">IFERROR(INDEX(_xlfn.TEXTSPLIT(H355, ";"), 1), "")</f>
        <v>North South Motorway</v>
      </c>
      <c r="K355" t="str" cm="1">
        <f t="array" ref="K355">IFERROR(INDEX(_xlfn.TEXTSPLIT(G355, "-"), 2), "")</f>
        <v>L003</v>
      </c>
      <c r="L355" t="str" cm="1">
        <f t="array" ref="L355">IFERROR(INDEX(_xlfn.TEXTSPLIT(H355, ";"), 2), "")</f>
        <v>Southern Tunnels</v>
      </c>
      <c r="M355" t="str" cm="1">
        <f t="array" ref="M355">IFERROR(INDEX(_xlfn.TEXTSPLIT(G355, "-"), 3), "")</f>
        <v>SL201</v>
      </c>
      <c r="N355" t="str" cm="1">
        <f t="array" ref="N355">IFERROR(INDEX(_xlfn.TEXTSPLIT(H355, ";"), 3), "")</f>
        <v>Between Cross Passage S19 &amp; S20, West Carriageway, Northbound</v>
      </c>
      <c r="O355" s="19">
        <v>201</v>
      </c>
      <c r="P35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3201</v>
      </c>
      <c r="Q355" s="2" t="s">
        <v>389</v>
      </c>
      <c r="R355" s="2">
        <v>101</v>
      </c>
      <c r="S355" t="s">
        <v>30</v>
      </c>
      <c r="T355" t="s">
        <v>31</v>
      </c>
      <c r="U355" t="s">
        <v>352</v>
      </c>
      <c r="V355" t="s">
        <v>353</v>
      </c>
      <c r="W355" t="s">
        <v>249</v>
      </c>
      <c r="X355" t="s">
        <v>250</v>
      </c>
      <c r="Y355" t="s">
        <v>392</v>
      </c>
      <c r="Z355" t="str">
        <f>_xlfn.CONCAT(G129," - ",E129)</f>
        <v>6203-L003 - Southern Tunnels</v>
      </c>
    </row>
    <row r="356" spans="1:26" x14ac:dyDescent="0.2">
      <c r="A356" s="2" t="s">
        <v>407</v>
      </c>
      <c r="B356" s="2" t="s">
        <v>976</v>
      </c>
      <c r="C356" s="2" t="str">
        <f t="shared" si="16"/>
        <v>EK14W1</v>
      </c>
      <c r="D356" s="38" t="s">
        <v>977</v>
      </c>
      <c r="E356" s="38" t="s">
        <v>978</v>
      </c>
      <c r="F356" t="str">
        <f t="shared" si="17"/>
        <v>L003</v>
      </c>
      <c r="G3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6203-L003-SL202</v>
      </c>
      <c r="H3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S19 &amp; S20, East Carriageway, Southbound</v>
      </c>
      <c r="I356" t="str" cm="1">
        <f t="array" ref="I356">IFERROR(INDEX(_xlfn.TEXTSPLIT(G356, "-"), 1), "")</f>
        <v>6203</v>
      </c>
      <c r="J356" t="str" cm="1">
        <f t="array" ref="J356">IFERROR(INDEX(_xlfn.TEXTSPLIT(H356, ";"), 1), "")</f>
        <v>North South Motorway</v>
      </c>
      <c r="K356" t="str" cm="1">
        <f t="array" ref="K356">IFERROR(INDEX(_xlfn.TEXTSPLIT(G356, "-"), 2), "")</f>
        <v>L003</v>
      </c>
      <c r="L356" t="str" cm="1">
        <f t="array" ref="L356">IFERROR(INDEX(_xlfn.TEXTSPLIT(H356, ";"), 2), "")</f>
        <v>Southern Tunnels</v>
      </c>
      <c r="M356" t="str" cm="1">
        <f t="array" ref="M356">IFERROR(INDEX(_xlfn.TEXTSPLIT(G356, "-"), 3), "")</f>
        <v>SL202</v>
      </c>
      <c r="N356" t="str" cm="1">
        <f t="array" ref="N356">IFERROR(INDEX(_xlfn.TEXTSPLIT(H356, ";"), 3), "")</f>
        <v>Between Cross Passage S19 &amp; S20, East Carriageway, Southbound</v>
      </c>
      <c r="O356" s="19">
        <v>202</v>
      </c>
      <c r="P35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3202</v>
      </c>
      <c r="Q356" s="2" t="s">
        <v>389</v>
      </c>
      <c r="R356" s="2">
        <v>102</v>
      </c>
      <c r="S356" t="s">
        <v>30</v>
      </c>
      <c r="T356" t="s">
        <v>31</v>
      </c>
      <c r="U356" t="s">
        <v>352</v>
      </c>
      <c r="V356" t="s">
        <v>353</v>
      </c>
      <c r="W356" t="s">
        <v>249</v>
      </c>
      <c r="X356" t="s">
        <v>250</v>
      </c>
      <c r="Y356" t="s">
        <v>392</v>
      </c>
      <c r="Z356" t="str">
        <f>_xlfn.CONCAT(G129," - ",E129)</f>
        <v>6203-L003 - Southern Tunnels</v>
      </c>
    </row>
    <row r="357" spans="1:26" x14ac:dyDescent="0.2">
      <c r="A357" s="2" t="s">
        <v>416</v>
      </c>
      <c r="B357" s="2" t="s">
        <v>979</v>
      </c>
      <c r="C357" s="2" t="str">
        <f t="shared" si="16"/>
        <v>EK14W1</v>
      </c>
      <c r="D357" s="38" t="s">
        <v>980</v>
      </c>
      <c r="E357" s="38" t="s">
        <v>981</v>
      </c>
      <c r="F357" t="str">
        <f t="shared" si="17"/>
        <v>L003</v>
      </c>
      <c r="G3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6203-L003-SL203</v>
      </c>
      <c r="H3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S19 &amp; S20, West Carriageway, Northbound</v>
      </c>
      <c r="I357" t="str" cm="1">
        <f t="array" ref="I357">IFERROR(INDEX(_xlfn.TEXTSPLIT(G357, "-"), 1), "")</f>
        <v>6203</v>
      </c>
      <c r="J357" t="str" cm="1">
        <f t="array" ref="J357">IFERROR(INDEX(_xlfn.TEXTSPLIT(H357, ";"), 1), "")</f>
        <v>North South Motorway</v>
      </c>
      <c r="K357" t="str" cm="1">
        <f t="array" ref="K357">IFERROR(INDEX(_xlfn.TEXTSPLIT(G357, "-"), 2), "")</f>
        <v>L003</v>
      </c>
      <c r="L357" t="str" cm="1">
        <f t="array" ref="L357">IFERROR(INDEX(_xlfn.TEXTSPLIT(H357, ";"), 2), "")</f>
        <v>Southern Tunnels</v>
      </c>
      <c r="M357" t="str" cm="1">
        <f t="array" ref="M357">IFERROR(INDEX(_xlfn.TEXTSPLIT(G357, "-"), 3), "")</f>
        <v>SL203</v>
      </c>
      <c r="N357" t="str" cm="1">
        <f t="array" ref="N357">IFERROR(INDEX(_xlfn.TEXTSPLIT(H357, ";"), 3), "")</f>
        <v>Invert Between Cross Passage S19 &amp; S20, West Carriageway, Northbound</v>
      </c>
      <c r="O357" s="19">
        <v>203</v>
      </c>
      <c r="P35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3203</v>
      </c>
      <c r="Q357" s="2" t="s">
        <v>389</v>
      </c>
      <c r="R357" s="2">
        <v>103</v>
      </c>
      <c r="S357" t="s">
        <v>30</v>
      </c>
      <c r="T357" t="s">
        <v>31</v>
      </c>
      <c r="U357" t="s">
        <v>352</v>
      </c>
      <c r="V357" t="s">
        <v>353</v>
      </c>
      <c r="W357" t="s">
        <v>421</v>
      </c>
      <c r="X357" t="s">
        <v>422</v>
      </c>
      <c r="Y357" t="s">
        <v>392</v>
      </c>
      <c r="Z357" t="str">
        <f>_xlfn.CONCAT(G129," - ",E129)</f>
        <v>6203-L003 - Southern Tunnels</v>
      </c>
    </row>
    <row r="358" spans="1:26" x14ac:dyDescent="0.2">
      <c r="A358" s="2" t="s">
        <v>416</v>
      </c>
      <c r="B358" s="2" t="s">
        <v>982</v>
      </c>
      <c r="C358" s="2" t="str">
        <f t="shared" si="16"/>
        <v>EK14W1</v>
      </c>
      <c r="D358" s="38" t="s">
        <v>983</v>
      </c>
      <c r="E358" s="38" t="s">
        <v>984</v>
      </c>
      <c r="F358" t="str">
        <f t="shared" si="17"/>
        <v>L003</v>
      </c>
      <c r="G3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6203-L003-SL204</v>
      </c>
      <c r="H3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S19 &amp; S20, East Carriageway, Southbound</v>
      </c>
      <c r="I358" t="str" cm="1">
        <f t="array" ref="I358">IFERROR(INDEX(_xlfn.TEXTSPLIT(G358, "-"), 1), "")</f>
        <v>6203</v>
      </c>
      <c r="J358" t="str" cm="1">
        <f t="array" ref="J358">IFERROR(INDEX(_xlfn.TEXTSPLIT(H358, ";"), 1), "")</f>
        <v>North South Motorway</v>
      </c>
      <c r="K358" t="str" cm="1">
        <f t="array" ref="K358">IFERROR(INDEX(_xlfn.TEXTSPLIT(G358, "-"), 2), "")</f>
        <v>L003</v>
      </c>
      <c r="L358" t="str" cm="1">
        <f t="array" ref="L358">IFERROR(INDEX(_xlfn.TEXTSPLIT(H358, ";"), 2), "")</f>
        <v>Southern Tunnels</v>
      </c>
      <c r="M358" t="str" cm="1">
        <f t="array" ref="M358">IFERROR(INDEX(_xlfn.TEXTSPLIT(G358, "-"), 3), "")</f>
        <v>SL204</v>
      </c>
      <c r="N358" t="str" cm="1">
        <f t="array" ref="N358">IFERROR(INDEX(_xlfn.TEXTSPLIT(H358, ";"), 3), "")</f>
        <v>Invert Between Cross Passage S19 &amp; S20, East Carriageway, Southbound</v>
      </c>
      <c r="O358" s="19">
        <v>204</v>
      </c>
      <c r="P35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3204</v>
      </c>
      <c r="Q358" s="2" t="s">
        <v>389</v>
      </c>
      <c r="R358" s="2">
        <v>104</v>
      </c>
      <c r="S358" t="s">
        <v>30</v>
      </c>
      <c r="T358" t="s">
        <v>31</v>
      </c>
      <c r="U358" t="s">
        <v>352</v>
      </c>
      <c r="V358" t="s">
        <v>353</v>
      </c>
      <c r="W358" t="s">
        <v>421</v>
      </c>
      <c r="X358" t="s">
        <v>422</v>
      </c>
      <c r="Y358" t="s">
        <v>392</v>
      </c>
      <c r="Z358" t="str">
        <f>_xlfn.CONCAT(G129," - ",E129)</f>
        <v>6203-L003 - Southern Tunnels</v>
      </c>
    </row>
    <row r="359" spans="1:26" x14ac:dyDescent="0.2">
      <c r="A359" s="2" t="s">
        <v>427</v>
      </c>
      <c r="B359" s="2" t="s">
        <v>985</v>
      </c>
      <c r="C359" s="2" t="str">
        <f t="shared" si="16"/>
        <v>EK14W1</v>
      </c>
      <c r="D359" s="38" t="s">
        <v>986</v>
      </c>
      <c r="E359" s="38" t="s">
        <v>987</v>
      </c>
      <c r="F359" t="str">
        <f t="shared" si="17"/>
        <v>L003</v>
      </c>
      <c r="G35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6203-L003-SN210</v>
      </c>
      <c r="H35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S21</v>
      </c>
      <c r="I359" t="str" cm="1">
        <f t="array" ref="I359">IFERROR(INDEX(_xlfn.TEXTSPLIT(G359, "-"), 1), "")</f>
        <v>6203</v>
      </c>
      <c r="J359" t="str" cm="1">
        <f t="array" ref="J359">IFERROR(INDEX(_xlfn.TEXTSPLIT(H359, ";"), 1), "")</f>
        <v>North South Motorway</v>
      </c>
      <c r="K359" t="str" cm="1">
        <f t="array" ref="K359">IFERROR(INDEX(_xlfn.TEXTSPLIT(G359, "-"), 2), "")</f>
        <v>L003</v>
      </c>
      <c r="L359" t="str" cm="1">
        <f t="array" ref="L359">IFERROR(INDEX(_xlfn.TEXTSPLIT(H359, ";"), 2), "")</f>
        <v>Southern Tunnels</v>
      </c>
      <c r="M359" t="str" cm="1">
        <f t="array" ref="M359">IFERROR(INDEX(_xlfn.TEXTSPLIT(G359, "-"), 3), "")</f>
        <v>SN210</v>
      </c>
      <c r="N359" t="str" cm="1">
        <f t="array" ref="N359">IFERROR(INDEX(_xlfn.TEXTSPLIT(H359, ";"), 3), "")</f>
        <v>Cross Passage S21</v>
      </c>
      <c r="O359" s="19">
        <v>210</v>
      </c>
      <c r="P35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3210</v>
      </c>
      <c r="Q359" s="2" t="s">
        <v>389</v>
      </c>
      <c r="R359" s="2">
        <v>105</v>
      </c>
      <c r="S359" t="s">
        <v>30</v>
      </c>
      <c r="T359" t="s">
        <v>31</v>
      </c>
      <c r="U359" t="s">
        <v>352</v>
      </c>
      <c r="V359" t="s">
        <v>353</v>
      </c>
      <c r="W359" t="s">
        <v>432</v>
      </c>
      <c r="X359" t="s">
        <v>433</v>
      </c>
      <c r="Y359" t="s">
        <v>392</v>
      </c>
      <c r="Z359" t="str">
        <f>_xlfn.CONCAT(G129," - ",E129)</f>
        <v>6203-L003 - Southern Tunnels</v>
      </c>
    </row>
    <row r="360" spans="1:26" x14ac:dyDescent="0.2">
      <c r="A360" s="2" t="s">
        <v>407</v>
      </c>
      <c r="B360" s="2" t="s">
        <v>988</v>
      </c>
      <c r="C360" s="2" t="str">
        <f t="shared" si="16"/>
        <v>EK14W1</v>
      </c>
      <c r="D360" s="38" t="s">
        <v>989</v>
      </c>
      <c r="E360" s="38" t="s">
        <v>990</v>
      </c>
      <c r="F360" t="str">
        <f t="shared" si="17"/>
        <v>L003</v>
      </c>
      <c r="G3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6203-L003-SL211</v>
      </c>
      <c r="H3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S20 &amp; S21, West Carriageway, Northbound</v>
      </c>
      <c r="I360" t="str" cm="1">
        <f t="array" ref="I360">IFERROR(INDEX(_xlfn.TEXTSPLIT(G360, "-"), 1), "")</f>
        <v>6203</v>
      </c>
      <c r="J360" t="str" cm="1">
        <f t="array" ref="J360">IFERROR(INDEX(_xlfn.TEXTSPLIT(H360, ";"), 1), "")</f>
        <v>North South Motorway</v>
      </c>
      <c r="K360" t="str" cm="1">
        <f t="array" ref="K360">IFERROR(INDEX(_xlfn.TEXTSPLIT(G360, "-"), 2), "")</f>
        <v>L003</v>
      </c>
      <c r="L360" t="str" cm="1">
        <f t="array" ref="L360">IFERROR(INDEX(_xlfn.TEXTSPLIT(H360, ";"), 2), "")</f>
        <v>Southern Tunnels</v>
      </c>
      <c r="M360" t="str" cm="1">
        <f t="array" ref="M360">IFERROR(INDEX(_xlfn.TEXTSPLIT(G360, "-"), 3), "")</f>
        <v>SL211</v>
      </c>
      <c r="N360" t="str" cm="1">
        <f t="array" ref="N360">IFERROR(INDEX(_xlfn.TEXTSPLIT(H360, ";"), 3), "")</f>
        <v>Between Cross Passage S20 &amp; S21, West Carriageway, Northbound</v>
      </c>
      <c r="O360" s="19">
        <v>211</v>
      </c>
      <c r="P36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3211</v>
      </c>
      <c r="Q360" s="2" t="s">
        <v>389</v>
      </c>
      <c r="R360" s="2">
        <v>106</v>
      </c>
      <c r="S360" t="s">
        <v>30</v>
      </c>
      <c r="T360" t="s">
        <v>31</v>
      </c>
      <c r="U360" t="s">
        <v>352</v>
      </c>
      <c r="V360" t="s">
        <v>353</v>
      </c>
      <c r="W360" t="s">
        <v>249</v>
      </c>
      <c r="X360" t="s">
        <v>250</v>
      </c>
      <c r="Y360" t="s">
        <v>392</v>
      </c>
      <c r="Z360" t="str">
        <f>_xlfn.CONCAT(G129," - ",E129)</f>
        <v>6203-L003 - Southern Tunnels</v>
      </c>
    </row>
    <row r="361" spans="1:26" x14ac:dyDescent="0.2">
      <c r="A361" s="2" t="s">
        <v>407</v>
      </c>
      <c r="B361" s="2" t="s">
        <v>991</v>
      </c>
      <c r="C361" s="2" t="str">
        <f t="shared" si="16"/>
        <v>EK14W1</v>
      </c>
      <c r="D361" s="38" t="s">
        <v>992</v>
      </c>
      <c r="E361" s="38" t="s">
        <v>993</v>
      </c>
      <c r="F361" t="str">
        <f t="shared" si="17"/>
        <v>L003</v>
      </c>
      <c r="G3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6203-L003-SL212</v>
      </c>
      <c r="H3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S20 &amp; S21, East Carriageway, Southbound</v>
      </c>
      <c r="I361" t="str" cm="1">
        <f t="array" ref="I361">IFERROR(INDEX(_xlfn.TEXTSPLIT(G361, "-"), 1), "")</f>
        <v>6203</v>
      </c>
      <c r="J361" t="str" cm="1">
        <f t="array" ref="J361">IFERROR(INDEX(_xlfn.TEXTSPLIT(H361, ";"), 1), "")</f>
        <v>North South Motorway</v>
      </c>
      <c r="K361" t="str" cm="1">
        <f t="array" ref="K361">IFERROR(INDEX(_xlfn.TEXTSPLIT(G361, "-"), 2), "")</f>
        <v>L003</v>
      </c>
      <c r="L361" t="str" cm="1">
        <f t="array" ref="L361">IFERROR(INDEX(_xlfn.TEXTSPLIT(H361, ";"), 2), "")</f>
        <v>Southern Tunnels</v>
      </c>
      <c r="M361" t="str" cm="1">
        <f t="array" ref="M361">IFERROR(INDEX(_xlfn.TEXTSPLIT(G361, "-"), 3), "")</f>
        <v>SL212</v>
      </c>
      <c r="N361" t="str" cm="1">
        <f t="array" ref="N361">IFERROR(INDEX(_xlfn.TEXTSPLIT(H361, ";"), 3), "")</f>
        <v>Between Cross Passage S20 &amp; S21, East Carriageway, Southbound</v>
      </c>
      <c r="O361" s="19">
        <v>212</v>
      </c>
      <c r="P36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3212</v>
      </c>
      <c r="Q361" s="2" t="s">
        <v>389</v>
      </c>
      <c r="R361" s="2">
        <v>107</v>
      </c>
      <c r="S361" t="s">
        <v>30</v>
      </c>
      <c r="T361" t="s">
        <v>31</v>
      </c>
      <c r="U361" t="s">
        <v>352</v>
      </c>
      <c r="V361" t="s">
        <v>353</v>
      </c>
      <c r="W361" t="s">
        <v>249</v>
      </c>
      <c r="X361" t="s">
        <v>250</v>
      </c>
      <c r="Y361" t="s">
        <v>392</v>
      </c>
      <c r="Z361" t="str">
        <f>_xlfn.CONCAT(G129," - ",E129)</f>
        <v>6203-L003 - Southern Tunnels</v>
      </c>
    </row>
    <row r="362" spans="1:26" x14ac:dyDescent="0.2">
      <c r="A362" s="2" t="s">
        <v>416</v>
      </c>
      <c r="B362" s="2" t="s">
        <v>994</v>
      </c>
      <c r="C362" s="2" t="str">
        <f t="shared" si="16"/>
        <v>EK14W1</v>
      </c>
      <c r="D362" s="38" t="s">
        <v>995</v>
      </c>
      <c r="E362" s="38" t="s">
        <v>996</v>
      </c>
      <c r="F362" t="str">
        <f t="shared" si="17"/>
        <v>L003</v>
      </c>
      <c r="G3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6203-L003-SL213</v>
      </c>
      <c r="H3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S20 &amp; S21, West Carriageway, Northbound</v>
      </c>
      <c r="I362" t="str" cm="1">
        <f t="array" ref="I362">IFERROR(INDEX(_xlfn.TEXTSPLIT(G362, "-"), 1), "")</f>
        <v>6203</v>
      </c>
      <c r="J362" t="str" cm="1">
        <f t="array" ref="J362">IFERROR(INDEX(_xlfn.TEXTSPLIT(H362, ";"), 1), "")</f>
        <v>North South Motorway</v>
      </c>
      <c r="K362" t="str" cm="1">
        <f t="array" ref="K362">IFERROR(INDEX(_xlfn.TEXTSPLIT(G362, "-"), 2), "")</f>
        <v>L003</v>
      </c>
      <c r="L362" t="str" cm="1">
        <f t="array" ref="L362">IFERROR(INDEX(_xlfn.TEXTSPLIT(H362, ";"), 2), "")</f>
        <v>Southern Tunnels</v>
      </c>
      <c r="M362" t="str" cm="1">
        <f t="array" ref="M362">IFERROR(INDEX(_xlfn.TEXTSPLIT(G362, "-"), 3), "")</f>
        <v>SL213</v>
      </c>
      <c r="N362" t="str" cm="1">
        <f t="array" ref="N362">IFERROR(INDEX(_xlfn.TEXTSPLIT(H362, ";"), 3), "")</f>
        <v>Invert Between Cross Passage S20 &amp; S21, West Carriageway, Northbound</v>
      </c>
      <c r="O362" s="19">
        <v>213</v>
      </c>
      <c r="P36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3213</v>
      </c>
      <c r="Q362" s="2" t="s">
        <v>389</v>
      </c>
      <c r="R362" s="2">
        <v>108</v>
      </c>
      <c r="S362" t="s">
        <v>30</v>
      </c>
      <c r="T362" t="s">
        <v>31</v>
      </c>
      <c r="U362" t="s">
        <v>352</v>
      </c>
      <c r="V362" t="s">
        <v>353</v>
      </c>
      <c r="W362" t="s">
        <v>421</v>
      </c>
      <c r="X362" t="s">
        <v>422</v>
      </c>
      <c r="Y362" t="s">
        <v>392</v>
      </c>
      <c r="Z362" t="str">
        <f>_xlfn.CONCAT(G129," - ",E129)</f>
        <v>6203-L003 - Southern Tunnels</v>
      </c>
    </row>
    <row r="363" spans="1:26" x14ac:dyDescent="0.2">
      <c r="A363" s="2" t="s">
        <v>416</v>
      </c>
      <c r="B363" s="2" t="s">
        <v>997</v>
      </c>
      <c r="C363" s="2" t="str">
        <f t="shared" si="16"/>
        <v>EK14W1</v>
      </c>
      <c r="D363" s="38" t="s">
        <v>998</v>
      </c>
      <c r="E363" s="38" t="s">
        <v>999</v>
      </c>
      <c r="F363" t="str">
        <f t="shared" si="17"/>
        <v>L003</v>
      </c>
      <c r="G3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6203-L003-SL214</v>
      </c>
      <c r="H3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S20 &amp; S21, East Carriageway, Southbound</v>
      </c>
      <c r="I363" t="str" cm="1">
        <f t="array" ref="I363">IFERROR(INDEX(_xlfn.TEXTSPLIT(G363, "-"), 1), "")</f>
        <v>6203</v>
      </c>
      <c r="J363" t="str" cm="1">
        <f t="array" ref="J363">IFERROR(INDEX(_xlfn.TEXTSPLIT(H363, ";"), 1), "")</f>
        <v>North South Motorway</v>
      </c>
      <c r="K363" t="str" cm="1">
        <f t="array" ref="K363">IFERROR(INDEX(_xlfn.TEXTSPLIT(G363, "-"), 2), "")</f>
        <v>L003</v>
      </c>
      <c r="L363" t="str" cm="1">
        <f t="array" ref="L363">IFERROR(INDEX(_xlfn.TEXTSPLIT(H363, ";"), 2), "")</f>
        <v>Southern Tunnels</v>
      </c>
      <c r="M363" t="str" cm="1">
        <f t="array" ref="M363">IFERROR(INDEX(_xlfn.TEXTSPLIT(G363, "-"), 3), "")</f>
        <v>SL214</v>
      </c>
      <c r="N363" t="str" cm="1">
        <f t="array" ref="N363">IFERROR(INDEX(_xlfn.TEXTSPLIT(H363, ";"), 3), "")</f>
        <v>Invert Between Cross Passage S20 &amp; S21, East Carriageway, Southbound</v>
      </c>
      <c r="O363" s="19">
        <v>214</v>
      </c>
      <c r="P36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3214</v>
      </c>
      <c r="Q363" s="2" t="s">
        <v>389</v>
      </c>
      <c r="R363" s="2">
        <v>109</v>
      </c>
      <c r="S363" t="s">
        <v>30</v>
      </c>
      <c r="T363" t="s">
        <v>31</v>
      </c>
      <c r="U363" t="s">
        <v>352</v>
      </c>
      <c r="V363" t="s">
        <v>353</v>
      </c>
      <c r="W363" t="s">
        <v>421</v>
      </c>
      <c r="X363" t="s">
        <v>422</v>
      </c>
      <c r="Y363" t="s">
        <v>392</v>
      </c>
      <c r="Z363" t="str">
        <f>_xlfn.CONCAT(G129," - ",E129)</f>
        <v>6203-L003 - Southern Tunnels</v>
      </c>
    </row>
    <row r="364" spans="1:26" x14ac:dyDescent="0.2">
      <c r="A364" s="2" t="s">
        <v>427</v>
      </c>
      <c r="B364" s="2" t="s">
        <v>1000</v>
      </c>
      <c r="C364" s="2" t="str">
        <f t="shared" si="16"/>
        <v>EK14W1</v>
      </c>
      <c r="D364" s="38" t="s">
        <v>1001</v>
      </c>
      <c r="E364" s="38" t="s">
        <v>1002</v>
      </c>
      <c r="F364" t="str">
        <f t="shared" si="17"/>
        <v>L003</v>
      </c>
      <c r="G3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6203-L003-SN220</v>
      </c>
      <c r="H3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S22</v>
      </c>
      <c r="I364" t="str" cm="1">
        <f t="array" ref="I364">IFERROR(INDEX(_xlfn.TEXTSPLIT(G364, "-"), 1), "")</f>
        <v>6203</v>
      </c>
      <c r="J364" t="str" cm="1">
        <f t="array" ref="J364">IFERROR(INDEX(_xlfn.TEXTSPLIT(H364, ";"), 1), "")</f>
        <v>North South Motorway</v>
      </c>
      <c r="K364" t="str" cm="1">
        <f t="array" ref="K364">IFERROR(INDEX(_xlfn.TEXTSPLIT(G364, "-"), 2), "")</f>
        <v>L003</v>
      </c>
      <c r="L364" t="str" cm="1">
        <f t="array" ref="L364">IFERROR(INDEX(_xlfn.TEXTSPLIT(H364, ";"), 2), "")</f>
        <v>Southern Tunnels</v>
      </c>
      <c r="M364" t="str" cm="1">
        <f t="array" ref="M364">IFERROR(INDEX(_xlfn.TEXTSPLIT(G364, "-"), 3), "")</f>
        <v>SN220</v>
      </c>
      <c r="N364" t="str" cm="1">
        <f t="array" ref="N364">IFERROR(INDEX(_xlfn.TEXTSPLIT(H364, ";"), 3), "")</f>
        <v>Cross Passage S22</v>
      </c>
      <c r="O364" s="19">
        <v>220</v>
      </c>
      <c r="P36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3220</v>
      </c>
      <c r="Q364" s="2" t="s">
        <v>389</v>
      </c>
      <c r="R364" s="2">
        <v>110</v>
      </c>
      <c r="S364" t="s">
        <v>30</v>
      </c>
      <c r="T364" t="s">
        <v>31</v>
      </c>
      <c r="U364" t="s">
        <v>352</v>
      </c>
      <c r="V364" t="s">
        <v>353</v>
      </c>
      <c r="W364" t="s">
        <v>432</v>
      </c>
      <c r="X364" t="s">
        <v>433</v>
      </c>
      <c r="Y364" t="s">
        <v>392</v>
      </c>
      <c r="Z364" t="str">
        <f>_xlfn.CONCAT(G129," - ",E129)</f>
        <v>6203-L003 - Southern Tunnels</v>
      </c>
    </row>
    <row r="365" spans="1:26" x14ac:dyDescent="0.2">
      <c r="A365" s="2" t="s">
        <v>407</v>
      </c>
      <c r="B365" s="2" t="s">
        <v>1003</v>
      </c>
      <c r="C365" s="2" t="str">
        <f t="shared" si="16"/>
        <v>EK14W1</v>
      </c>
      <c r="D365" s="38" t="s">
        <v>1004</v>
      </c>
      <c r="E365" s="38" t="s">
        <v>1005</v>
      </c>
      <c r="F365" t="str">
        <f t="shared" si="17"/>
        <v>L003</v>
      </c>
      <c r="G36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6203-L003-SL221</v>
      </c>
      <c r="H36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S21 &amp; S22, West Carriageway, Northbound</v>
      </c>
      <c r="I365" t="str" cm="1">
        <f t="array" ref="I365">IFERROR(INDEX(_xlfn.TEXTSPLIT(G365, "-"), 1), "")</f>
        <v>6203</v>
      </c>
      <c r="J365" t="str" cm="1">
        <f t="array" ref="J365">IFERROR(INDEX(_xlfn.TEXTSPLIT(H365, ";"), 1), "")</f>
        <v>North South Motorway</v>
      </c>
      <c r="K365" t="str" cm="1">
        <f t="array" ref="K365">IFERROR(INDEX(_xlfn.TEXTSPLIT(G365, "-"), 2), "")</f>
        <v>L003</v>
      </c>
      <c r="L365" t="str" cm="1">
        <f t="array" ref="L365">IFERROR(INDEX(_xlfn.TEXTSPLIT(H365, ";"), 2), "")</f>
        <v>Southern Tunnels</v>
      </c>
      <c r="M365" t="str" cm="1">
        <f t="array" ref="M365">IFERROR(INDEX(_xlfn.TEXTSPLIT(G365, "-"), 3), "")</f>
        <v>SL221</v>
      </c>
      <c r="N365" t="str" cm="1">
        <f t="array" ref="N365">IFERROR(INDEX(_xlfn.TEXTSPLIT(H365, ";"), 3), "")</f>
        <v>Between Cross Passage S21 &amp; S22, West Carriageway, Northbound</v>
      </c>
      <c r="O365" s="19">
        <v>221</v>
      </c>
      <c r="P36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3221</v>
      </c>
      <c r="Q365" s="2" t="s">
        <v>389</v>
      </c>
      <c r="R365" s="2">
        <v>111</v>
      </c>
      <c r="S365" t="s">
        <v>30</v>
      </c>
      <c r="T365" t="s">
        <v>31</v>
      </c>
      <c r="U365" t="s">
        <v>352</v>
      </c>
      <c r="V365" t="s">
        <v>353</v>
      </c>
      <c r="W365" t="s">
        <v>249</v>
      </c>
      <c r="X365" t="s">
        <v>250</v>
      </c>
      <c r="Y365" t="s">
        <v>392</v>
      </c>
      <c r="Z365" t="str">
        <f>_xlfn.CONCAT(G129," - ",E129)</f>
        <v>6203-L003 - Southern Tunnels</v>
      </c>
    </row>
    <row r="366" spans="1:26" x14ac:dyDescent="0.2">
      <c r="A366" s="2" t="s">
        <v>407</v>
      </c>
      <c r="B366" s="2" t="s">
        <v>1006</v>
      </c>
      <c r="C366" s="2" t="str">
        <f t="shared" si="16"/>
        <v>EK14W1</v>
      </c>
      <c r="D366" s="38" t="s">
        <v>1007</v>
      </c>
      <c r="E366" s="38" t="s">
        <v>1008</v>
      </c>
      <c r="F366" t="str">
        <f t="shared" si="17"/>
        <v>L003</v>
      </c>
      <c r="G3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6203-L003-SL222</v>
      </c>
      <c r="H3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S21 &amp; S22, East Carriageway, Southbound</v>
      </c>
      <c r="I366" t="str" cm="1">
        <f t="array" ref="I366">IFERROR(INDEX(_xlfn.TEXTSPLIT(G366, "-"), 1), "")</f>
        <v>6203</v>
      </c>
      <c r="J366" t="str" cm="1">
        <f t="array" ref="J366">IFERROR(INDEX(_xlfn.TEXTSPLIT(H366, ";"), 1), "")</f>
        <v>North South Motorway</v>
      </c>
      <c r="K366" t="str" cm="1">
        <f t="array" ref="K366">IFERROR(INDEX(_xlfn.TEXTSPLIT(G366, "-"), 2), "")</f>
        <v>L003</v>
      </c>
      <c r="L366" t="str" cm="1">
        <f t="array" ref="L366">IFERROR(INDEX(_xlfn.TEXTSPLIT(H366, ";"), 2), "")</f>
        <v>Southern Tunnels</v>
      </c>
      <c r="M366" t="str" cm="1">
        <f t="array" ref="M366">IFERROR(INDEX(_xlfn.TEXTSPLIT(G366, "-"), 3), "")</f>
        <v>SL222</v>
      </c>
      <c r="N366" t="str" cm="1">
        <f t="array" ref="N366">IFERROR(INDEX(_xlfn.TEXTSPLIT(H366, ";"), 3), "")</f>
        <v>Between Cross Passage S21 &amp; S22, East Carriageway, Southbound</v>
      </c>
      <c r="O366" s="19">
        <v>222</v>
      </c>
      <c r="P36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3222</v>
      </c>
      <c r="Q366" s="2" t="s">
        <v>389</v>
      </c>
      <c r="R366" s="2">
        <v>112</v>
      </c>
      <c r="S366" t="s">
        <v>30</v>
      </c>
      <c r="T366" t="s">
        <v>31</v>
      </c>
      <c r="U366" t="s">
        <v>352</v>
      </c>
      <c r="V366" t="s">
        <v>353</v>
      </c>
      <c r="W366" t="s">
        <v>249</v>
      </c>
      <c r="X366" t="s">
        <v>250</v>
      </c>
      <c r="Y366" t="s">
        <v>392</v>
      </c>
      <c r="Z366" t="str">
        <f>_xlfn.CONCAT(G129," - ",E129)</f>
        <v>6203-L003 - Southern Tunnels</v>
      </c>
    </row>
    <row r="367" spans="1:26" x14ac:dyDescent="0.2">
      <c r="A367" s="2" t="s">
        <v>416</v>
      </c>
      <c r="B367" s="2" t="s">
        <v>1009</v>
      </c>
      <c r="C367" s="2" t="str">
        <f t="shared" si="16"/>
        <v>EK14W1</v>
      </c>
      <c r="D367" s="38" t="s">
        <v>1010</v>
      </c>
      <c r="E367" s="38" t="s">
        <v>1011</v>
      </c>
      <c r="F367" t="str">
        <f t="shared" si="17"/>
        <v>L003</v>
      </c>
      <c r="G3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6203-L003-SL223</v>
      </c>
      <c r="H3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S21 &amp; S22, West Carriageway, Northbound</v>
      </c>
      <c r="I367" t="str" cm="1">
        <f t="array" ref="I367">IFERROR(INDEX(_xlfn.TEXTSPLIT(G367, "-"), 1), "")</f>
        <v>6203</v>
      </c>
      <c r="J367" t="str" cm="1">
        <f t="array" ref="J367">IFERROR(INDEX(_xlfn.TEXTSPLIT(H367, ";"), 1), "")</f>
        <v>North South Motorway</v>
      </c>
      <c r="K367" t="str" cm="1">
        <f t="array" ref="K367">IFERROR(INDEX(_xlfn.TEXTSPLIT(G367, "-"), 2), "")</f>
        <v>L003</v>
      </c>
      <c r="L367" t="str" cm="1">
        <f t="array" ref="L367">IFERROR(INDEX(_xlfn.TEXTSPLIT(H367, ";"), 2), "")</f>
        <v>Southern Tunnels</v>
      </c>
      <c r="M367" t="str" cm="1">
        <f t="array" ref="M367">IFERROR(INDEX(_xlfn.TEXTSPLIT(G367, "-"), 3), "")</f>
        <v>SL223</v>
      </c>
      <c r="N367" t="str" cm="1">
        <f t="array" ref="N367">IFERROR(INDEX(_xlfn.TEXTSPLIT(H367, ";"), 3), "")</f>
        <v>Invert Between Cross Passage S21 &amp; S22, West Carriageway, Northbound</v>
      </c>
      <c r="O367" s="19">
        <v>223</v>
      </c>
      <c r="P36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3223</v>
      </c>
      <c r="Q367" s="2" t="s">
        <v>389</v>
      </c>
      <c r="R367" s="2">
        <v>113</v>
      </c>
      <c r="S367" t="s">
        <v>30</v>
      </c>
      <c r="T367" t="s">
        <v>31</v>
      </c>
      <c r="U367" t="s">
        <v>352</v>
      </c>
      <c r="V367" t="s">
        <v>353</v>
      </c>
      <c r="W367" t="s">
        <v>421</v>
      </c>
      <c r="X367" t="s">
        <v>422</v>
      </c>
      <c r="Y367" t="s">
        <v>392</v>
      </c>
      <c r="Z367" t="str">
        <f>_xlfn.CONCAT(G129," - ",E129)</f>
        <v>6203-L003 - Southern Tunnels</v>
      </c>
    </row>
    <row r="368" spans="1:26" x14ac:dyDescent="0.2">
      <c r="A368" s="2" t="s">
        <v>416</v>
      </c>
      <c r="B368" s="2" t="s">
        <v>1012</v>
      </c>
      <c r="C368" s="2" t="str">
        <f t="shared" si="16"/>
        <v>EK14W1</v>
      </c>
      <c r="D368" s="38" t="s">
        <v>1013</v>
      </c>
      <c r="E368" s="38" t="s">
        <v>1014</v>
      </c>
      <c r="F368" t="str">
        <f t="shared" si="17"/>
        <v>L003</v>
      </c>
      <c r="G3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6203-L003-SL224</v>
      </c>
      <c r="H3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S21 &amp; S22, East Carriageway, Southbound</v>
      </c>
      <c r="I368" t="str" cm="1">
        <f t="array" ref="I368">IFERROR(INDEX(_xlfn.TEXTSPLIT(G368, "-"), 1), "")</f>
        <v>6203</v>
      </c>
      <c r="J368" t="str" cm="1">
        <f t="array" ref="J368">IFERROR(INDEX(_xlfn.TEXTSPLIT(H368, ";"), 1), "")</f>
        <v>North South Motorway</v>
      </c>
      <c r="K368" t="str" cm="1">
        <f t="array" ref="K368">IFERROR(INDEX(_xlfn.TEXTSPLIT(G368, "-"), 2), "")</f>
        <v>L003</v>
      </c>
      <c r="L368" t="str" cm="1">
        <f t="array" ref="L368">IFERROR(INDEX(_xlfn.TEXTSPLIT(H368, ";"), 2), "")</f>
        <v>Southern Tunnels</v>
      </c>
      <c r="M368" t="str" cm="1">
        <f t="array" ref="M368">IFERROR(INDEX(_xlfn.TEXTSPLIT(G368, "-"), 3), "")</f>
        <v>SL224</v>
      </c>
      <c r="N368" t="str" cm="1">
        <f t="array" ref="N368">IFERROR(INDEX(_xlfn.TEXTSPLIT(H368, ";"), 3), "")</f>
        <v>Invert Between Cross Passage S21 &amp; S22, East Carriageway, Southbound</v>
      </c>
      <c r="O368" s="19">
        <v>224</v>
      </c>
      <c r="P36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3224</v>
      </c>
      <c r="Q368" s="2" t="s">
        <v>389</v>
      </c>
      <c r="R368" s="2">
        <v>114</v>
      </c>
      <c r="S368" t="s">
        <v>30</v>
      </c>
      <c r="T368" t="s">
        <v>31</v>
      </c>
      <c r="U368" t="s">
        <v>352</v>
      </c>
      <c r="V368" t="s">
        <v>353</v>
      </c>
      <c r="W368" t="s">
        <v>421</v>
      </c>
      <c r="X368" t="s">
        <v>422</v>
      </c>
      <c r="Y368" t="s">
        <v>392</v>
      </c>
      <c r="Z368" t="str">
        <f>_xlfn.CONCAT(G129," - ",E129)</f>
        <v>6203-L003 - Southern Tunnels</v>
      </c>
    </row>
    <row r="369" spans="1:26" x14ac:dyDescent="0.2">
      <c r="A369" s="2" t="s">
        <v>427</v>
      </c>
      <c r="B369" s="2" t="s">
        <v>1015</v>
      </c>
      <c r="C369" s="2" t="str">
        <f t="shared" si="16"/>
        <v>EK14W1</v>
      </c>
      <c r="D369" s="38" t="s">
        <v>1016</v>
      </c>
      <c r="E369" s="38" t="s">
        <v>1017</v>
      </c>
      <c r="F369" t="str">
        <f t="shared" si="17"/>
        <v>L003</v>
      </c>
      <c r="G36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6203-L003-SN230</v>
      </c>
      <c r="H36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S23</v>
      </c>
      <c r="I369" t="str" cm="1">
        <f t="array" ref="I369">IFERROR(INDEX(_xlfn.TEXTSPLIT(G369, "-"), 1), "")</f>
        <v>6203</v>
      </c>
      <c r="J369" t="str" cm="1">
        <f t="array" ref="J369">IFERROR(INDEX(_xlfn.TEXTSPLIT(H369, ";"), 1), "")</f>
        <v>North South Motorway</v>
      </c>
      <c r="K369" t="str" cm="1">
        <f t="array" ref="K369">IFERROR(INDEX(_xlfn.TEXTSPLIT(G369, "-"), 2), "")</f>
        <v>L003</v>
      </c>
      <c r="L369" t="str" cm="1">
        <f t="array" ref="L369">IFERROR(INDEX(_xlfn.TEXTSPLIT(H369, ";"), 2), "")</f>
        <v>Southern Tunnels</v>
      </c>
      <c r="M369" t="str" cm="1">
        <f t="array" ref="M369">IFERROR(INDEX(_xlfn.TEXTSPLIT(G369, "-"), 3), "")</f>
        <v>SN230</v>
      </c>
      <c r="N369" t="str" cm="1">
        <f t="array" ref="N369">IFERROR(INDEX(_xlfn.TEXTSPLIT(H369, ";"), 3), "")</f>
        <v>Cross Passage S23</v>
      </c>
      <c r="O369" s="19">
        <v>230</v>
      </c>
      <c r="P36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3230</v>
      </c>
      <c r="Q369" s="2" t="s">
        <v>389</v>
      </c>
      <c r="R369" s="2">
        <v>115</v>
      </c>
      <c r="S369" t="s">
        <v>30</v>
      </c>
      <c r="T369" t="s">
        <v>31</v>
      </c>
      <c r="U369" t="s">
        <v>352</v>
      </c>
      <c r="V369" t="s">
        <v>353</v>
      </c>
      <c r="W369" t="s">
        <v>432</v>
      </c>
      <c r="X369" t="s">
        <v>433</v>
      </c>
      <c r="Y369" t="s">
        <v>392</v>
      </c>
      <c r="Z369" t="str">
        <f>_xlfn.CONCAT(G129," - ",E129)</f>
        <v>6203-L003 - Southern Tunnels</v>
      </c>
    </row>
    <row r="370" spans="1:26" x14ac:dyDescent="0.2">
      <c r="A370" s="2" t="s">
        <v>407</v>
      </c>
      <c r="B370" s="2" t="s">
        <v>1018</v>
      </c>
      <c r="C370" s="2" t="str">
        <f t="shared" si="16"/>
        <v>EK14W1</v>
      </c>
      <c r="D370" s="38" t="s">
        <v>1019</v>
      </c>
      <c r="E370" s="38" t="s">
        <v>1020</v>
      </c>
      <c r="F370" t="str">
        <f t="shared" si="17"/>
        <v>L003</v>
      </c>
      <c r="G37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6203-L003-SL231</v>
      </c>
      <c r="H37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S22 &amp; S23, West Carriageway, Northbound</v>
      </c>
      <c r="I370" t="str" cm="1">
        <f t="array" ref="I370">IFERROR(INDEX(_xlfn.TEXTSPLIT(G370, "-"), 1), "")</f>
        <v>6203</v>
      </c>
      <c r="J370" t="str" cm="1">
        <f t="array" ref="J370">IFERROR(INDEX(_xlfn.TEXTSPLIT(H370, ";"), 1), "")</f>
        <v>North South Motorway</v>
      </c>
      <c r="K370" t="str" cm="1">
        <f t="array" ref="K370">IFERROR(INDEX(_xlfn.TEXTSPLIT(G370, "-"), 2), "")</f>
        <v>L003</v>
      </c>
      <c r="L370" t="str" cm="1">
        <f t="array" ref="L370">IFERROR(INDEX(_xlfn.TEXTSPLIT(H370, ";"), 2), "")</f>
        <v>Southern Tunnels</v>
      </c>
      <c r="M370" t="str" cm="1">
        <f t="array" ref="M370">IFERROR(INDEX(_xlfn.TEXTSPLIT(G370, "-"), 3), "")</f>
        <v>SL231</v>
      </c>
      <c r="N370" t="str" cm="1">
        <f t="array" ref="N370">IFERROR(INDEX(_xlfn.TEXTSPLIT(H370, ";"), 3), "")</f>
        <v>Between Cross Passage S22 &amp; S23, West Carriageway, Northbound</v>
      </c>
      <c r="O370" s="19">
        <v>231</v>
      </c>
      <c r="P37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3231</v>
      </c>
      <c r="Q370" s="2" t="s">
        <v>389</v>
      </c>
      <c r="R370" s="2">
        <v>116</v>
      </c>
      <c r="S370" t="s">
        <v>30</v>
      </c>
      <c r="T370" t="s">
        <v>31</v>
      </c>
      <c r="U370" t="s">
        <v>352</v>
      </c>
      <c r="V370" t="s">
        <v>353</v>
      </c>
      <c r="W370" t="s">
        <v>249</v>
      </c>
      <c r="X370" t="s">
        <v>250</v>
      </c>
      <c r="Y370" t="s">
        <v>392</v>
      </c>
      <c r="Z370" t="str">
        <f>_xlfn.CONCAT(G129," - ",E129)</f>
        <v>6203-L003 - Southern Tunnels</v>
      </c>
    </row>
    <row r="371" spans="1:26" x14ac:dyDescent="0.2">
      <c r="A371" s="2" t="s">
        <v>407</v>
      </c>
      <c r="B371" s="2" t="s">
        <v>1021</v>
      </c>
      <c r="C371" s="2" t="str">
        <f t="shared" si="16"/>
        <v>EK14W1</v>
      </c>
      <c r="D371" s="38" t="s">
        <v>1022</v>
      </c>
      <c r="E371" s="38" t="s">
        <v>1023</v>
      </c>
      <c r="F371" t="str">
        <f t="shared" si="17"/>
        <v>L003</v>
      </c>
      <c r="G3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6203-L003-SL232</v>
      </c>
      <c r="H3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S22 &amp; S23, East Carriageway, Southbound</v>
      </c>
      <c r="I371" t="str" cm="1">
        <f t="array" ref="I371">IFERROR(INDEX(_xlfn.TEXTSPLIT(G371, "-"), 1), "")</f>
        <v>6203</v>
      </c>
      <c r="J371" t="str" cm="1">
        <f t="array" ref="J371">IFERROR(INDEX(_xlfn.TEXTSPLIT(H371, ";"), 1), "")</f>
        <v>North South Motorway</v>
      </c>
      <c r="K371" t="str" cm="1">
        <f t="array" ref="K371">IFERROR(INDEX(_xlfn.TEXTSPLIT(G371, "-"), 2), "")</f>
        <v>L003</v>
      </c>
      <c r="L371" t="str" cm="1">
        <f t="array" ref="L371">IFERROR(INDEX(_xlfn.TEXTSPLIT(H371, ";"), 2), "")</f>
        <v>Southern Tunnels</v>
      </c>
      <c r="M371" t="str" cm="1">
        <f t="array" ref="M371">IFERROR(INDEX(_xlfn.TEXTSPLIT(G371, "-"), 3), "")</f>
        <v>SL232</v>
      </c>
      <c r="N371" t="str" cm="1">
        <f t="array" ref="N371">IFERROR(INDEX(_xlfn.TEXTSPLIT(H371, ";"), 3), "")</f>
        <v>Between Cross Passage S22 &amp; S23, East Carriageway, Southbound</v>
      </c>
      <c r="O371" s="19">
        <v>232</v>
      </c>
      <c r="P37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3232</v>
      </c>
      <c r="Q371" s="2" t="s">
        <v>389</v>
      </c>
      <c r="R371" s="2">
        <v>117</v>
      </c>
      <c r="S371" t="s">
        <v>30</v>
      </c>
      <c r="T371" t="s">
        <v>31</v>
      </c>
      <c r="U371" t="s">
        <v>352</v>
      </c>
      <c r="V371" t="s">
        <v>353</v>
      </c>
      <c r="W371" t="s">
        <v>249</v>
      </c>
      <c r="X371" t="s">
        <v>250</v>
      </c>
      <c r="Y371" t="s">
        <v>392</v>
      </c>
      <c r="Z371" t="str">
        <f>_xlfn.CONCAT(G129," - ",E129)</f>
        <v>6203-L003 - Southern Tunnels</v>
      </c>
    </row>
    <row r="372" spans="1:26" x14ac:dyDescent="0.2">
      <c r="A372" s="2" t="s">
        <v>416</v>
      </c>
      <c r="B372" s="2" t="s">
        <v>1024</v>
      </c>
      <c r="C372" s="2" t="str">
        <f t="shared" si="16"/>
        <v>EK14W1</v>
      </c>
      <c r="D372" s="38" t="s">
        <v>1025</v>
      </c>
      <c r="E372" s="38" t="s">
        <v>1026</v>
      </c>
      <c r="F372" t="str">
        <f t="shared" si="17"/>
        <v>L003</v>
      </c>
      <c r="G3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6203-L003-SL233</v>
      </c>
      <c r="H3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S22 &amp; S23, West Carriageway, Northbound</v>
      </c>
      <c r="I372" t="str" cm="1">
        <f t="array" ref="I372">IFERROR(INDEX(_xlfn.TEXTSPLIT(G372, "-"), 1), "")</f>
        <v>6203</v>
      </c>
      <c r="J372" t="str" cm="1">
        <f t="array" ref="J372">IFERROR(INDEX(_xlfn.TEXTSPLIT(H372, ";"), 1), "")</f>
        <v>North South Motorway</v>
      </c>
      <c r="K372" t="str" cm="1">
        <f t="array" ref="K372">IFERROR(INDEX(_xlfn.TEXTSPLIT(G372, "-"), 2), "")</f>
        <v>L003</v>
      </c>
      <c r="L372" t="str" cm="1">
        <f t="array" ref="L372">IFERROR(INDEX(_xlfn.TEXTSPLIT(H372, ";"), 2), "")</f>
        <v>Southern Tunnels</v>
      </c>
      <c r="M372" t="str" cm="1">
        <f t="array" ref="M372">IFERROR(INDEX(_xlfn.TEXTSPLIT(G372, "-"), 3), "")</f>
        <v>SL233</v>
      </c>
      <c r="N372" t="str" cm="1">
        <f t="array" ref="N372">IFERROR(INDEX(_xlfn.TEXTSPLIT(H372, ";"), 3), "")</f>
        <v>Invert Between Cross Passage S22 &amp; S23, West Carriageway, Northbound</v>
      </c>
      <c r="O372" s="19">
        <v>233</v>
      </c>
      <c r="P37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3233</v>
      </c>
      <c r="Q372" s="2" t="s">
        <v>389</v>
      </c>
      <c r="R372" s="2">
        <v>118</v>
      </c>
      <c r="S372" t="s">
        <v>30</v>
      </c>
      <c r="T372" t="s">
        <v>31</v>
      </c>
      <c r="U372" t="s">
        <v>352</v>
      </c>
      <c r="V372" t="s">
        <v>353</v>
      </c>
      <c r="W372" t="s">
        <v>421</v>
      </c>
      <c r="X372" t="s">
        <v>422</v>
      </c>
      <c r="Y372" t="s">
        <v>392</v>
      </c>
      <c r="Z372" t="str">
        <f>_xlfn.CONCAT(G129," - ",E129)</f>
        <v>6203-L003 - Southern Tunnels</v>
      </c>
    </row>
    <row r="373" spans="1:26" x14ac:dyDescent="0.2">
      <c r="A373" s="2" t="s">
        <v>416</v>
      </c>
      <c r="B373" s="2" t="s">
        <v>1027</v>
      </c>
      <c r="C373" s="2" t="str">
        <f t="shared" si="16"/>
        <v>EK14W1</v>
      </c>
      <c r="D373" s="38" t="s">
        <v>1028</v>
      </c>
      <c r="E373" s="38" t="s">
        <v>1029</v>
      </c>
      <c r="F373" t="str">
        <f t="shared" si="17"/>
        <v>L003</v>
      </c>
      <c r="G37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6203-L003-SL234</v>
      </c>
      <c r="H37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S22 &amp; S23, East Carriageway, Southbound</v>
      </c>
      <c r="I373" t="str" cm="1">
        <f t="array" ref="I373">IFERROR(INDEX(_xlfn.TEXTSPLIT(G373, "-"), 1), "")</f>
        <v>6203</v>
      </c>
      <c r="J373" t="str" cm="1">
        <f t="array" ref="J373">IFERROR(INDEX(_xlfn.TEXTSPLIT(H373, ";"), 1), "")</f>
        <v>North South Motorway</v>
      </c>
      <c r="K373" t="str" cm="1">
        <f t="array" ref="K373">IFERROR(INDEX(_xlfn.TEXTSPLIT(G373, "-"), 2), "")</f>
        <v>L003</v>
      </c>
      <c r="L373" t="str" cm="1">
        <f t="array" ref="L373">IFERROR(INDEX(_xlfn.TEXTSPLIT(H373, ";"), 2), "")</f>
        <v>Southern Tunnels</v>
      </c>
      <c r="M373" t="str" cm="1">
        <f t="array" ref="M373">IFERROR(INDEX(_xlfn.TEXTSPLIT(G373, "-"), 3), "")</f>
        <v>SL234</v>
      </c>
      <c r="N373" t="str" cm="1">
        <f t="array" ref="N373">IFERROR(INDEX(_xlfn.TEXTSPLIT(H373, ";"), 3), "")</f>
        <v>Invert Between Cross Passage S22 &amp; S23, East Carriageway, Southbound</v>
      </c>
      <c r="O373" s="19">
        <v>234</v>
      </c>
      <c r="P37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3234</v>
      </c>
      <c r="Q373" s="2" t="s">
        <v>389</v>
      </c>
      <c r="R373" s="2">
        <v>119</v>
      </c>
      <c r="S373" t="s">
        <v>30</v>
      </c>
      <c r="T373" t="s">
        <v>31</v>
      </c>
      <c r="U373" t="s">
        <v>352</v>
      </c>
      <c r="V373" t="s">
        <v>353</v>
      </c>
      <c r="W373" t="s">
        <v>421</v>
      </c>
      <c r="X373" t="s">
        <v>422</v>
      </c>
      <c r="Y373" t="s">
        <v>392</v>
      </c>
      <c r="Z373" t="str">
        <f>_xlfn.CONCAT(G129," - ",E129)</f>
        <v>6203-L003 - Southern Tunnels</v>
      </c>
    </row>
    <row r="374" spans="1:26" x14ac:dyDescent="0.2">
      <c r="A374" s="2" t="s">
        <v>427</v>
      </c>
      <c r="B374" s="2" t="s">
        <v>1030</v>
      </c>
      <c r="C374" s="2" t="str">
        <f t="shared" si="16"/>
        <v>EK14W1</v>
      </c>
      <c r="D374" s="38" t="s">
        <v>1031</v>
      </c>
      <c r="E374" s="38" t="s">
        <v>1032</v>
      </c>
      <c r="F374" t="str">
        <f t="shared" si="17"/>
        <v>L003</v>
      </c>
      <c r="G3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6203-L003-SN240</v>
      </c>
      <c r="H3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S24</v>
      </c>
      <c r="I374" t="str" cm="1">
        <f t="array" ref="I374">IFERROR(INDEX(_xlfn.TEXTSPLIT(G374, "-"), 1), "")</f>
        <v>6203</v>
      </c>
      <c r="J374" t="str" cm="1">
        <f t="array" ref="J374">IFERROR(INDEX(_xlfn.TEXTSPLIT(H374, ";"), 1), "")</f>
        <v>North South Motorway</v>
      </c>
      <c r="K374" t="str" cm="1">
        <f t="array" ref="K374">IFERROR(INDEX(_xlfn.TEXTSPLIT(G374, "-"), 2), "")</f>
        <v>L003</v>
      </c>
      <c r="L374" t="str" cm="1">
        <f t="array" ref="L374">IFERROR(INDEX(_xlfn.TEXTSPLIT(H374, ";"), 2), "")</f>
        <v>Southern Tunnels</v>
      </c>
      <c r="M374" t="str" cm="1">
        <f t="array" ref="M374">IFERROR(INDEX(_xlfn.TEXTSPLIT(G374, "-"), 3), "")</f>
        <v>SN240</v>
      </c>
      <c r="N374" t="str" cm="1">
        <f t="array" ref="N374">IFERROR(INDEX(_xlfn.TEXTSPLIT(H374, ";"), 3), "")</f>
        <v>Cross Passage S24</v>
      </c>
      <c r="O374" s="19">
        <v>240</v>
      </c>
      <c r="P37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3240</v>
      </c>
      <c r="Q374" s="2" t="s">
        <v>389</v>
      </c>
      <c r="R374" s="2">
        <v>120</v>
      </c>
      <c r="S374" t="s">
        <v>30</v>
      </c>
      <c r="T374" t="s">
        <v>31</v>
      </c>
      <c r="U374" t="s">
        <v>352</v>
      </c>
      <c r="V374" t="s">
        <v>353</v>
      </c>
      <c r="W374" t="s">
        <v>432</v>
      </c>
      <c r="X374" t="s">
        <v>433</v>
      </c>
      <c r="Y374" t="s">
        <v>392</v>
      </c>
      <c r="Z374" t="str">
        <f>_xlfn.CONCAT(G129," - ",E129)</f>
        <v>6203-L003 - Southern Tunnels</v>
      </c>
    </row>
    <row r="375" spans="1:26" x14ac:dyDescent="0.2">
      <c r="A375" s="2" t="s">
        <v>407</v>
      </c>
      <c r="B375" s="2" t="s">
        <v>1033</v>
      </c>
      <c r="C375" s="2" t="str">
        <f t="shared" si="16"/>
        <v>EK14W1</v>
      </c>
      <c r="D375" s="38" t="s">
        <v>1034</v>
      </c>
      <c r="E375" s="38" t="s">
        <v>1035</v>
      </c>
      <c r="F375" t="str">
        <f t="shared" si="17"/>
        <v>L003</v>
      </c>
      <c r="G3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6203-L003-SL241</v>
      </c>
      <c r="H3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S24 &amp; S25, West Carriageway, Northbound</v>
      </c>
      <c r="I375" t="str" cm="1">
        <f t="array" ref="I375">IFERROR(INDEX(_xlfn.TEXTSPLIT(G375, "-"), 1), "")</f>
        <v>6203</v>
      </c>
      <c r="J375" t="str" cm="1">
        <f t="array" ref="J375">IFERROR(INDEX(_xlfn.TEXTSPLIT(H375, ";"), 1), "")</f>
        <v>North South Motorway</v>
      </c>
      <c r="K375" t="str" cm="1">
        <f t="array" ref="K375">IFERROR(INDEX(_xlfn.TEXTSPLIT(G375, "-"), 2), "")</f>
        <v>L003</v>
      </c>
      <c r="L375" t="str" cm="1">
        <f t="array" ref="L375">IFERROR(INDEX(_xlfn.TEXTSPLIT(H375, ";"), 2), "")</f>
        <v>Southern Tunnels</v>
      </c>
      <c r="M375" t="str" cm="1">
        <f t="array" ref="M375">IFERROR(INDEX(_xlfn.TEXTSPLIT(G375, "-"), 3), "")</f>
        <v>SL241</v>
      </c>
      <c r="N375" t="str" cm="1">
        <f t="array" ref="N375">IFERROR(INDEX(_xlfn.TEXTSPLIT(H375, ";"), 3), "")</f>
        <v>Between Cross Passage S24 &amp; S25, West Carriageway, Northbound</v>
      </c>
      <c r="O375" s="19">
        <v>241</v>
      </c>
      <c r="P37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3241</v>
      </c>
      <c r="Q375" s="2" t="s">
        <v>389</v>
      </c>
      <c r="R375" s="2">
        <v>121</v>
      </c>
      <c r="S375" t="s">
        <v>30</v>
      </c>
      <c r="T375" t="s">
        <v>31</v>
      </c>
      <c r="U375" t="s">
        <v>352</v>
      </c>
      <c r="V375" t="s">
        <v>353</v>
      </c>
      <c r="W375" t="s">
        <v>249</v>
      </c>
      <c r="X375" t="s">
        <v>250</v>
      </c>
      <c r="Y375" t="s">
        <v>392</v>
      </c>
      <c r="Z375" t="str">
        <f>_xlfn.CONCAT(G129," - ",E129)</f>
        <v>6203-L003 - Southern Tunnels</v>
      </c>
    </row>
    <row r="376" spans="1:26" x14ac:dyDescent="0.2">
      <c r="A376" s="2" t="s">
        <v>407</v>
      </c>
      <c r="B376" s="2" t="s">
        <v>1036</v>
      </c>
      <c r="C376" s="2" t="str">
        <f t="shared" si="16"/>
        <v>EK14W1</v>
      </c>
      <c r="D376" s="38" t="s">
        <v>1037</v>
      </c>
      <c r="E376" s="38" t="s">
        <v>1038</v>
      </c>
      <c r="F376" t="str">
        <f t="shared" si="17"/>
        <v>L003</v>
      </c>
      <c r="G37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6203-L003-SL242</v>
      </c>
      <c r="H37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S24 &amp; S25, East Carriageway, Southbound</v>
      </c>
      <c r="I376" t="str" cm="1">
        <f t="array" ref="I376">IFERROR(INDEX(_xlfn.TEXTSPLIT(G376, "-"), 1), "")</f>
        <v>6203</v>
      </c>
      <c r="J376" t="str" cm="1">
        <f t="array" ref="J376">IFERROR(INDEX(_xlfn.TEXTSPLIT(H376, ";"), 1), "")</f>
        <v>North South Motorway</v>
      </c>
      <c r="K376" t="str" cm="1">
        <f t="array" ref="K376">IFERROR(INDEX(_xlfn.TEXTSPLIT(G376, "-"), 2), "")</f>
        <v>L003</v>
      </c>
      <c r="L376" t="str" cm="1">
        <f t="array" ref="L376">IFERROR(INDEX(_xlfn.TEXTSPLIT(H376, ";"), 2), "")</f>
        <v>Southern Tunnels</v>
      </c>
      <c r="M376" t="str" cm="1">
        <f t="array" ref="M376">IFERROR(INDEX(_xlfn.TEXTSPLIT(G376, "-"), 3), "")</f>
        <v>SL242</v>
      </c>
      <c r="N376" t="str" cm="1">
        <f t="array" ref="N376">IFERROR(INDEX(_xlfn.TEXTSPLIT(H376, ";"), 3), "")</f>
        <v>Between Cross Passage S24 &amp; S25, East Carriageway, Southbound</v>
      </c>
      <c r="O376" s="19">
        <v>242</v>
      </c>
      <c r="P37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3242</v>
      </c>
      <c r="Q376" s="2" t="s">
        <v>389</v>
      </c>
      <c r="R376" s="2">
        <v>122</v>
      </c>
      <c r="S376" t="s">
        <v>30</v>
      </c>
      <c r="T376" t="s">
        <v>31</v>
      </c>
      <c r="U376" t="s">
        <v>352</v>
      </c>
      <c r="V376" t="s">
        <v>353</v>
      </c>
      <c r="W376" t="s">
        <v>249</v>
      </c>
      <c r="X376" t="s">
        <v>250</v>
      </c>
      <c r="Y376" t="s">
        <v>392</v>
      </c>
      <c r="Z376" t="str">
        <f>_xlfn.CONCAT(G129," - ",E129)</f>
        <v>6203-L003 - Southern Tunnels</v>
      </c>
    </row>
    <row r="377" spans="1:26" x14ac:dyDescent="0.2">
      <c r="A377" s="2" t="s">
        <v>416</v>
      </c>
      <c r="B377" s="2" t="s">
        <v>1039</v>
      </c>
      <c r="C377" s="2" t="str">
        <f t="shared" si="16"/>
        <v>EK14W1</v>
      </c>
      <c r="D377" s="38" t="s">
        <v>1040</v>
      </c>
      <c r="E377" s="38" t="s">
        <v>1041</v>
      </c>
      <c r="F377" t="str">
        <f t="shared" si="17"/>
        <v>L003</v>
      </c>
      <c r="G37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6203-L003-SL243</v>
      </c>
      <c r="H37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S24 &amp; S25, West Carriageway, Northbound</v>
      </c>
      <c r="I377" t="str" cm="1">
        <f t="array" ref="I377">IFERROR(INDEX(_xlfn.TEXTSPLIT(G377, "-"), 1), "")</f>
        <v>6203</v>
      </c>
      <c r="J377" t="str" cm="1">
        <f t="array" ref="J377">IFERROR(INDEX(_xlfn.TEXTSPLIT(H377, ";"), 1), "")</f>
        <v>North South Motorway</v>
      </c>
      <c r="K377" t="str" cm="1">
        <f t="array" ref="K377">IFERROR(INDEX(_xlfn.TEXTSPLIT(G377, "-"), 2), "")</f>
        <v>L003</v>
      </c>
      <c r="L377" t="str" cm="1">
        <f t="array" ref="L377">IFERROR(INDEX(_xlfn.TEXTSPLIT(H377, ";"), 2), "")</f>
        <v>Southern Tunnels</v>
      </c>
      <c r="M377" t="str" cm="1">
        <f t="array" ref="M377">IFERROR(INDEX(_xlfn.TEXTSPLIT(G377, "-"), 3), "")</f>
        <v>SL243</v>
      </c>
      <c r="N377" t="str" cm="1">
        <f t="array" ref="N377">IFERROR(INDEX(_xlfn.TEXTSPLIT(H377, ";"), 3), "")</f>
        <v>Invert Between Cross Passage S24 &amp; S25, West Carriageway, Northbound</v>
      </c>
      <c r="O377" s="19">
        <v>243</v>
      </c>
      <c r="P37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3243</v>
      </c>
      <c r="Q377" s="2" t="s">
        <v>389</v>
      </c>
      <c r="R377" s="2">
        <v>123</v>
      </c>
      <c r="S377" t="s">
        <v>30</v>
      </c>
      <c r="T377" t="s">
        <v>31</v>
      </c>
      <c r="U377" t="s">
        <v>352</v>
      </c>
      <c r="V377" t="s">
        <v>353</v>
      </c>
      <c r="W377" t="s">
        <v>421</v>
      </c>
      <c r="X377" t="s">
        <v>422</v>
      </c>
      <c r="Y377" t="s">
        <v>392</v>
      </c>
      <c r="Z377" t="str">
        <f>_xlfn.CONCAT(G129," - ",E129)</f>
        <v>6203-L003 - Southern Tunnels</v>
      </c>
    </row>
    <row r="378" spans="1:26" x14ac:dyDescent="0.2">
      <c r="A378" s="2" t="s">
        <v>416</v>
      </c>
      <c r="B378" s="2" t="s">
        <v>1042</v>
      </c>
      <c r="C378" s="2" t="str">
        <f t="shared" si="16"/>
        <v>EK14W1</v>
      </c>
      <c r="D378" s="38" t="s">
        <v>1043</v>
      </c>
      <c r="E378" s="38" t="s">
        <v>1044</v>
      </c>
      <c r="F378" t="str">
        <f t="shared" si="17"/>
        <v>L003</v>
      </c>
      <c r="G37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6203-L003-SL244</v>
      </c>
      <c r="H37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S24 &amp; S25, East Carriageway, Southbound</v>
      </c>
      <c r="I378" t="str" cm="1">
        <f t="array" ref="I378">IFERROR(INDEX(_xlfn.TEXTSPLIT(G378, "-"), 1), "")</f>
        <v>6203</v>
      </c>
      <c r="J378" t="str" cm="1">
        <f t="array" ref="J378">IFERROR(INDEX(_xlfn.TEXTSPLIT(H378, ";"), 1), "")</f>
        <v>North South Motorway</v>
      </c>
      <c r="K378" t="str" cm="1">
        <f t="array" ref="K378">IFERROR(INDEX(_xlfn.TEXTSPLIT(G378, "-"), 2), "")</f>
        <v>L003</v>
      </c>
      <c r="L378" t="str" cm="1">
        <f t="array" ref="L378">IFERROR(INDEX(_xlfn.TEXTSPLIT(H378, ";"), 2), "")</f>
        <v>Southern Tunnels</v>
      </c>
      <c r="M378" t="str" cm="1">
        <f t="array" ref="M378">IFERROR(INDEX(_xlfn.TEXTSPLIT(G378, "-"), 3), "")</f>
        <v>SL244</v>
      </c>
      <c r="N378" t="str" cm="1">
        <f t="array" ref="N378">IFERROR(INDEX(_xlfn.TEXTSPLIT(H378, ";"), 3), "")</f>
        <v>Invert Between Cross Passage S24 &amp; S25, East Carriageway, Southbound</v>
      </c>
      <c r="O378" s="19">
        <v>244</v>
      </c>
      <c r="P37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3244</v>
      </c>
      <c r="Q378" s="2" t="s">
        <v>389</v>
      </c>
      <c r="R378" s="2">
        <v>124</v>
      </c>
      <c r="S378" t="s">
        <v>30</v>
      </c>
      <c r="T378" t="s">
        <v>31</v>
      </c>
      <c r="U378" t="s">
        <v>352</v>
      </c>
      <c r="V378" t="s">
        <v>353</v>
      </c>
      <c r="W378" t="s">
        <v>421</v>
      </c>
      <c r="X378" t="s">
        <v>422</v>
      </c>
      <c r="Y378" t="s">
        <v>392</v>
      </c>
      <c r="Z378" t="str">
        <f>_xlfn.CONCAT(G129," - ",E129)</f>
        <v>6203-L003 - Southern Tunnels</v>
      </c>
    </row>
    <row r="379" spans="1:26" x14ac:dyDescent="0.2">
      <c r="A379" s="2" t="s">
        <v>427</v>
      </c>
      <c r="B379" s="2" t="s">
        <v>1045</v>
      </c>
      <c r="C379" s="2" t="str">
        <f t="shared" si="16"/>
        <v>EK14W1</v>
      </c>
      <c r="D379" s="38" t="s">
        <v>1046</v>
      </c>
      <c r="E379" s="38" t="s">
        <v>1047</v>
      </c>
      <c r="F379" t="str">
        <f t="shared" si="17"/>
        <v>L003</v>
      </c>
      <c r="G37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6203-L003-SN250</v>
      </c>
      <c r="H37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S25</v>
      </c>
      <c r="I379" t="str" cm="1">
        <f t="array" ref="I379">IFERROR(INDEX(_xlfn.TEXTSPLIT(G379, "-"), 1), "")</f>
        <v>6203</v>
      </c>
      <c r="J379" t="str" cm="1">
        <f t="array" ref="J379">IFERROR(INDEX(_xlfn.TEXTSPLIT(H379, ";"), 1), "")</f>
        <v>North South Motorway</v>
      </c>
      <c r="K379" t="str" cm="1">
        <f t="array" ref="K379">IFERROR(INDEX(_xlfn.TEXTSPLIT(G379, "-"), 2), "")</f>
        <v>L003</v>
      </c>
      <c r="L379" t="str" cm="1">
        <f t="array" ref="L379">IFERROR(INDEX(_xlfn.TEXTSPLIT(H379, ";"), 2), "")</f>
        <v>Southern Tunnels</v>
      </c>
      <c r="M379" t="str" cm="1">
        <f t="array" ref="M379">IFERROR(INDEX(_xlfn.TEXTSPLIT(G379, "-"), 3), "")</f>
        <v>SN250</v>
      </c>
      <c r="N379" t="str" cm="1">
        <f t="array" ref="N379">IFERROR(INDEX(_xlfn.TEXTSPLIT(H379, ";"), 3), "")</f>
        <v>Cross Passage S25</v>
      </c>
      <c r="O379" s="19">
        <v>250</v>
      </c>
      <c r="P37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3250</v>
      </c>
      <c r="Q379" s="2" t="s">
        <v>389</v>
      </c>
      <c r="R379" s="2">
        <v>125</v>
      </c>
      <c r="S379" t="s">
        <v>30</v>
      </c>
      <c r="T379" t="s">
        <v>31</v>
      </c>
      <c r="U379" t="s">
        <v>352</v>
      </c>
      <c r="V379" t="s">
        <v>353</v>
      </c>
      <c r="W379" t="s">
        <v>432</v>
      </c>
      <c r="X379" t="s">
        <v>433</v>
      </c>
      <c r="Y379" t="s">
        <v>392</v>
      </c>
      <c r="Z379" t="str">
        <f>_xlfn.CONCAT(G129," - ",E129)</f>
        <v>6203-L003 - Southern Tunnels</v>
      </c>
    </row>
    <row r="380" spans="1:26" x14ac:dyDescent="0.2">
      <c r="A380" s="2" t="s">
        <v>407</v>
      </c>
      <c r="B380" s="2" t="s">
        <v>1048</v>
      </c>
      <c r="C380" s="2" t="str">
        <f t="shared" si="16"/>
        <v>EK14W1</v>
      </c>
      <c r="D380" s="38" t="s">
        <v>1049</v>
      </c>
      <c r="E380" s="38" t="s">
        <v>1050</v>
      </c>
      <c r="F380" t="str">
        <f t="shared" si="17"/>
        <v>L003</v>
      </c>
      <c r="G38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6203-L003-SL251</v>
      </c>
      <c r="H38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S25 &amp; S26, West Carriageway, Northbound</v>
      </c>
      <c r="I380" t="str" cm="1">
        <f t="array" ref="I380">IFERROR(INDEX(_xlfn.TEXTSPLIT(G380, "-"), 1), "")</f>
        <v>6203</v>
      </c>
      <c r="J380" t="str" cm="1">
        <f t="array" ref="J380">IFERROR(INDEX(_xlfn.TEXTSPLIT(H380, ";"), 1), "")</f>
        <v>North South Motorway</v>
      </c>
      <c r="K380" t="str" cm="1">
        <f t="array" ref="K380">IFERROR(INDEX(_xlfn.TEXTSPLIT(G380, "-"), 2), "")</f>
        <v>L003</v>
      </c>
      <c r="L380" t="str" cm="1">
        <f t="array" ref="L380">IFERROR(INDEX(_xlfn.TEXTSPLIT(H380, ";"), 2), "")</f>
        <v>Southern Tunnels</v>
      </c>
      <c r="M380" t="str" cm="1">
        <f t="array" ref="M380">IFERROR(INDEX(_xlfn.TEXTSPLIT(G380, "-"), 3), "")</f>
        <v>SL251</v>
      </c>
      <c r="N380" t="str" cm="1">
        <f t="array" ref="N380">IFERROR(INDEX(_xlfn.TEXTSPLIT(H380, ";"), 3), "")</f>
        <v>Between Cross Passage S25 &amp; S26, West Carriageway, Northbound</v>
      </c>
      <c r="O380" s="19">
        <v>251</v>
      </c>
      <c r="P38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3251</v>
      </c>
      <c r="Q380" s="2" t="s">
        <v>389</v>
      </c>
      <c r="R380" s="2">
        <v>126</v>
      </c>
      <c r="S380" t="s">
        <v>30</v>
      </c>
      <c r="T380" t="s">
        <v>31</v>
      </c>
      <c r="U380" t="s">
        <v>352</v>
      </c>
      <c r="V380" t="s">
        <v>353</v>
      </c>
      <c r="W380" t="s">
        <v>249</v>
      </c>
      <c r="X380" t="s">
        <v>250</v>
      </c>
      <c r="Y380" t="s">
        <v>392</v>
      </c>
      <c r="Z380" t="str">
        <f>_xlfn.CONCAT(G129," - ",E129)</f>
        <v>6203-L003 - Southern Tunnels</v>
      </c>
    </row>
    <row r="381" spans="1:26" x14ac:dyDescent="0.2">
      <c r="A381" s="2" t="s">
        <v>407</v>
      </c>
      <c r="B381" s="2" t="s">
        <v>1051</v>
      </c>
      <c r="C381" s="2" t="str">
        <f t="shared" si="16"/>
        <v>EK14W1</v>
      </c>
      <c r="D381" s="38" t="s">
        <v>1052</v>
      </c>
      <c r="E381" s="38" t="s">
        <v>1053</v>
      </c>
      <c r="F381" t="str">
        <f t="shared" si="17"/>
        <v>L003</v>
      </c>
      <c r="G38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6203-L003-SL252</v>
      </c>
      <c r="H38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S25 &amp; S26, East Carriageway, Southbound</v>
      </c>
      <c r="I381" t="str" cm="1">
        <f t="array" ref="I381">IFERROR(INDEX(_xlfn.TEXTSPLIT(G381, "-"), 1), "")</f>
        <v>6203</v>
      </c>
      <c r="J381" t="str" cm="1">
        <f t="array" ref="J381">IFERROR(INDEX(_xlfn.TEXTSPLIT(H381, ";"), 1), "")</f>
        <v>North South Motorway</v>
      </c>
      <c r="K381" t="str" cm="1">
        <f t="array" ref="K381">IFERROR(INDEX(_xlfn.TEXTSPLIT(G381, "-"), 2), "")</f>
        <v>L003</v>
      </c>
      <c r="L381" t="str" cm="1">
        <f t="array" ref="L381">IFERROR(INDEX(_xlfn.TEXTSPLIT(H381, ";"), 2), "")</f>
        <v>Southern Tunnels</v>
      </c>
      <c r="M381" t="str" cm="1">
        <f t="array" ref="M381">IFERROR(INDEX(_xlfn.TEXTSPLIT(G381, "-"), 3), "")</f>
        <v>SL252</v>
      </c>
      <c r="N381" t="str" cm="1">
        <f t="array" ref="N381">IFERROR(INDEX(_xlfn.TEXTSPLIT(H381, ";"), 3), "")</f>
        <v>Between Cross Passage S25 &amp; S26, East Carriageway, Southbound</v>
      </c>
      <c r="O381" s="19">
        <v>252</v>
      </c>
      <c r="P38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3252</v>
      </c>
      <c r="Q381" s="2" t="s">
        <v>389</v>
      </c>
      <c r="R381" s="2">
        <v>127</v>
      </c>
      <c r="S381" t="s">
        <v>30</v>
      </c>
      <c r="T381" t="s">
        <v>31</v>
      </c>
      <c r="U381" t="s">
        <v>352</v>
      </c>
      <c r="V381" t="s">
        <v>353</v>
      </c>
      <c r="W381" t="s">
        <v>249</v>
      </c>
      <c r="X381" t="s">
        <v>250</v>
      </c>
      <c r="Y381" t="s">
        <v>392</v>
      </c>
      <c r="Z381" t="str">
        <f>_xlfn.CONCAT(G129," - ",E129)</f>
        <v>6203-L003 - Southern Tunnels</v>
      </c>
    </row>
    <row r="382" spans="1:26" x14ac:dyDescent="0.2">
      <c r="A382" s="2" t="s">
        <v>416</v>
      </c>
      <c r="B382" s="2" t="s">
        <v>1054</v>
      </c>
      <c r="C382" s="2" t="str">
        <f t="shared" si="16"/>
        <v>EK14W1</v>
      </c>
      <c r="D382" s="38" t="s">
        <v>1055</v>
      </c>
      <c r="E382" s="38" t="s">
        <v>1056</v>
      </c>
      <c r="F382" t="str">
        <f t="shared" si="17"/>
        <v>L003</v>
      </c>
      <c r="G3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6203-L003-SL253</v>
      </c>
      <c r="H3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S25 &amp; S26, West Carriageway, Northbound</v>
      </c>
      <c r="I382" t="str" cm="1">
        <f t="array" ref="I382">IFERROR(INDEX(_xlfn.TEXTSPLIT(G382, "-"), 1), "")</f>
        <v>6203</v>
      </c>
      <c r="J382" t="str" cm="1">
        <f t="array" ref="J382">IFERROR(INDEX(_xlfn.TEXTSPLIT(H382, ";"), 1), "")</f>
        <v>North South Motorway</v>
      </c>
      <c r="K382" t="str" cm="1">
        <f t="array" ref="K382">IFERROR(INDEX(_xlfn.TEXTSPLIT(G382, "-"), 2), "")</f>
        <v>L003</v>
      </c>
      <c r="L382" t="str" cm="1">
        <f t="array" ref="L382">IFERROR(INDEX(_xlfn.TEXTSPLIT(H382, ";"), 2), "")</f>
        <v>Southern Tunnels</v>
      </c>
      <c r="M382" t="str" cm="1">
        <f t="array" ref="M382">IFERROR(INDEX(_xlfn.TEXTSPLIT(G382, "-"), 3), "")</f>
        <v>SL253</v>
      </c>
      <c r="N382" t="str" cm="1">
        <f t="array" ref="N382">IFERROR(INDEX(_xlfn.TEXTSPLIT(H382, ";"), 3), "")</f>
        <v>Invert Between Cross Passage S25 &amp; S26, West Carriageway, Northbound</v>
      </c>
      <c r="O382" s="19">
        <v>253</v>
      </c>
      <c r="P38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3253</v>
      </c>
      <c r="Q382" s="2" t="s">
        <v>389</v>
      </c>
      <c r="R382" s="2">
        <v>128</v>
      </c>
      <c r="S382" t="s">
        <v>30</v>
      </c>
      <c r="T382" t="s">
        <v>31</v>
      </c>
      <c r="U382" t="s">
        <v>352</v>
      </c>
      <c r="V382" t="s">
        <v>353</v>
      </c>
      <c r="W382" t="s">
        <v>421</v>
      </c>
      <c r="X382" t="s">
        <v>422</v>
      </c>
      <c r="Y382" t="s">
        <v>392</v>
      </c>
      <c r="Z382" t="str">
        <f>_xlfn.CONCAT(G129," - ",E129)</f>
        <v>6203-L003 - Southern Tunnels</v>
      </c>
    </row>
    <row r="383" spans="1:26" x14ac:dyDescent="0.2">
      <c r="A383" s="2" t="s">
        <v>416</v>
      </c>
      <c r="B383" s="2" t="s">
        <v>1057</v>
      </c>
      <c r="C383" s="2" t="str">
        <f t="shared" ref="C383:C414" si="18">$B$129</f>
        <v>EK14W1</v>
      </c>
      <c r="D383" s="38" t="s">
        <v>1058</v>
      </c>
      <c r="E383" s="38" t="s">
        <v>1059</v>
      </c>
      <c r="F383" t="str">
        <f t="shared" ref="F383:F414" si="19">$D$129</f>
        <v>L003</v>
      </c>
      <c r="G3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6203-L003-SL254</v>
      </c>
      <c r="H3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S25 &amp; S26, East Carriageway, Southbound</v>
      </c>
      <c r="I383" t="str" cm="1">
        <f t="array" ref="I383">IFERROR(INDEX(_xlfn.TEXTSPLIT(G383, "-"), 1), "")</f>
        <v>6203</v>
      </c>
      <c r="J383" t="str" cm="1">
        <f t="array" ref="J383">IFERROR(INDEX(_xlfn.TEXTSPLIT(H383, ";"), 1), "")</f>
        <v>North South Motorway</v>
      </c>
      <c r="K383" t="str" cm="1">
        <f t="array" ref="K383">IFERROR(INDEX(_xlfn.TEXTSPLIT(G383, "-"), 2), "")</f>
        <v>L003</v>
      </c>
      <c r="L383" t="str" cm="1">
        <f t="array" ref="L383">IFERROR(INDEX(_xlfn.TEXTSPLIT(H383, ";"), 2), "")</f>
        <v>Southern Tunnels</v>
      </c>
      <c r="M383" t="str" cm="1">
        <f t="array" ref="M383">IFERROR(INDEX(_xlfn.TEXTSPLIT(G383, "-"), 3), "")</f>
        <v>SL254</v>
      </c>
      <c r="N383" t="str" cm="1">
        <f t="array" ref="N383">IFERROR(INDEX(_xlfn.TEXTSPLIT(H383, ";"), 3), "")</f>
        <v>Invert Between Cross Passage S25 &amp; S26, East Carriageway, Southbound</v>
      </c>
      <c r="O383" s="19">
        <v>254</v>
      </c>
      <c r="P38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3254</v>
      </c>
      <c r="Q383" s="2" t="s">
        <v>389</v>
      </c>
      <c r="R383" s="2">
        <v>129</v>
      </c>
      <c r="S383" t="s">
        <v>30</v>
      </c>
      <c r="T383" t="s">
        <v>31</v>
      </c>
      <c r="U383" t="s">
        <v>352</v>
      </c>
      <c r="V383" t="s">
        <v>353</v>
      </c>
      <c r="W383" t="s">
        <v>421</v>
      </c>
      <c r="X383" t="s">
        <v>422</v>
      </c>
      <c r="Y383" t="s">
        <v>392</v>
      </c>
      <c r="Z383" t="str">
        <f>_xlfn.CONCAT(G129," - ",E129)</f>
        <v>6203-L003 - Southern Tunnels</v>
      </c>
    </row>
    <row r="384" spans="1:26" x14ac:dyDescent="0.2">
      <c r="A384" s="2" t="s">
        <v>427</v>
      </c>
      <c r="B384" s="2" t="s">
        <v>1060</v>
      </c>
      <c r="C384" s="2" t="str">
        <f t="shared" si="18"/>
        <v>EK14W1</v>
      </c>
      <c r="D384" s="38" t="s">
        <v>1061</v>
      </c>
      <c r="E384" s="38" t="s">
        <v>1062</v>
      </c>
      <c r="F384" t="str">
        <f t="shared" si="19"/>
        <v>L003</v>
      </c>
      <c r="G3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6203-L003-SN260</v>
      </c>
      <c r="H3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S26</v>
      </c>
      <c r="I384" t="str" cm="1">
        <f t="array" ref="I384">IFERROR(INDEX(_xlfn.TEXTSPLIT(G384, "-"), 1), "")</f>
        <v>6203</v>
      </c>
      <c r="J384" t="str" cm="1">
        <f t="array" ref="J384">IFERROR(INDEX(_xlfn.TEXTSPLIT(H384, ";"), 1), "")</f>
        <v>North South Motorway</v>
      </c>
      <c r="K384" t="str" cm="1">
        <f t="array" ref="K384">IFERROR(INDEX(_xlfn.TEXTSPLIT(G384, "-"), 2), "")</f>
        <v>L003</v>
      </c>
      <c r="L384" t="str" cm="1">
        <f t="array" ref="L384">IFERROR(INDEX(_xlfn.TEXTSPLIT(H384, ";"), 2), "")</f>
        <v>Southern Tunnels</v>
      </c>
      <c r="M384" t="str" cm="1">
        <f t="array" ref="M384">IFERROR(INDEX(_xlfn.TEXTSPLIT(G384, "-"), 3), "")</f>
        <v>SN260</v>
      </c>
      <c r="N384" t="str" cm="1">
        <f t="array" ref="N384">IFERROR(INDEX(_xlfn.TEXTSPLIT(H384, ";"), 3), "")</f>
        <v>Cross Passage S26</v>
      </c>
      <c r="O384" s="19">
        <v>260</v>
      </c>
      <c r="P38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3260</v>
      </c>
      <c r="Q384" s="2" t="s">
        <v>389</v>
      </c>
      <c r="R384" s="2">
        <v>130</v>
      </c>
      <c r="S384" t="s">
        <v>30</v>
      </c>
      <c r="T384" t="s">
        <v>31</v>
      </c>
      <c r="U384" t="s">
        <v>352</v>
      </c>
      <c r="V384" t="s">
        <v>353</v>
      </c>
      <c r="W384" t="s">
        <v>432</v>
      </c>
      <c r="X384" t="s">
        <v>433</v>
      </c>
      <c r="Y384" t="s">
        <v>392</v>
      </c>
      <c r="Z384" t="str">
        <f>_xlfn.CONCAT(G129," - ",E129)</f>
        <v>6203-L003 - Southern Tunnels</v>
      </c>
    </row>
    <row r="385" spans="1:26" x14ac:dyDescent="0.2">
      <c r="A385" s="2" t="s">
        <v>407</v>
      </c>
      <c r="B385" s="2" t="s">
        <v>1063</v>
      </c>
      <c r="C385" s="2" t="str">
        <f t="shared" si="18"/>
        <v>EK14W1</v>
      </c>
      <c r="D385" s="38" t="s">
        <v>1064</v>
      </c>
      <c r="E385" s="38" t="s">
        <v>1065</v>
      </c>
      <c r="F385" t="str">
        <f t="shared" si="19"/>
        <v>L003</v>
      </c>
      <c r="G38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6203-L003-SL261</v>
      </c>
      <c r="H38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S26 &amp; S27, West Carriageway, Northbound</v>
      </c>
      <c r="I385" t="str" cm="1">
        <f t="array" ref="I385">IFERROR(INDEX(_xlfn.TEXTSPLIT(G385, "-"), 1), "")</f>
        <v>6203</v>
      </c>
      <c r="J385" t="str" cm="1">
        <f t="array" ref="J385">IFERROR(INDEX(_xlfn.TEXTSPLIT(H385, ";"), 1), "")</f>
        <v>North South Motorway</v>
      </c>
      <c r="K385" t="str" cm="1">
        <f t="array" ref="K385">IFERROR(INDEX(_xlfn.TEXTSPLIT(G385, "-"), 2), "")</f>
        <v>L003</v>
      </c>
      <c r="L385" t="str" cm="1">
        <f t="array" ref="L385">IFERROR(INDEX(_xlfn.TEXTSPLIT(H385, ";"), 2), "")</f>
        <v>Southern Tunnels</v>
      </c>
      <c r="M385" t="str" cm="1">
        <f t="array" ref="M385">IFERROR(INDEX(_xlfn.TEXTSPLIT(G385, "-"), 3), "")</f>
        <v>SL261</v>
      </c>
      <c r="N385" t="str" cm="1">
        <f t="array" ref="N385">IFERROR(INDEX(_xlfn.TEXTSPLIT(H385, ";"), 3), "")</f>
        <v>Between Cross Passage S26 &amp; S27, West Carriageway, Northbound</v>
      </c>
      <c r="O385" s="19">
        <v>261</v>
      </c>
      <c r="P38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3261</v>
      </c>
      <c r="Q385" s="2" t="s">
        <v>389</v>
      </c>
      <c r="R385" s="2">
        <v>131</v>
      </c>
      <c r="S385" t="s">
        <v>30</v>
      </c>
      <c r="T385" t="s">
        <v>31</v>
      </c>
      <c r="U385" t="s">
        <v>352</v>
      </c>
      <c r="V385" t="s">
        <v>353</v>
      </c>
      <c r="W385" t="s">
        <v>249</v>
      </c>
      <c r="X385" t="s">
        <v>250</v>
      </c>
      <c r="Y385" t="s">
        <v>392</v>
      </c>
      <c r="Z385" t="str">
        <f>_xlfn.CONCAT(G129," - ",E129)</f>
        <v>6203-L003 - Southern Tunnels</v>
      </c>
    </row>
    <row r="386" spans="1:26" x14ac:dyDescent="0.2">
      <c r="A386" s="2" t="s">
        <v>407</v>
      </c>
      <c r="B386" s="2" t="s">
        <v>1066</v>
      </c>
      <c r="C386" s="2" t="str">
        <f t="shared" si="18"/>
        <v>EK14W1</v>
      </c>
      <c r="D386" s="38" t="s">
        <v>1067</v>
      </c>
      <c r="E386" s="38" t="s">
        <v>1068</v>
      </c>
      <c r="F386" t="str">
        <f t="shared" si="19"/>
        <v>L003</v>
      </c>
      <c r="G3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6203-L003-SL262</v>
      </c>
      <c r="H3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S26 &amp; S27, East Carriageway, Southbound</v>
      </c>
      <c r="I386" t="str" cm="1">
        <f t="array" ref="I386">IFERROR(INDEX(_xlfn.TEXTSPLIT(G386, "-"), 1), "")</f>
        <v>6203</v>
      </c>
      <c r="J386" t="str" cm="1">
        <f t="array" ref="J386">IFERROR(INDEX(_xlfn.TEXTSPLIT(H386, ";"), 1), "")</f>
        <v>North South Motorway</v>
      </c>
      <c r="K386" t="str" cm="1">
        <f t="array" ref="K386">IFERROR(INDEX(_xlfn.TEXTSPLIT(G386, "-"), 2), "")</f>
        <v>L003</v>
      </c>
      <c r="L386" t="str" cm="1">
        <f t="array" ref="L386">IFERROR(INDEX(_xlfn.TEXTSPLIT(H386, ";"), 2), "")</f>
        <v>Southern Tunnels</v>
      </c>
      <c r="M386" t="str" cm="1">
        <f t="array" ref="M386">IFERROR(INDEX(_xlfn.TEXTSPLIT(G386, "-"), 3), "")</f>
        <v>SL262</v>
      </c>
      <c r="N386" t="str" cm="1">
        <f t="array" ref="N386">IFERROR(INDEX(_xlfn.TEXTSPLIT(H386, ";"), 3), "")</f>
        <v>Between Cross Passage S26 &amp; S27, East Carriageway, Southbound</v>
      </c>
      <c r="O386" s="19">
        <v>262</v>
      </c>
      <c r="P38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3262</v>
      </c>
      <c r="Q386" s="2" t="s">
        <v>389</v>
      </c>
      <c r="R386" s="2">
        <v>132</v>
      </c>
      <c r="S386" t="s">
        <v>30</v>
      </c>
      <c r="T386" t="s">
        <v>31</v>
      </c>
      <c r="U386" t="s">
        <v>352</v>
      </c>
      <c r="V386" t="s">
        <v>353</v>
      </c>
      <c r="W386" t="s">
        <v>249</v>
      </c>
      <c r="X386" t="s">
        <v>250</v>
      </c>
      <c r="Y386" t="s">
        <v>392</v>
      </c>
      <c r="Z386" t="str">
        <f>_xlfn.CONCAT(G129," - ",E129)</f>
        <v>6203-L003 - Southern Tunnels</v>
      </c>
    </row>
    <row r="387" spans="1:26" x14ac:dyDescent="0.2">
      <c r="A387" s="2" t="s">
        <v>416</v>
      </c>
      <c r="B387" s="2" t="s">
        <v>1069</v>
      </c>
      <c r="C387" s="2" t="str">
        <f t="shared" si="18"/>
        <v>EK14W1</v>
      </c>
      <c r="D387" s="38" t="s">
        <v>1070</v>
      </c>
      <c r="E387" s="38" t="s">
        <v>1071</v>
      </c>
      <c r="F387" t="str">
        <f t="shared" si="19"/>
        <v>L003</v>
      </c>
      <c r="G38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6203-L003-SL263</v>
      </c>
      <c r="H38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S26 &amp; S27, West Carriageway, Northbound</v>
      </c>
      <c r="I387" t="str" cm="1">
        <f t="array" ref="I387">IFERROR(INDEX(_xlfn.TEXTSPLIT(G387, "-"), 1), "")</f>
        <v>6203</v>
      </c>
      <c r="J387" t="str" cm="1">
        <f t="array" ref="J387">IFERROR(INDEX(_xlfn.TEXTSPLIT(H387, ";"), 1), "")</f>
        <v>North South Motorway</v>
      </c>
      <c r="K387" t="str" cm="1">
        <f t="array" ref="K387">IFERROR(INDEX(_xlfn.TEXTSPLIT(G387, "-"), 2), "")</f>
        <v>L003</v>
      </c>
      <c r="L387" t="str" cm="1">
        <f t="array" ref="L387">IFERROR(INDEX(_xlfn.TEXTSPLIT(H387, ";"), 2), "")</f>
        <v>Southern Tunnels</v>
      </c>
      <c r="M387" t="str" cm="1">
        <f t="array" ref="M387">IFERROR(INDEX(_xlfn.TEXTSPLIT(G387, "-"), 3), "")</f>
        <v>SL263</v>
      </c>
      <c r="N387" t="str" cm="1">
        <f t="array" ref="N387">IFERROR(INDEX(_xlfn.TEXTSPLIT(H387, ";"), 3), "")</f>
        <v>Invert Between Cross Passage S26 &amp; S27, West Carriageway, Northbound</v>
      </c>
      <c r="O387" s="19">
        <v>263</v>
      </c>
      <c r="P38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3263</v>
      </c>
      <c r="Q387" s="2" t="s">
        <v>389</v>
      </c>
      <c r="R387" s="2">
        <v>133</v>
      </c>
      <c r="S387" t="s">
        <v>30</v>
      </c>
      <c r="T387" t="s">
        <v>31</v>
      </c>
      <c r="U387" t="s">
        <v>352</v>
      </c>
      <c r="V387" t="s">
        <v>353</v>
      </c>
      <c r="W387" t="s">
        <v>421</v>
      </c>
      <c r="X387" t="s">
        <v>422</v>
      </c>
      <c r="Y387" t="s">
        <v>392</v>
      </c>
      <c r="Z387" t="str">
        <f>_xlfn.CONCAT(G129," - ",E129)</f>
        <v>6203-L003 - Southern Tunnels</v>
      </c>
    </row>
    <row r="388" spans="1:26" x14ac:dyDescent="0.2">
      <c r="A388" s="2" t="s">
        <v>416</v>
      </c>
      <c r="B388" s="2" t="s">
        <v>1072</v>
      </c>
      <c r="C388" s="2" t="str">
        <f t="shared" si="18"/>
        <v>EK14W1</v>
      </c>
      <c r="D388" s="38" t="s">
        <v>1073</v>
      </c>
      <c r="E388" s="38" t="s">
        <v>1074</v>
      </c>
      <c r="F388" t="str">
        <f t="shared" si="19"/>
        <v>L003</v>
      </c>
      <c r="G38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6203-L003-SL264</v>
      </c>
      <c r="H38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S26 &amp; S27, East Carriageway, Southbound</v>
      </c>
      <c r="I388" t="str" cm="1">
        <f t="array" ref="I388">IFERROR(INDEX(_xlfn.TEXTSPLIT(G388, "-"), 1), "")</f>
        <v>6203</v>
      </c>
      <c r="J388" t="str" cm="1">
        <f t="array" ref="J388">IFERROR(INDEX(_xlfn.TEXTSPLIT(H388, ";"), 1), "")</f>
        <v>North South Motorway</v>
      </c>
      <c r="K388" t="str" cm="1">
        <f t="array" ref="K388">IFERROR(INDEX(_xlfn.TEXTSPLIT(G388, "-"), 2), "")</f>
        <v>L003</v>
      </c>
      <c r="L388" t="str" cm="1">
        <f t="array" ref="L388">IFERROR(INDEX(_xlfn.TEXTSPLIT(H388, ";"), 2), "")</f>
        <v>Southern Tunnels</v>
      </c>
      <c r="M388" t="str" cm="1">
        <f t="array" ref="M388">IFERROR(INDEX(_xlfn.TEXTSPLIT(G388, "-"), 3), "")</f>
        <v>SL264</v>
      </c>
      <c r="N388" t="str" cm="1">
        <f t="array" ref="N388">IFERROR(INDEX(_xlfn.TEXTSPLIT(H388, ";"), 3), "")</f>
        <v>Invert Between Cross Passage S26 &amp; S27, East Carriageway, Southbound</v>
      </c>
      <c r="O388" s="19">
        <v>264</v>
      </c>
      <c r="P38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3264</v>
      </c>
      <c r="Q388" s="2" t="s">
        <v>389</v>
      </c>
      <c r="R388" s="2">
        <v>134</v>
      </c>
      <c r="S388" t="s">
        <v>30</v>
      </c>
      <c r="T388" t="s">
        <v>31</v>
      </c>
      <c r="U388" t="s">
        <v>352</v>
      </c>
      <c r="V388" t="s">
        <v>353</v>
      </c>
      <c r="W388" t="s">
        <v>421</v>
      </c>
      <c r="X388" t="s">
        <v>422</v>
      </c>
      <c r="Y388" t="s">
        <v>392</v>
      </c>
      <c r="Z388" t="str">
        <f>_xlfn.CONCAT(G129," - ",E129)</f>
        <v>6203-L003 - Southern Tunnels</v>
      </c>
    </row>
    <row r="389" spans="1:26" x14ac:dyDescent="0.2">
      <c r="A389" s="2" t="s">
        <v>427</v>
      </c>
      <c r="B389" s="2" t="s">
        <v>1075</v>
      </c>
      <c r="C389" s="2" t="str">
        <f t="shared" si="18"/>
        <v>EK14W1</v>
      </c>
      <c r="D389" s="38" t="s">
        <v>1076</v>
      </c>
      <c r="E389" s="38" t="s">
        <v>1077</v>
      </c>
      <c r="F389" t="str">
        <f t="shared" si="19"/>
        <v>L003</v>
      </c>
      <c r="G3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6203-L003-SN270</v>
      </c>
      <c r="H3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S27</v>
      </c>
      <c r="I389" t="str" cm="1">
        <f t="array" ref="I389">IFERROR(INDEX(_xlfn.TEXTSPLIT(G389, "-"), 1), "")</f>
        <v>6203</v>
      </c>
      <c r="J389" t="str" cm="1">
        <f t="array" ref="J389">IFERROR(INDEX(_xlfn.TEXTSPLIT(H389, ";"), 1), "")</f>
        <v>North South Motorway</v>
      </c>
      <c r="K389" t="str" cm="1">
        <f t="array" ref="K389">IFERROR(INDEX(_xlfn.TEXTSPLIT(G389, "-"), 2), "")</f>
        <v>L003</v>
      </c>
      <c r="L389" t="str" cm="1">
        <f t="array" ref="L389">IFERROR(INDEX(_xlfn.TEXTSPLIT(H389, ";"), 2), "")</f>
        <v>Southern Tunnels</v>
      </c>
      <c r="M389" t="str" cm="1">
        <f t="array" ref="M389">IFERROR(INDEX(_xlfn.TEXTSPLIT(G389, "-"), 3), "")</f>
        <v>SN270</v>
      </c>
      <c r="N389" t="str" cm="1">
        <f t="array" ref="N389">IFERROR(INDEX(_xlfn.TEXTSPLIT(H389, ";"), 3), "")</f>
        <v>Cross Passage S27</v>
      </c>
      <c r="O389" s="19">
        <v>270</v>
      </c>
      <c r="P38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3270</v>
      </c>
      <c r="Q389" s="2" t="s">
        <v>389</v>
      </c>
      <c r="R389" s="2">
        <v>135</v>
      </c>
      <c r="S389" t="s">
        <v>30</v>
      </c>
      <c r="T389" t="s">
        <v>31</v>
      </c>
      <c r="U389" t="s">
        <v>352</v>
      </c>
      <c r="V389" t="s">
        <v>353</v>
      </c>
      <c r="W389" t="s">
        <v>432</v>
      </c>
      <c r="X389" t="s">
        <v>433</v>
      </c>
      <c r="Y389" t="s">
        <v>392</v>
      </c>
      <c r="Z389" t="str">
        <f>_xlfn.CONCAT(G129," - ",E129)</f>
        <v>6203-L003 - Southern Tunnels</v>
      </c>
    </row>
    <row r="390" spans="1:26" x14ac:dyDescent="0.2">
      <c r="A390" s="2" t="s">
        <v>407</v>
      </c>
      <c r="B390" s="2" t="s">
        <v>1078</v>
      </c>
      <c r="C390" s="2" t="str">
        <f t="shared" si="18"/>
        <v>EK14W1</v>
      </c>
      <c r="D390" s="38" t="s">
        <v>1079</v>
      </c>
      <c r="E390" s="38" t="s">
        <v>1080</v>
      </c>
      <c r="F390" t="str">
        <f t="shared" si="19"/>
        <v>L003</v>
      </c>
      <c r="G39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6203-L003-SL271</v>
      </c>
      <c r="H39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S27 &amp; S28, West Carriageway, Northbound</v>
      </c>
      <c r="I390" t="str" cm="1">
        <f t="array" ref="I390">IFERROR(INDEX(_xlfn.TEXTSPLIT(G390, "-"), 1), "")</f>
        <v>6203</v>
      </c>
      <c r="J390" t="str" cm="1">
        <f t="array" ref="J390">IFERROR(INDEX(_xlfn.TEXTSPLIT(H390, ";"), 1), "")</f>
        <v>North South Motorway</v>
      </c>
      <c r="K390" t="str" cm="1">
        <f t="array" ref="K390">IFERROR(INDEX(_xlfn.TEXTSPLIT(G390, "-"), 2), "")</f>
        <v>L003</v>
      </c>
      <c r="L390" t="str" cm="1">
        <f t="array" ref="L390">IFERROR(INDEX(_xlfn.TEXTSPLIT(H390, ";"), 2), "")</f>
        <v>Southern Tunnels</v>
      </c>
      <c r="M390" t="str" cm="1">
        <f t="array" ref="M390">IFERROR(INDEX(_xlfn.TEXTSPLIT(G390, "-"), 3), "")</f>
        <v>SL271</v>
      </c>
      <c r="N390" t="str" cm="1">
        <f t="array" ref="N390">IFERROR(INDEX(_xlfn.TEXTSPLIT(H390, ";"), 3), "")</f>
        <v>Between Cross Passage S27 &amp; S28, West Carriageway, Northbound</v>
      </c>
      <c r="O390" s="19">
        <v>271</v>
      </c>
      <c r="P39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3271</v>
      </c>
      <c r="Q390" s="2" t="s">
        <v>389</v>
      </c>
      <c r="R390" s="2">
        <v>136</v>
      </c>
      <c r="S390" t="s">
        <v>30</v>
      </c>
      <c r="T390" t="s">
        <v>31</v>
      </c>
      <c r="U390" t="s">
        <v>352</v>
      </c>
      <c r="V390" t="s">
        <v>353</v>
      </c>
      <c r="W390" t="s">
        <v>249</v>
      </c>
      <c r="X390" t="s">
        <v>250</v>
      </c>
      <c r="Y390" t="s">
        <v>392</v>
      </c>
      <c r="Z390" t="str">
        <f>_xlfn.CONCAT(G129," - ",E129)</f>
        <v>6203-L003 - Southern Tunnels</v>
      </c>
    </row>
    <row r="391" spans="1:26" x14ac:dyDescent="0.2">
      <c r="A391" s="2" t="s">
        <v>407</v>
      </c>
      <c r="B391" s="2" t="s">
        <v>1081</v>
      </c>
      <c r="C391" s="2" t="str">
        <f t="shared" si="18"/>
        <v>EK14W1</v>
      </c>
      <c r="D391" s="38" t="s">
        <v>1082</v>
      </c>
      <c r="E391" s="38" t="s">
        <v>1083</v>
      </c>
      <c r="F391" t="str">
        <f t="shared" si="19"/>
        <v>L003</v>
      </c>
      <c r="G3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6203-L003-SL272</v>
      </c>
      <c r="H3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S27 &amp; S28, East Carriageway, Southbound</v>
      </c>
      <c r="I391" t="str" cm="1">
        <f t="array" ref="I391">IFERROR(INDEX(_xlfn.TEXTSPLIT(G391, "-"), 1), "")</f>
        <v>6203</v>
      </c>
      <c r="J391" t="str" cm="1">
        <f t="array" ref="J391">IFERROR(INDEX(_xlfn.TEXTSPLIT(H391, ";"), 1), "")</f>
        <v>North South Motorway</v>
      </c>
      <c r="K391" t="str" cm="1">
        <f t="array" ref="K391">IFERROR(INDEX(_xlfn.TEXTSPLIT(G391, "-"), 2), "")</f>
        <v>L003</v>
      </c>
      <c r="L391" t="str" cm="1">
        <f t="array" ref="L391">IFERROR(INDEX(_xlfn.TEXTSPLIT(H391, ";"), 2), "")</f>
        <v>Southern Tunnels</v>
      </c>
      <c r="M391" t="str" cm="1">
        <f t="array" ref="M391">IFERROR(INDEX(_xlfn.TEXTSPLIT(G391, "-"), 3), "")</f>
        <v>SL272</v>
      </c>
      <c r="N391" t="str" cm="1">
        <f t="array" ref="N391">IFERROR(INDEX(_xlfn.TEXTSPLIT(H391, ";"), 3), "")</f>
        <v>Between Cross Passage S27 &amp; S28, East Carriageway, Southbound</v>
      </c>
      <c r="O391" s="19">
        <v>272</v>
      </c>
      <c r="P39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3272</v>
      </c>
      <c r="Q391" s="2" t="s">
        <v>389</v>
      </c>
      <c r="R391" s="2">
        <v>137</v>
      </c>
      <c r="S391" t="s">
        <v>30</v>
      </c>
      <c r="T391" t="s">
        <v>31</v>
      </c>
      <c r="U391" t="s">
        <v>352</v>
      </c>
      <c r="V391" t="s">
        <v>353</v>
      </c>
      <c r="W391" t="s">
        <v>249</v>
      </c>
      <c r="X391" t="s">
        <v>250</v>
      </c>
      <c r="Y391" t="s">
        <v>392</v>
      </c>
      <c r="Z391" t="str">
        <f>_xlfn.CONCAT(G129," - ",E129)</f>
        <v>6203-L003 - Southern Tunnels</v>
      </c>
    </row>
    <row r="392" spans="1:26" x14ac:dyDescent="0.2">
      <c r="A392" s="2" t="s">
        <v>416</v>
      </c>
      <c r="B392" s="2" t="s">
        <v>1084</v>
      </c>
      <c r="C392" s="2" t="str">
        <f t="shared" si="18"/>
        <v>EK14W1</v>
      </c>
      <c r="D392" s="38" t="s">
        <v>1085</v>
      </c>
      <c r="E392" s="38" t="s">
        <v>1086</v>
      </c>
      <c r="F392" t="str">
        <f t="shared" si="19"/>
        <v>L003</v>
      </c>
      <c r="G39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6203-L003-SL273</v>
      </c>
      <c r="H39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S27 &amp; S28, West Carriageway, Northbound</v>
      </c>
      <c r="I392" t="str" cm="1">
        <f t="array" ref="I392">IFERROR(INDEX(_xlfn.TEXTSPLIT(G392, "-"), 1), "")</f>
        <v>6203</v>
      </c>
      <c r="J392" t="str" cm="1">
        <f t="array" ref="J392">IFERROR(INDEX(_xlfn.TEXTSPLIT(H392, ";"), 1), "")</f>
        <v>North South Motorway</v>
      </c>
      <c r="K392" t="str" cm="1">
        <f t="array" ref="K392">IFERROR(INDEX(_xlfn.TEXTSPLIT(G392, "-"), 2), "")</f>
        <v>L003</v>
      </c>
      <c r="L392" t="str" cm="1">
        <f t="array" ref="L392">IFERROR(INDEX(_xlfn.TEXTSPLIT(H392, ";"), 2), "")</f>
        <v>Southern Tunnels</v>
      </c>
      <c r="M392" t="str" cm="1">
        <f t="array" ref="M392">IFERROR(INDEX(_xlfn.TEXTSPLIT(G392, "-"), 3), "")</f>
        <v>SL273</v>
      </c>
      <c r="N392" t="str" cm="1">
        <f t="array" ref="N392">IFERROR(INDEX(_xlfn.TEXTSPLIT(H392, ";"), 3), "")</f>
        <v>Invert Between Cross Passage S27 &amp; S28, West Carriageway, Northbound</v>
      </c>
      <c r="O392" s="19">
        <v>273</v>
      </c>
      <c r="P39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3273</v>
      </c>
      <c r="Q392" s="2" t="s">
        <v>389</v>
      </c>
      <c r="R392" s="2">
        <v>138</v>
      </c>
      <c r="S392" t="s">
        <v>30</v>
      </c>
      <c r="T392" t="s">
        <v>31</v>
      </c>
      <c r="U392" t="s">
        <v>352</v>
      </c>
      <c r="V392" t="s">
        <v>353</v>
      </c>
      <c r="W392" t="s">
        <v>421</v>
      </c>
      <c r="X392" t="s">
        <v>422</v>
      </c>
      <c r="Y392" t="s">
        <v>392</v>
      </c>
      <c r="Z392" t="str">
        <f>_xlfn.CONCAT(G129," - ",E129)</f>
        <v>6203-L003 - Southern Tunnels</v>
      </c>
    </row>
    <row r="393" spans="1:26" x14ac:dyDescent="0.2">
      <c r="A393" s="2" t="s">
        <v>416</v>
      </c>
      <c r="B393" s="2" t="s">
        <v>1087</v>
      </c>
      <c r="C393" s="2" t="str">
        <f t="shared" si="18"/>
        <v>EK14W1</v>
      </c>
      <c r="D393" s="38" t="s">
        <v>1088</v>
      </c>
      <c r="E393" s="38" t="s">
        <v>1089</v>
      </c>
      <c r="F393" t="str">
        <f t="shared" si="19"/>
        <v>L003</v>
      </c>
      <c r="G39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6203-L003-SL274</v>
      </c>
      <c r="H39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S27 &amp; S28, East Carriageway, Southbound</v>
      </c>
      <c r="I393" t="str" cm="1">
        <f t="array" ref="I393">IFERROR(INDEX(_xlfn.TEXTSPLIT(G393, "-"), 1), "")</f>
        <v>6203</v>
      </c>
      <c r="J393" t="str" cm="1">
        <f t="array" ref="J393">IFERROR(INDEX(_xlfn.TEXTSPLIT(H393, ";"), 1), "")</f>
        <v>North South Motorway</v>
      </c>
      <c r="K393" t="str" cm="1">
        <f t="array" ref="K393">IFERROR(INDEX(_xlfn.TEXTSPLIT(G393, "-"), 2), "")</f>
        <v>L003</v>
      </c>
      <c r="L393" t="str" cm="1">
        <f t="array" ref="L393">IFERROR(INDEX(_xlfn.TEXTSPLIT(H393, ";"), 2), "")</f>
        <v>Southern Tunnels</v>
      </c>
      <c r="M393" t="str" cm="1">
        <f t="array" ref="M393">IFERROR(INDEX(_xlfn.TEXTSPLIT(G393, "-"), 3), "")</f>
        <v>SL274</v>
      </c>
      <c r="N393" t="str" cm="1">
        <f t="array" ref="N393">IFERROR(INDEX(_xlfn.TEXTSPLIT(H393, ";"), 3), "")</f>
        <v>Invert Between Cross Passage S27 &amp; S28, East Carriageway, Southbound</v>
      </c>
      <c r="O393" s="19">
        <v>274</v>
      </c>
      <c r="P39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3274</v>
      </c>
      <c r="Q393" s="2" t="s">
        <v>389</v>
      </c>
      <c r="R393" s="2">
        <v>139</v>
      </c>
      <c r="S393" t="s">
        <v>30</v>
      </c>
      <c r="T393" t="s">
        <v>31</v>
      </c>
      <c r="U393" t="s">
        <v>352</v>
      </c>
      <c r="V393" t="s">
        <v>353</v>
      </c>
      <c r="W393" t="s">
        <v>421</v>
      </c>
      <c r="X393" t="s">
        <v>422</v>
      </c>
      <c r="Y393" t="s">
        <v>392</v>
      </c>
      <c r="Z393" t="str">
        <f>_xlfn.CONCAT(G129," - ",E129)</f>
        <v>6203-L003 - Southern Tunnels</v>
      </c>
    </row>
    <row r="394" spans="1:26" x14ac:dyDescent="0.2">
      <c r="A394" s="2" t="s">
        <v>427</v>
      </c>
      <c r="B394" s="2" t="s">
        <v>1090</v>
      </c>
      <c r="C394" s="2" t="str">
        <f t="shared" si="18"/>
        <v>EK14W1</v>
      </c>
      <c r="D394" s="38" t="s">
        <v>1091</v>
      </c>
      <c r="E394" s="38" t="s">
        <v>1092</v>
      </c>
      <c r="F394" t="str">
        <f t="shared" si="19"/>
        <v>L003</v>
      </c>
      <c r="G3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6203-L003-SN280</v>
      </c>
      <c r="H3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S28</v>
      </c>
      <c r="I394" t="str" cm="1">
        <f t="array" ref="I394">IFERROR(INDEX(_xlfn.TEXTSPLIT(G394, "-"), 1), "")</f>
        <v>6203</v>
      </c>
      <c r="J394" t="str" cm="1">
        <f t="array" ref="J394">IFERROR(INDEX(_xlfn.TEXTSPLIT(H394, ";"), 1), "")</f>
        <v>North South Motorway</v>
      </c>
      <c r="K394" t="str" cm="1">
        <f t="array" ref="K394">IFERROR(INDEX(_xlfn.TEXTSPLIT(G394, "-"), 2), "")</f>
        <v>L003</v>
      </c>
      <c r="L394" t="str" cm="1">
        <f t="array" ref="L394">IFERROR(INDEX(_xlfn.TEXTSPLIT(H394, ";"), 2), "")</f>
        <v>Southern Tunnels</v>
      </c>
      <c r="M394" t="str" cm="1">
        <f t="array" ref="M394">IFERROR(INDEX(_xlfn.TEXTSPLIT(G394, "-"), 3), "")</f>
        <v>SN280</v>
      </c>
      <c r="N394" t="str" cm="1">
        <f t="array" ref="N394">IFERROR(INDEX(_xlfn.TEXTSPLIT(H394, ";"), 3), "")</f>
        <v>Cross Passage S28</v>
      </c>
      <c r="O394" s="19">
        <v>280</v>
      </c>
      <c r="P39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3280</v>
      </c>
      <c r="Q394" s="2" t="s">
        <v>389</v>
      </c>
      <c r="R394" s="2">
        <v>140</v>
      </c>
      <c r="S394" t="s">
        <v>30</v>
      </c>
      <c r="T394" t="s">
        <v>31</v>
      </c>
      <c r="U394" t="s">
        <v>352</v>
      </c>
      <c r="V394" t="s">
        <v>353</v>
      </c>
      <c r="W394" t="s">
        <v>432</v>
      </c>
      <c r="X394" t="s">
        <v>433</v>
      </c>
      <c r="Y394" t="s">
        <v>392</v>
      </c>
      <c r="Z394" t="str">
        <f>_xlfn.CONCAT(G129," - ",E129)</f>
        <v>6203-L003 - Southern Tunnels</v>
      </c>
    </row>
    <row r="395" spans="1:26" x14ac:dyDescent="0.2">
      <c r="A395" s="2" t="s">
        <v>407</v>
      </c>
      <c r="B395" s="2" t="s">
        <v>1093</v>
      </c>
      <c r="C395" s="2" t="str">
        <f t="shared" si="18"/>
        <v>EK14W1</v>
      </c>
      <c r="D395" s="38" t="s">
        <v>1094</v>
      </c>
      <c r="E395" s="38" t="s">
        <v>1095</v>
      </c>
      <c r="F395" t="str">
        <f t="shared" si="19"/>
        <v>L003</v>
      </c>
      <c r="G3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6203-L003-SL281</v>
      </c>
      <c r="H3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S28 &amp; S29, West Carriageway, Northbound</v>
      </c>
      <c r="I395" t="str" cm="1">
        <f t="array" ref="I395">IFERROR(INDEX(_xlfn.TEXTSPLIT(G395, "-"), 1), "")</f>
        <v>6203</v>
      </c>
      <c r="J395" t="str" cm="1">
        <f t="array" ref="J395">IFERROR(INDEX(_xlfn.TEXTSPLIT(H395, ";"), 1), "")</f>
        <v>North South Motorway</v>
      </c>
      <c r="K395" t="str" cm="1">
        <f t="array" ref="K395">IFERROR(INDEX(_xlfn.TEXTSPLIT(G395, "-"), 2), "")</f>
        <v>L003</v>
      </c>
      <c r="L395" t="str" cm="1">
        <f t="array" ref="L395">IFERROR(INDEX(_xlfn.TEXTSPLIT(H395, ";"), 2), "")</f>
        <v>Southern Tunnels</v>
      </c>
      <c r="M395" t="str" cm="1">
        <f t="array" ref="M395">IFERROR(INDEX(_xlfn.TEXTSPLIT(G395, "-"), 3), "")</f>
        <v>SL281</v>
      </c>
      <c r="N395" t="str" cm="1">
        <f t="array" ref="N395">IFERROR(INDEX(_xlfn.TEXTSPLIT(H395, ";"), 3), "")</f>
        <v>Between Cross Passage S28 &amp; S29, West Carriageway, Northbound</v>
      </c>
      <c r="O395" s="19">
        <v>281</v>
      </c>
      <c r="P39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3281</v>
      </c>
      <c r="Q395" s="2" t="s">
        <v>389</v>
      </c>
      <c r="R395" s="2">
        <v>141</v>
      </c>
      <c r="S395" t="s">
        <v>30</v>
      </c>
      <c r="T395" t="s">
        <v>31</v>
      </c>
      <c r="U395" t="s">
        <v>352</v>
      </c>
      <c r="V395" t="s">
        <v>353</v>
      </c>
      <c r="W395" t="s">
        <v>249</v>
      </c>
      <c r="X395" t="s">
        <v>250</v>
      </c>
      <c r="Y395" t="s">
        <v>392</v>
      </c>
      <c r="Z395" t="str">
        <f>_xlfn.CONCAT(G129," - ",E129)</f>
        <v>6203-L003 - Southern Tunnels</v>
      </c>
    </row>
    <row r="396" spans="1:26" x14ac:dyDescent="0.2">
      <c r="A396" s="2" t="s">
        <v>407</v>
      </c>
      <c r="B396" s="2" t="s">
        <v>1096</v>
      </c>
      <c r="C396" s="2" t="str">
        <f t="shared" si="18"/>
        <v>EK14W1</v>
      </c>
      <c r="D396" s="38" t="s">
        <v>1097</v>
      </c>
      <c r="E396" s="38" t="s">
        <v>1098</v>
      </c>
      <c r="F396" t="str">
        <f t="shared" si="19"/>
        <v>L003</v>
      </c>
      <c r="G3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6203-L003-SL282</v>
      </c>
      <c r="H3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S28 &amp; S29, East Carriageway, Southbound</v>
      </c>
      <c r="I396" t="str" cm="1">
        <f t="array" ref="I396">IFERROR(INDEX(_xlfn.TEXTSPLIT(G396, "-"), 1), "")</f>
        <v>6203</v>
      </c>
      <c r="J396" t="str" cm="1">
        <f t="array" ref="J396">IFERROR(INDEX(_xlfn.TEXTSPLIT(H396, ";"), 1), "")</f>
        <v>North South Motorway</v>
      </c>
      <c r="K396" t="str" cm="1">
        <f t="array" ref="K396">IFERROR(INDEX(_xlfn.TEXTSPLIT(G396, "-"), 2), "")</f>
        <v>L003</v>
      </c>
      <c r="L396" t="str" cm="1">
        <f t="array" ref="L396">IFERROR(INDEX(_xlfn.TEXTSPLIT(H396, ";"), 2), "")</f>
        <v>Southern Tunnels</v>
      </c>
      <c r="M396" t="str" cm="1">
        <f t="array" ref="M396">IFERROR(INDEX(_xlfn.TEXTSPLIT(G396, "-"), 3), "")</f>
        <v>SL282</v>
      </c>
      <c r="N396" t="str" cm="1">
        <f t="array" ref="N396">IFERROR(INDEX(_xlfn.TEXTSPLIT(H396, ";"), 3), "")</f>
        <v>Between Cross Passage S28 &amp; S29, East Carriageway, Southbound</v>
      </c>
      <c r="O396" s="19">
        <v>282</v>
      </c>
      <c r="P39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3282</v>
      </c>
      <c r="Q396" s="2" t="s">
        <v>389</v>
      </c>
      <c r="R396" s="2">
        <v>142</v>
      </c>
      <c r="S396" t="s">
        <v>30</v>
      </c>
      <c r="T396" t="s">
        <v>31</v>
      </c>
      <c r="U396" t="s">
        <v>352</v>
      </c>
      <c r="V396" t="s">
        <v>353</v>
      </c>
      <c r="W396" t="s">
        <v>249</v>
      </c>
      <c r="X396" t="s">
        <v>250</v>
      </c>
      <c r="Y396" t="s">
        <v>392</v>
      </c>
      <c r="Z396" t="str">
        <f>_xlfn.CONCAT(G129," - ",E129)</f>
        <v>6203-L003 - Southern Tunnels</v>
      </c>
    </row>
    <row r="397" spans="1:26" x14ac:dyDescent="0.2">
      <c r="A397" s="2" t="s">
        <v>416</v>
      </c>
      <c r="B397" s="2" t="s">
        <v>1099</v>
      </c>
      <c r="C397" s="2" t="str">
        <f t="shared" si="18"/>
        <v>EK14W1</v>
      </c>
      <c r="D397" s="38" t="s">
        <v>1100</v>
      </c>
      <c r="E397" s="38" t="s">
        <v>1101</v>
      </c>
      <c r="F397" t="str">
        <f t="shared" si="19"/>
        <v>L003</v>
      </c>
      <c r="G39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6203-L003-SL283</v>
      </c>
      <c r="H39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S28 &amp; S29, West Carriageway, Northbound</v>
      </c>
      <c r="I397" t="str" cm="1">
        <f t="array" ref="I397">IFERROR(INDEX(_xlfn.TEXTSPLIT(G397, "-"), 1), "")</f>
        <v>6203</v>
      </c>
      <c r="J397" t="str" cm="1">
        <f t="array" ref="J397">IFERROR(INDEX(_xlfn.TEXTSPLIT(H397, ";"), 1), "")</f>
        <v>North South Motorway</v>
      </c>
      <c r="K397" t="str" cm="1">
        <f t="array" ref="K397">IFERROR(INDEX(_xlfn.TEXTSPLIT(G397, "-"), 2), "")</f>
        <v>L003</v>
      </c>
      <c r="L397" t="str" cm="1">
        <f t="array" ref="L397">IFERROR(INDEX(_xlfn.TEXTSPLIT(H397, ";"), 2), "")</f>
        <v>Southern Tunnels</v>
      </c>
      <c r="M397" t="str" cm="1">
        <f t="array" ref="M397">IFERROR(INDEX(_xlfn.TEXTSPLIT(G397, "-"), 3), "")</f>
        <v>SL283</v>
      </c>
      <c r="N397" t="str" cm="1">
        <f t="array" ref="N397">IFERROR(INDEX(_xlfn.TEXTSPLIT(H397, ";"), 3), "")</f>
        <v>Invert Between Cross Passage S28 &amp; S29, West Carriageway, Northbound</v>
      </c>
      <c r="O397" s="19">
        <v>283</v>
      </c>
      <c r="P39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3283</v>
      </c>
      <c r="Q397" s="2" t="s">
        <v>389</v>
      </c>
      <c r="R397" s="2">
        <v>143</v>
      </c>
      <c r="S397" t="s">
        <v>30</v>
      </c>
      <c r="T397" t="s">
        <v>31</v>
      </c>
      <c r="U397" t="s">
        <v>352</v>
      </c>
      <c r="V397" t="s">
        <v>353</v>
      </c>
      <c r="W397" t="s">
        <v>421</v>
      </c>
      <c r="X397" t="s">
        <v>422</v>
      </c>
      <c r="Y397" t="s">
        <v>392</v>
      </c>
      <c r="Z397" t="str">
        <f>_xlfn.CONCAT(G129," - ",E129)</f>
        <v>6203-L003 - Southern Tunnels</v>
      </c>
    </row>
    <row r="398" spans="1:26" x14ac:dyDescent="0.2">
      <c r="A398" s="2" t="s">
        <v>416</v>
      </c>
      <c r="B398" s="2" t="s">
        <v>1102</v>
      </c>
      <c r="C398" s="2" t="str">
        <f t="shared" si="18"/>
        <v>EK14W1</v>
      </c>
      <c r="D398" s="38" t="s">
        <v>1103</v>
      </c>
      <c r="E398" s="38" t="s">
        <v>1104</v>
      </c>
      <c r="F398" t="str">
        <f t="shared" si="19"/>
        <v>L003</v>
      </c>
      <c r="G3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6203-L003-SL284</v>
      </c>
      <c r="H3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S28 &amp; S29, East Carriageway, Southbound</v>
      </c>
      <c r="I398" t="str" cm="1">
        <f t="array" ref="I398">IFERROR(INDEX(_xlfn.TEXTSPLIT(G398, "-"), 1), "")</f>
        <v>6203</v>
      </c>
      <c r="J398" t="str" cm="1">
        <f t="array" ref="J398">IFERROR(INDEX(_xlfn.TEXTSPLIT(H398, ";"), 1), "")</f>
        <v>North South Motorway</v>
      </c>
      <c r="K398" t="str" cm="1">
        <f t="array" ref="K398">IFERROR(INDEX(_xlfn.TEXTSPLIT(G398, "-"), 2), "")</f>
        <v>L003</v>
      </c>
      <c r="L398" t="str" cm="1">
        <f t="array" ref="L398">IFERROR(INDEX(_xlfn.TEXTSPLIT(H398, ";"), 2), "")</f>
        <v>Southern Tunnels</v>
      </c>
      <c r="M398" t="str" cm="1">
        <f t="array" ref="M398">IFERROR(INDEX(_xlfn.TEXTSPLIT(G398, "-"), 3), "")</f>
        <v>SL284</v>
      </c>
      <c r="N398" t="str" cm="1">
        <f t="array" ref="N398">IFERROR(INDEX(_xlfn.TEXTSPLIT(H398, ";"), 3), "")</f>
        <v>Invert Between Cross Passage S28 &amp; S29, East Carriageway, Southbound</v>
      </c>
      <c r="O398" s="19">
        <v>284</v>
      </c>
      <c r="P39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3284</v>
      </c>
      <c r="Q398" s="2" t="s">
        <v>389</v>
      </c>
      <c r="R398" s="2">
        <v>144</v>
      </c>
      <c r="S398" t="s">
        <v>30</v>
      </c>
      <c r="T398" t="s">
        <v>31</v>
      </c>
      <c r="U398" t="s">
        <v>352</v>
      </c>
      <c r="V398" t="s">
        <v>353</v>
      </c>
      <c r="W398" t="s">
        <v>421</v>
      </c>
      <c r="X398" t="s">
        <v>422</v>
      </c>
      <c r="Y398" t="s">
        <v>392</v>
      </c>
      <c r="Z398" t="str">
        <f>_xlfn.CONCAT(G129," - ",E129)</f>
        <v>6203-L003 - Southern Tunnels</v>
      </c>
    </row>
    <row r="399" spans="1:26" x14ac:dyDescent="0.2">
      <c r="A399" s="2" t="s">
        <v>427</v>
      </c>
      <c r="B399" s="2" t="s">
        <v>1105</v>
      </c>
      <c r="C399" s="2" t="str">
        <f t="shared" si="18"/>
        <v>EK14W1</v>
      </c>
      <c r="D399" s="38" t="s">
        <v>1106</v>
      </c>
      <c r="E399" s="38" t="s">
        <v>1107</v>
      </c>
      <c r="F399" t="str">
        <f t="shared" si="19"/>
        <v>L003</v>
      </c>
      <c r="G39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6203-L003-SN290</v>
      </c>
      <c r="H39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S29</v>
      </c>
      <c r="I399" t="str" cm="1">
        <f t="array" ref="I399">IFERROR(INDEX(_xlfn.TEXTSPLIT(G399, "-"), 1), "")</f>
        <v>6203</v>
      </c>
      <c r="J399" t="str" cm="1">
        <f t="array" ref="J399">IFERROR(INDEX(_xlfn.TEXTSPLIT(H399, ";"), 1), "")</f>
        <v>North South Motorway</v>
      </c>
      <c r="K399" t="str" cm="1">
        <f t="array" ref="K399">IFERROR(INDEX(_xlfn.TEXTSPLIT(G399, "-"), 2), "")</f>
        <v>L003</v>
      </c>
      <c r="L399" t="str" cm="1">
        <f t="array" ref="L399">IFERROR(INDEX(_xlfn.TEXTSPLIT(H399, ";"), 2), "")</f>
        <v>Southern Tunnels</v>
      </c>
      <c r="M399" t="str" cm="1">
        <f t="array" ref="M399">IFERROR(INDEX(_xlfn.TEXTSPLIT(G399, "-"), 3), "")</f>
        <v>SN290</v>
      </c>
      <c r="N399" t="str" cm="1">
        <f t="array" ref="N399">IFERROR(INDEX(_xlfn.TEXTSPLIT(H399, ";"), 3), "")</f>
        <v>Cross Passage S29</v>
      </c>
      <c r="O399" s="19">
        <v>290</v>
      </c>
      <c r="P39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3290</v>
      </c>
      <c r="Q399" s="2" t="s">
        <v>389</v>
      </c>
      <c r="R399" s="2">
        <v>145</v>
      </c>
      <c r="S399" t="s">
        <v>30</v>
      </c>
      <c r="T399" t="s">
        <v>31</v>
      </c>
      <c r="U399" t="s">
        <v>352</v>
      </c>
      <c r="V399" t="s">
        <v>353</v>
      </c>
      <c r="W399" t="s">
        <v>432</v>
      </c>
      <c r="X399" t="s">
        <v>433</v>
      </c>
      <c r="Y399" t="s">
        <v>392</v>
      </c>
      <c r="Z399" t="str">
        <f>_xlfn.CONCAT(G129," - ",E129)</f>
        <v>6203-L003 - Southern Tunnels</v>
      </c>
    </row>
    <row r="400" spans="1:26" x14ac:dyDescent="0.2">
      <c r="A400" s="2" t="s">
        <v>407</v>
      </c>
      <c r="B400" s="2" t="s">
        <v>1108</v>
      </c>
      <c r="C400" s="2" t="str">
        <f t="shared" si="18"/>
        <v>EK14W1</v>
      </c>
      <c r="D400" s="38" t="s">
        <v>1109</v>
      </c>
      <c r="E400" s="38" t="s">
        <v>1110</v>
      </c>
      <c r="F400" t="str">
        <f t="shared" si="19"/>
        <v>L003</v>
      </c>
      <c r="G40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6203-L003-SL291</v>
      </c>
      <c r="H40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S29 &amp; S30, West Carriageway, Northbound</v>
      </c>
      <c r="I400" t="str" cm="1">
        <f t="array" ref="I400">IFERROR(INDEX(_xlfn.TEXTSPLIT(G400, "-"), 1), "")</f>
        <v>6203</v>
      </c>
      <c r="J400" t="str" cm="1">
        <f t="array" ref="J400">IFERROR(INDEX(_xlfn.TEXTSPLIT(H400, ";"), 1), "")</f>
        <v>North South Motorway</v>
      </c>
      <c r="K400" t="str" cm="1">
        <f t="array" ref="K400">IFERROR(INDEX(_xlfn.TEXTSPLIT(G400, "-"), 2), "")</f>
        <v>L003</v>
      </c>
      <c r="L400" t="str" cm="1">
        <f t="array" ref="L400">IFERROR(INDEX(_xlfn.TEXTSPLIT(H400, ";"), 2), "")</f>
        <v>Southern Tunnels</v>
      </c>
      <c r="M400" t="str" cm="1">
        <f t="array" ref="M400">IFERROR(INDEX(_xlfn.TEXTSPLIT(G400, "-"), 3), "")</f>
        <v>SL291</v>
      </c>
      <c r="N400" t="str" cm="1">
        <f t="array" ref="N400">IFERROR(INDEX(_xlfn.TEXTSPLIT(H400, ";"), 3), "")</f>
        <v>Between Cross Passage S29 &amp; S30, West Carriageway, Northbound</v>
      </c>
      <c r="O400" s="19">
        <v>291</v>
      </c>
      <c r="P40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3291</v>
      </c>
      <c r="Q400" s="2" t="s">
        <v>389</v>
      </c>
      <c r="R400" s="2">
        <v>146</v>
      </c>
      <c r="S400" t="s">
        <v>30</v>
      </c>
      <c r="T400" t="s">
        <v>31</v>
      </c>
      <c r="U400" t="s">
        <v>352</v>
      </c>
      <c r="V400" t="s">
        <v>353</v>
      </c>
      <c r="W400" t="s">
        <v>249</v>
      </c>
      <c r="X400" t="s">
        <v>250</v>
      </c>
      <c r="Y400" t="s">
        <v>392</v>
      </c>
      <c r="Z400" t="str">
        <f>_xlfn.CONCAT(G129," - ",E129)</f>
        <v>6203-L003 - Southern Tunnels</v>
      </c>
    </row>
    <row r="401" spans="1:26" x14ac:dyDescent="0.2">
      <c r="A401" s="2" t="s">
        <v>407</v>
      </c>
      <c r="B401" s="2" t="s">
        <v>1111</v>
      </c>
      <c r="C401" s="2" t="str">
        <f t="shared" si="18"/>
        <v>EK14W1</v>
      </c>
      <c r="D401" s="38" t="s">
        <v>1112</v>
      </c>
      <c r="E401" s="38" t="s">
        <v>1113</v>
      </c>
      <c r="F401" t="str">
        <f t="shared" si="19"/>
        <v>L003</v>
      </c>
      <c r="G40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6203-L003-SL292</v>
      </c>
      <c r="H40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S29 &amp; S30, East Carriageway, Southbound</v>
      </c>
      <c r="I401" t="str" cm="1">
        <f t="array" ref="I401">IFERROR(INDEX(_xlfn.TEXTSPLIT(G401, "-"), 1), "")</f>
        <v>6203</v>
      </c>
      <c r="J401" t="str" cm="1">
        <f t="array" ref="J401">IFERROR(INDEX(_xlfn.TEXTSPLIT(H401, ";"), 1), "")</f>
        <v>North South Motorway</v>
      </c>
      <c r="K401" t="str" cm="1">
        <f t="array" ref="K401">IFERROR(INDEX(_xlfn.TEXTSPLIT(G401, "-"), 2), "")</f>
        <v>L003</v>
      </c>
      <c r="L401" t="str" cm="1">
        <f t="array" ref="L401">IFERROR(INDEX(_xlfn.TEXTSPLIT(H401, ";"), 2), "")</f>
        <v>Southern Tunnels</v>
      </c>
      <c r="M401" t="str" cm="1">
        <f t="array" ref="M401">IFERROR(INDEX(_xlfn.TEXTSPLIT(G401, "-"), 3), "")</f>
        <v>SL292</v>
      </c>
      <c r="N401" t="str" cm="1">
        <f t="array" ref="N401">IFERROR(INDEX(_xlfn.TEXTSPLIT(H401, ";"), 3), "")</f>
        <v>Between Cross Passage S29 &amp; S30, East Carriageway, Southbound</v>
      </c>
      <c r="O401" s="19">
        <v>292</v>
      </c>
      <c r="P40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3292</v>
      </c>
      <c r="Q401" s="2" t="s">
        <v>389</v>
      </c>
      <c r="R401" s="2">
        <v>147</v>
      </c>
      <c r="S401" t="s">
        <v>30</v>
      </c>
      <c r="T401" t="s">
        <v>31</v>
      </c>
      <c r="U401" t="s">
        <v>352</v>
      </c>
      <c r="V401" t="s">
        <v>353</v>
      </c>
      <c r="W401" t="s">
        <v>249</v>
      </c>
      <c r="X401" t="s">
        <v>250</v>
      </c>
      <c r="Y401" t="s">
        <v>392</v>
      </c>
      <c r="Z401" t="str">
        <f>_xlfn.CONCAT(G129," - ",E129)</f>
        <v>6203-L003 - Southern Tunnels</v>
      </c>
    </row>
    <row r="402" spans="1:26" x14ac:dyDescent="0.2">
      <c r="A402" s="2" t="s">
        <v>416</v>
      </c>
      <c r="B402" s="2" t="s">
        <v>1114</v>
      </c>
      <c r="C402" s="2" t="str">
        <f t="shared" si="18"/>
        <v>EK14W1</v>
      </c>
      <c r="D402" s="38" t="s">
        <v>1115</v>
      </c>
      <c r="E402" s="38" t="s">
        <v>1116</v>
      </c>
      <c r="F402" t="str">
        <f t="shared" si="19"/>
        <v>L003</v>
      </c>
      <c r="G4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6203-L003-SL293</v>
      </c>
      <c r="H4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S29 &amp; S30, West Carriageway, Northbound</v>
      </c>
      <c r="I402" t="str" cm="1">
        <f t="array" ref="I402">IFERROR(INDEX(_xlfn.TEXTSPLIT(G402, "-"), 1), "")</f>
        <v>6203</v>
      </c>
      <c r="J402" t="str" cm="1">
        <f t="array" ref="J402">IFERROR(INDEX(_xlfn.TEXTSPLIT(H402, ";"), 1), "")</f>
        <v>North South Motorway</v>
      </c>
      <c r="K402" t="str" cm="1">
        <f t="array" ref="K402">IFERROR(INDEX(_xlfn.TEXTSPLIT(G402, "-"), 2), "")</f>
        <v>L003</v>
      </c>
      <c r="L402" t="str" cm="1">
        <f t="array" ref="L402">IFERROR(INDEX(_xlfn.TEXTSPLIT(H402, ";"), 2), "")</f>
        <v>Southern Tunnels</v>
      </c>
      <c r="M402" t="str" cm="1">
        <f t="array" ref="M402">IFERROR(INDEX(_xlfn.TEXTSPLIT(G402, "-"), 3), "")</f>
        <v>SL293</v>
      </c>
      <c r="N402" t="str" cm="1">
        <f t="array" ref="N402">IFERROR(INDEX(_xlfn.TEXTSPLIT(H402, ";"), 3), "")</f>
        <v>Invert Between Cross Passage S29 &amp; S30, West Carriageway, Northbound</v>
      </c>
      <c r="O402" s="19">
        <v>293</v>
      </c>
      <c r="P40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3293</v>
      </c>
      <c r="Q402" s="2" t="s">
        <v>389</v>
      </c>
      <c r="R402" s="2">
        <v>148</v>
      </c>
      <c r="S402" t="s">
        <v>30</v>
      </c>
      <c r="T402" t="s">
        <v>31</v>
      </c>
      <c r="U402" t="s">
        <v>352</v>
      </c>
      <c r="V402" t="s">
        <v>353</v>
      </c>
      <c r="W402" t="s">
        <v>421</v>
      </c>
      <c r="X402" t="s">
        <v>422</v>
      </c>
      <c r="Y402" t="s">
        <v>392</v>
      </c>
      <c r="Z402" t="str">
        <f>_xlfn.CONCAT(G129," - ",E129)</f>
        <v>6203-L003 - Southern Tunnels</v>
      </c>
    </row>
    <row r="403" spans="1:26" x14ac:dyDescent="0.2">
      <c r="A403" s="2" t="s">
        <v>416</v>
      </c>
      <c r="B403" s="2" t="s">
        <v>1117</v>
      </c>
      <c r="C403" s="2" t="str">
        <f t="shared" si="18"/>
        <v>EK14W1</v>
      </c>
      <c r="D403" s="38" t="s">
        <v>1118</v>
      </c>
      <c r="E403" s="38" t="s">
        <v>1119</v>
      </c>
      <c r="F403" t="str">
        <f t="shared" si="19"/>
        <v>L003</v>
      </c>
      <c r="G40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6203-L003-SL294</v>
      </c>
      <c r="H40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S29 &amp; S30, East Carriageway, Southbound</v>
      </c>
      <c r="I403" t="str" cm="1">
        <f t="array" ref="I403">IFERROR(INDEX(_xlfn.TEXTSPLIT(G403, "-"), 1), "")</f>
        <v>6203</v>
      </c>
      <c r="J403" t="str" cm="1">
        <f t="array" ref="J403">IFERROR(INDEX(_xlfn.TEXTSPLIT(H403, ";"), 1), "")</f>
        <v>North South Motorway</v>
      </c>
      <c r="K403" t="str" cm="1">
        <f t="array" ref="K403">IFERROR(INDEX(_xlfn.TEXTSPLIT(G403, "-"), 2), "")</f>
        <v>L003</v>
      </c>
      <c r="L403" t="str" cm="1">
        <f t="array" ref="L403">IFERROR(INDEX(_xlfn.TEXTSPLIT(H403, ";"), 2), "")</f>
        <v>Southern Tunnels</v>
      </c>
      <c r="M403" t="str" cm="1">
        <f t="array" ref="M403">IFERROR(INDEX(_xlfn.TEXTSPLIT(G403, "-"), 3), "")</f>
        <v>SL294</v>
      </c>
      <c r="N403" t="str" cm="1">
        <f t="array" ref="N403">IFERROR(INDEX(_xlfn.TEXTSPLIT(H403, ";"), 3), "")</f>
        <v>Invert Between Cross Passage S29 &amp; S30, East Carriageway, Southbound</v>
      </c>
      <c r="O403" s="19">
        <v>294</v>
      </c>
      <c r="P40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3294</v>
      </c>
      <c r="Q403" s="2" t="s">
        <v>389</v>
      </c>
      <c r="R403" s="2">
        <v>149</v>
      </c>
      <c r="S403" t="s">
        <v>30</v>
      </c>
      <c r="T403" t="s">
        <v>31</v>
      </c>
      <c r="U403" t="s">
        <v>352</v>
      </c>
      <c r="V403" t="s">
        <v>353</v>
      </c>
      <c r="W403" t="s">
        <v>421</v>
      </c>
      <c r="X403" t="s">
        <v>422</v>
      </c>
      <c r="Y403" t="s">
        <v>392</v>
      </c>
      <c r="Z403" t="str">
        <f>_xlfn.CONCAT(G129," - ",E129)</f>
        <v>6203-L003 - Southern Tunnels</v>
      </c>
    </row>
    <row r="404" spans="1:26" x14ac:dyDescent="0.2">
      <c r="A404" s="2" t="s">
        <v>427</v>
      </c>
      <c r="B404" s="2" t="s">
        <v>1120</v>
      </c>
      <c r="C404" s="2" t="str">
        <f t="shared" si="18"/>
        <v>EK14W1</v>
      </c>
      <c r="D404" s="38" t="s">
        <v>1121</v>
      </c>
      <c r="E404" s="38" t="s">
        <v>1122</v>
      </c>
      <c r="F404" t="str">
        <f t="shared" si="19"/>
        <v>L003</v>
      </c>
      <c r="G4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6203-L003-SN300</v>
      </c>
      <c r="H4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S30</v>
      </c>
      <c r="I404" t="str" cm="1">
        <f t="array" ref="I404">IFERROR(INDEX(_xlfn.TEXTSPLIT(G404, "-"), 1), "")</f>
        <v>6203</v>
      </c>
      <c r="J404" t="str" cm="1">
        <f t="array" ref="J404">IFERROR(INDEX(_xlfn.TEXTSPLIT(H404, ";"), 1), "")</f>
        <v>North South Motorway</v>
      </c>
      <c r="K404" t="str" cm="1">
        <f t="array" ref="K404">IFERROR(INDEX(_xlfn.TEXTSPLIT(G404, "-"), 2), "")</f>
        <v>L003</v>
      </c>
      <c r="L404" t="str" cm="1">
        <f t="array" ref="L404">IFERROR(INDEX(_xlfn.TEXTSPLIT(H404, ";"), 2), "")</f>
        <v>Southern Tunnels</v>
      </c>
      <c r="M404" t="str" cm="1">
        <f t="array" ref="M404">IFERROR(INDEX(_xlfn.TEXTSPLIT(G404, "-"), 3), "")</f>
        <v>SN300</v>
      </c>
      <c r="N404" t="str" cm="1">
        <f t="array" ref="N404">IFERROR(INDEX(_xlfn.TEXTSPLIT(H404, ";"), 3), "")</f>
        <v>Cross Passage S30</v>
      </c>
      <c r="O404" s="19">
        <v>300</v>
      </c>
      <c r="P40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3300</v>
      </c>
      <c r="Q404" s="2" t="s">
        <v>389</v>
      </c>
      <c r="R404" s="2">
        <v>150</v>
      </c>
      <c r="S404" t="s">
        <v>30</v>
      </c>
      <c r="T404" t="s">
        <v>31</v>
      </c>
      <c r="U404" t="s">
        <v>352</v>
      </c>
      <c r="V404" t="s">
        <v>353</v>
      </c>
      <c r="W404" t="s">
        <v>432</v>
      </c>
      <c r="X404" t="s">
        <v>433</v>
      </c>
      <c r="Y404" t="s">
        <v>392</v>
      </c>
      <c r="Z404" t="str">
        <f>_xlfn.CONCAT(G129," - ",E129)</f>
        <v>6203-L003 - Southern Tunnels</v>
      </c>
    </row>
    <row r="405" spans="1:26" x14ac:dyDescent="0.2">
      <c r="A405" s="2" t="s">
        <v>407</v>
      </c>
      <c r="B405" s="2" t="s">
        <v>1123</v>
      </c>
      <c r="C405" s="2" t="str">
        <f t="shared" si="18"/>
        <v>EK14W1</v>
      </c>
      <c r="D405" s="38" t="s">
        <v>1124</v>
      </c>
      <c r="E405" s="38" t="s">
        <v>1125</v>
      </c>
      <c r="F405" t="str">
        <f t="shared" si="19"/>
        <v>L003</v>
      </c>
      <c r="G40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6203-L003-SL301</v>
      </c>
      <c r="H40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S30 &amp; S31, West Carriageway, Northbound</v>
      </c>
      <c r="I405" t="str" cm="1">
        <f t="array" ref="I405">IFERROR(INDEX(_xlfn.TEXTSPLIT(G405, "-"), 1), "")</f>
        <v>6203</v>
      </c>
      <c r="J405" t="str" cm="1">
        <f t="array" ref="J405">IFERROR(INDEX(_xlfn.TEXTSPLIT(H405, ";"), 1), "")</f>
        <v>North South Motorway</v>
      </c>
      <c r="K405" t="str" cm="1">
        <f t="array" ref="K405">IFERROR(INDEX(_xlfn.TEXTSPLIT(G405, "-"), 2), "")</f>
        <v>L003</v>
      </c>
      <c r="L405" t="str" cm="1">
        <f t="array" ref="L405">IFERROR(INDEX(_xlfn.TEXTSPLIT(H405, ";"), 2), "")</f>
        <v>Southern Tunnels</v>
      </c>
      <c r="M405" t="str" cm="1">
        <f t="array" ref="M405">IFERROR(INDEX(_xlfn.TEXTSPLIT(G405, "-"), 3), "")</f>
        <v>SL301</v>
      </c>
      <c r="N405" t="str" cm="1">
        <f t="array" ref="N405">IFERROR(INDEX(_xlfn.TEXTSPLIT(H405, ";"), 3), "")</f>
        <v>Between Cross Passage S30 &amp; S31, West Carriageway, Northbound</v>
      </c>
      <c r="O405" s="19">
        <v>301</v>
      </c>
      <c r="P40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3301</v>
      </c>
      <c r="Q405" s="2" t="s">
        <v>389</v>
      </c>
      <c r="R405" s="2">
        <v>151</v>
      </c>
      <c r="S405" t="s">
        <v>30</v>
      </c>
      <c r="T405" t="s">
        <v>31</v>
      </c>
      <c r="U405" t="s">
        <v>352</v>
      </c>
      <c r="V405" t="s">
        <v>353</v>
      </c>
      <c r="W405" t="s">
        <v>249</v>
      </c>
      <c r="X405" t="s">
        <v>250</v>
      </c>
      <c r="Y405" t="s">
        <v>392</v>
      </c>
      <c r="Z405" t="str">
        <f>_xlfn.CONCAT(G129," - ",E129)</f>
        <v>6203-L003 - Southern Tunnels</v>
      </c>
    </row>
    <row r="406" spans="1:26" x14ac:dyDescent="0.2">
      <c r="A406" s="2" t="s">
        <v>407</v>
      </c>
      <c r="B406" s="2" t="s">
        <v>1126</v>
      </c>
      <c r="C406" s="2" t="str">
        <f t="shared" si="18"/>
        <v>EK14W1</v>
      </c>
      <c r="D406" s="38" t="s">
        <v>1127</v>
      </c>
      <c r="E406" s="38" t="s">
        <v>1128</v>
      </c>
      <c r="F406" t="str">
        <f t="shared" si="19"/>
        <v>L003</v>
      </c>
      <c r="G4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6203-L003-SL302</v>
      </c>
      <c r="H4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S30 &amp; S31, East Carriageway, Southbound</v>
      </c>
      <c r="I406" t="str" cm="1">
        <f t="array" ref="I406">IFERROR(INDEX(_xlfn.TEXTSPLIT(G406, "-"), 1), "")</f>
        <v>6203</v>
      </c>
      <c r="J406" t="str" cm="1">
        <f t="array" ref="J406">IFERROR(INDEX(_xlfn.TEXTSPLIT(H406, ";"), 1), "")</f>
        <v>North South Motorway</v>
      </c>
      <c r="K406" t="str" cm="1">
        <f t="array" ref="K406">IFERROR(INDEX(_xlfn.TEXTSPLIT(G406, "-"), 2), "")</f>
        <v>L003</v>
      </c>
      <c r="L406" t="str" cm="1">
        <f t="array" ref="L406">IFERROR(INDEX(_xlfn.TEXTSPLIT(H406, ";"), 2), "")</f>
        <v>Southern Tunnels</v>
      </c>
      <c r="M406" t="str" cm="1">
        <f t="array" ref="M406">IFERROR(INDEX(_xlfn.TEXTSPLIT(G406, "-"), 3), "")</f>
        <v>SL302</v>
      </c>
      <c r="N406" t="str" cm="1">
        <f t="array" ref="N406">IFERROR(INDEX(_xlfn.TEXTSPLIT(H406, ";"), 3), "")</f>
        <v>Between Cross Passage S30 &amp; S31, East Carriageway, Southbound</v>
      </c>
      <c r="O406" s="19">
        <v>302</v>
      </c>
      <c r="P40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3302</v>
      </c>
      <c r="Q406" s="2" t="s">
        <v>389</v>
      </c>
      <c r="R406" s="2">
        <v>152</v>
      </c>
      <c r="S406" t="s">
        <v>30</v>
      </c>
      <c r="T406" t="s">
        <v>31</v>
      </c>
      <c r="U406" t="s">
        <v>352</v>
      </c>
      <c r="V406" t="s">
        <v>353</v>
      </c>
      <c r="W406" t="s">
        <v>249</v>
      </c>
      <c r="X406" t="s">
        <v>250</v>
      </c>
      <c r="Y406" t="s">
        <v>392</v>
      </c>
      <c r="Z406" t="str">
        <f>_xlfn.CONCAT(G129," - ",E129)</f>
        <v>6203-L003 - Southern Tunnels</v>
      </c>
    </row>
    <row r="407" spans="1:26" x14ac:dyDescent="0.2">
      <c r="A407" s="2" t="s">
        <v>416</v>
      </c>
      <c r="B407" s="2" t="s">
        <v>1129</v>
      </c>
      <c r="C407" s="2" t="str">
        <f t="shared" si="18"/>
        <v>EK14W1</v>
      </c>
      <c r="D407" s="38" t="s">
        <v>1130</v>
      </c>
      <c r="E407" s="38" t="s">
        <v>1131</v>
      </c>
      <c r="F407" t="str">
        <f t="shared" si="19"/>
        <v>L003</v>
      </c>
      <c r="G40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6203-L003-SL303</v>
      </c>
      <c r="H40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S30 &amp; S31, West Carriageway, Northbound</v>
      </c>
      <c r="I407" t="str" cm="1">
        <f t="array" ref="I407">IFERROR(INDEX(_xlfn.TEXTSPLIT(G407, "-"), 1), "")</f>
        <v>6203</v>
      </c>
      <c r="J407" t="str" cm="1">
        <f t="array" ref="J407">IFERROR(INDEX(_xlfn.TEXTSPLIT(H407, ";"), 1), "")</f>
        <v>North South Motorway</v>
      </c>
      <c r="K407" t="str" cm="1">
        <f t="array" ref="K407">IFERROR(INDEX(_xlfn.TEXTSPLIT(G407, "-"), 2), "")</f>
        <v>L003</v>
      </c>
      <c r="L407" t="str" cm="1">
        <f t="array" ref="L407">IFERROR(INDEX(_xlfn.TEXTSPLIT(H407, ";"), 2), "")</f>
        <v>Southern Tunnels</v>
      </c>
      <c r="M407" t="str" cm="1">
        <f t="array" ref="M407">IFERROR(INDEX(_xlfn.TEXTSPLIT(G407, "-"), 3), "")</f>
        <v>SL303</v>
      </c>
      <c r="N407" t="str" cm="1">
        <f t="array" ref="N407">IFERROR(INDEX(_xlfn.TEXTSPLIT(H407, ";"), 3), "")</f>
        <v>Invert Between Cross Passage S30 &amp; S31, West Carriageway, Northbound</v>
      </c>
      <c r="O407" s="19">
        <v>303</v>
      </c>
      <c r="P40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3303</v>
      </c>
      <c r="Q407" s="2" t="s">
        <v>389</v>
      </c>
      <c r="R407" s="2">
        <v>153</v>
      </c>
      <c r="S407" t="s">
        <v>30</v>
      </c>
      <c r="T407" t="s">
        <v>31</v>
      </c>
      <c r="U407" t="s">
        <v>352</v>
      </c>
      <c r="V407" t="s">
        <v>353</v>
      </c>
      <c r="W407" t="s">
        <v>421</v>
      </c>
      <c r="X407" t="s">
        <v>422</v>
      </c>
      <c r="Y407" t="s">
        <v>392</v>
      </c>
      <c r="Z407" t="str">
        <f>_xlfn.CONCAT(G129," - ",E129)</f>
        <v>6203-L003 - Southern Tunnels</v>
      </c>
    </row>
    <row r="408" spans="1:26" x14ac:dyDescent="0.2">
      <c r="A408" s="2" t="s">
        <v>416</v>
      </c>
      <c r="B408" s="2" t="s">
        <v>1132</v>
      </c>
      <c r="C408" s="2" t="str">
        <f t="shared" si="18"/>
        <v>EK14W1</v>
      </c>
      <c r="D408" s="38" t="s">
        <v>1133</v>
      </c>
      <c r="E408" s="38" t="s">
        <v>1134</v>
      </c>
      <c r="F408" t="str">
        <f t="shared" si="19"/>
        <v>L003</v>
      </c>
      <c r="G4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6203-L003-SL304</v>
      </c>
      <c r="H4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S30 &amp; S31, East Carriageway, Southbound</v>
      </c>
      <c r="I408" t="str" cm="1">
        <f t="array" ref="I408">IFERROR(INDEX(_xlfn.TEXTSPLIT(G408, "-"), 1), "")</f>
        <v>6203</v>
      </c>
      <c r="J408" t="str" cm="1">
        <f t="array" ref="J408">IFERROR(INDEX(_xlfn.TEXTSPLIT(H408, ";"), 1), "")</f>
        <v>North South Motorway</v>
      </c>
      <c r="K408" t="str" cm="1">
        <f t="array" ref="K408">IFERROR(INDEX(_xlfn.TEXTSPLIT(G408, "-"), 2), "")</f>
        <v>L003</v>
      </c>
      <c r="L408" t="str" cm="1">
        <f t="array" ref="L408">IFERROR(INDEX(_xlfn.TEXTSPLIT(H408, ";"), 2), "")</f>
        <v>Southern Tunnels</v>
      </c>
      <c r="M408" t="str" cm="1">
        <f t="array" ref="M408">IFERROR(INDEX(_xlfn.TEXTSPLIT(G408, "-"), 3), "")</f>
        <v>SL304</v>
      </c>
      <c r="N408" t="str" cm="1">
        <f t="array" ref="N408">IFERROR(INDEX(_xlfn.TEXTSPLIT(H408, ";"), 3), "")</f>
        <v>Invert Between Cross Passage S30 &amp; S31, East Carriageway, Southbound</v>
      </c>
      <c r="O408" s="19">
        <v>304</v>
      </c>
      <c r="P40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3304</v>
      </c>
      <c r="Q408" s="2" t="s">
        <v>389</v>
      </c>
      <c r="R408" s="2">
        <v>154</v>
      </c>
      <c r="S408" t="s">
        <v>30</v>
      </c>
      <c r="T408" t="s">
        <v>31</v>
      </c>
      <c r="U408" t="s">
        <v>352</v>
      </c>
      <c r="V408" t="s">
        <v>353</v>
      </c>
      <c r="W408" t="s">
        <v>421</v>
      </c>
      <c r="X408" t="s">
        <v>422</v>
      </c>
      <c r="Y408" t="s">
        <v>392</v>
      </c>
      <c r="Z408" t="str">
        <f>_xlfn.CONCAT(G129," - ",E129)</f>
        <v>6203-L003 - Southern Tunnels</v>
      </c>
    </row>
    <row r="409" spans="1:26" x14ac:dyDescent="0.2">
      <c r="A409" s="2" t="s">
        <v>427</v>
      </c>
      <c r="B409" s="2" t="s">
        <v>1135</v>
      </c>
      <c r="C409" s="2" t="str">
        <f t="shared" si="18"/>
        <v>EK14W1</v>
      </c>
      <c r="D409" s="38" t="s">
        <v>1136</v>
      </c>
      <c r="E409" s="38" t="s">
        <v>1137</v>
      </c>
      <c r="F409" t="str">
        <f t="shared" si="19"/>
        <v>L003</v>
      </c>
      <c r="G4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6203-L003-SN310</v>
      </c>
      <c r="H4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S31</v>
      </c>
      <c r="I409" t="str" cm="1">
        <f t="array" ref="I409">IFERROR(INDEX(_xlfn.TEXTSPLIT(G409, "-"), 1), "")</f>
        <v>6203</v>
      </c>
      <c r="J409" t="str" cm="1">
        <f t="array" ref="J409">IFERROR(INDEX(_xlfn.TEXTSPLIT(H409, ";"), 1), "")</f>
        <v>North South Motorway</v>
      </c>
      <c r="K409" t="str" cm="1">
        <f t="array" ref="K409">IFERROR(INDEX(_xlfn.TEXTSPLIT(G409, "-"), 2), "")</f>
        <v>L003</v>
      </c>
      <c r="L409" t="str" cm="1">
        <f t="array" ref="L409">IFERROR(INDEX(_xlfn.TEXTSPLIT(H409, ";"), 2), "")</f>
        <v>Southern Tunnels</v>
      </c>
      <c r="M409" t="str" cm="1">
        <f t="array" ref="M409">IFERROR(INDEX(_xlfn.TEXTSPLIT(G409, "-"), 3), "")</f>
        <v>SN310</v>
      </c>
      <c r="N409" t="str" cm="1">
        <f t="array" ref="N409">IFERROR(INDEX(_xlfn.TEXTSPLIT(H409, ";"), 3), "")</f>
        <v>Cross Passage S31</v>
      </c>
      <c r="O409" s="19">
        <v>310</v>
      </c>
      <c r="P40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3310</v>
      </c>
      <c r="Q409" s="2" t="s">
        <v>389</v>
      </c>
      <c r="R409" s="2">
        <v>155</v>
      </c>
      <c r="S409" t="s">
        <v>30</v>
      </c>
      <c r="T409" t="s">
        <v>31</v>
      </c>
      <c r="U409" t="s">
        <v>352</v>
      </c>
      <c r="V409" t="s">
        <v>353</v>
      </c>
      <c r="W409" t="s">
        <v>432</v>
      </c>
      <c r="X409" t="s">
        <v>433</v>
      </c>
      <c r="Y409" t="s">
        <v>392</v>
      </c>
      <c r="Z409" t="str">
        <f>_xlfn.CONCAT(G129," - ",E129)</f>
        <v>6203-L003 - Southern Tunnels</v>
      </c>
    </row>
    <row r="410" spans="1:26" x14ac:dyDescent="0.2">
      <c r="A410" s="2" t="s">
        <v>407</v>
      </c>
      <c r="B410" s="2" t="s">
        <v>1138</v>
      </c>
      <c r="C410" s="2" t="str">
        <f t="shared" si="18"/>
        <v>EK14W1</v>
      </c>
      <c r="D410" s="38" t="s">
        <v>1139</v>
      </c>
      <c r="E410" s="38" t="s">
        <v>1140</v>
      </c>
      <c r="F410" t="str">
        <f t="shared" si="19"/>
        <v>L003</v>
      </c>
      <c r="G4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6203-L003-SL311</v>
      </c>
      <c r="H4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S31 &amp; S32, West Carriageway, Northbound</v>
      </c>
      <c r="I410" t="str" cm="1">
        <f t="array" ref="I410">IFERROR(INDEX(_xlfn.TEXTSPLIT(G410, "-"), 1), "")</f>
        <v>6203</v>
      </c>
      <c r="J410" t="str" cm="1">
        <f t="array" ref="J410">IFERROR(INDEX(_xlfn.TEXTSPLIT(H410, ";"), 1), "")</f>
        <v>North South Motorway</v>
      </c>
      <c r="K410" t="str" cm="1">
        <f t="array" ref="K410">IFERROR(INDEX(_xlfn.TEXTSPLIT(G410, "-"), 2), "")</f>
        <v>L003</v>
      </c>
      <c r="L410" t="str" cm="1">
        <f t="array" ref="L410">IFERROR(INDEX(_xlfn.TEXTSPLIT(H410, ";"), 2), "")</f>
        <v>Southern Tunnels</v>
      </c>
      <c r="M410" t="str" cm="1">
        <f t="array" ref="M410">IFERROR(INDEX(_xlfn.TEXTSPLIT(G410, "-"), 3), "")</f>
        <v>SL311</v>
      </c>
      <c r="N410" t="str" cm="1">
        <f t="array" ref="N410">IFERROR(INDEX(_xlfn.TEXTSPLIT(H410, ";"), 3), "")</f>
        <v>Between Cross Passage S31 &amp; S32, West Carriageway, Northbound</v>
      </c>
      <c r="O410" s="19">
        <v>311</v>
      </c>
      <c r="P41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3311</v>
      </c>
      <c r="Q410" s="2" t="s">
        <v>389</v>
      </c>
      <c r="R410" s="2">
        <v>156</v>
      </c>
      <c r="S410" t="s">
        <v>30</v>
      </c>
      <c r="T410" t="s">
        <v>31</v>
      </c>
      <c r="U410" t="s">
        <v>352</v>
      </c>
      <c r="V410" t="s">
        <v>353</v>
      </c>
      <c r="W410" t="s">
        <v>249</v>
      </c>
      <c r="X410" t="s">
        <v>250</v>
      </c>
      <c r="Y410" t="s">
        <v>392</v>
      </c>
      <c r="Z410" t="str">
        <f>_xlfn.CONCAT(G129," - ",E129)</f>
        <v>6203-L003 - Southern Tunnels</v>
      </c>
    </row>
    <row r="411" spans="1:26" x14ac:dyDescent="0.2">
      <c r="A411" s="2" t="s">
        <v>407</v>
      </c>
      <c r="B411" s="2" t="s">
        <v>1141</v>
      </c>
      <c r="C411" s="2" t="str">
        <f t="shared" si="18"/>
        <v>EK14W1</v>
      </c>
      <c r="D411" s="38" t="s">
        <v>1142</v>
      </c>
      <c r="E411" s="38" t="s">
        <v>1143</v>
      </c>
      <c r="F411" t="str">
        <f t="shared" si="19"/>
        <v>L003</v>
      </c>
      <c r="G4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6203-L003-SL312</v>
      </c>
      <c r="H4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S31 &amp; S32, East Carriageway, Southbound</v>
      </c>
      <c r="I411" t="str" cm="1">
        <f t="array" ref="I411">IFERROR(INDEX(_xlfn.TEXTSPLIT(G411, "-"), 1), "")</f>
        <v>6203</v>
      </c>
      <c r="J411" t="str" cm="1">
        <f t="array" ref="J411">IFERROR(INDEX(_xlfn.TEXTSPLIT(H411, ";"), 1), "")</f>
        <v>North South Motorway</v>
      </c>
      <c r="K411" t="str" cm="1">
        <f t="array" ref="K411">IFERROR(INDEX(_xlfn.TEXTSPLIT(G411, "-"), 2), "")</f>
        <v>L003</v>
      </c>
      <c r="L411" t="str" cm="1">
        <f t="array" ref="L411">IFERROR(INDEX(_xlfn.TEXTSPLIT(H411, ";"), 2), "")</f>
        <v>Southern Tunnels</v>
      </c>
      <c r="M411" t="str" cm="1">
        <f t="array" ref="M411">IFERROR(INDEX(_xlfn.TEXTSPLIT(G411, "-"), 3), "")</f>
        <v>SL312</v>
      </c>
      <c r="N411" t="str" cm="1">
        <f t="array" ref="N411">IFERROR(INDEX(_xlfn.TEXTSPLIT(H411, ";"), 3), "")</f>
        <v>Between Cross Passage S31 &amp; S32, East Carriageway, Southbound</v>
      </c>
      <c r="O411" s="19">
        <v>312</v>
      </c>
      <c r="P41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3312</v>
      </c>
      <c r="Q411" s="2" t="s">
        <v>389</v>
      </c>
      <c r="R411" s="2">
        <v>157</v>
      </c>
      <c r="S411" t="s">
        <v>30</v>
      </c>
      <c r="T411" t="s">
        <v>31</v>
      </c>
      <c r="U411" t="s">
        <v>352</v>
      </c>
      <c r="V411" t="s">
        <v>353</v>
      </c>
      <c r="W411" t="s">
        <v>249</v>
      </c>
      <c r="X411" t="s">
        <v>250</v>
      </c>
      <c r="Y411" t="s">
        <v>392</v>
      </c>
      <c r="Z411" t="str">
        <f>_xlfn.CONCAT(G129," - ",E129)</f>
        <v>6203-L003 - Southern Tunnels</v>
      </c>
    </row>
    <row r="412" spans="1:26" x14ac:dyDescent="0.2">
      <c r="A412" s="2" t="s">
        <v>416</v>
      </c>
      <c r="B412" s="2" t="s">
        <v>1144</v>
      </c>
      <c r="C412" s="2" t="str">
        <f t="shared" si="18"/>
        <v>EK14W1</v>
      </c>
      <c r="D412" s="38" t="s">
        <v>1145</v>
      </c>
      <c r="E412" s="38" t="s">
        <v>1146</v>
      </c>
      <c r="F412" t="str">
        <f t="shared" si="19"/>
        <v>L003</v>
      </c>
      <c r="G4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6203-L003-SL313</v>
      </c>
      <c r="H4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S31 &amp; S32, West Carriageway, Northbound</v>
      </c>
      <c r="I412" t="str" cm="1">
        <f t="array" ref="I412">IFERROR(INDEX(_xlfn.TEXTSPLIT(G412, "-"), 1), "")</f>
        <v>6203</v>
      </c>
      <c r="J412" t="str" cm="1">
        <f t="array" ref="J412">IFERROR(INDEX(_xlfn.TEXTSPLIT(H412, ";"), 1), "")</f>
        <v>North South Motorway</v>
      </c>
      <c r="K412" t="str" cm="1">
        <f t="array" ref="K412">IFERROR(INDEX(_xlfn.TEXTSPLIT(G412, "-"), 2), "")</f>
        <v>L003</v>
      </c>
      <c r="L412" t="str" cm="1">
        <f t="array" ref="L412">IFERROR(INDEX(_xlfn.TEXTSPLIT(H412, ";"), 2), "")</f>
        <v>Southern Tunnels</v>
      </c>
      <c r="M412" t="str" cm="1">
        <f t="array" ref="M412">IFERROR(INDEX(_xlfn.TEXTSPLIT(G412, "-"), 3), "")</f>
        <v>SL313</v>
      </c>
      <c r="N412" t="str" cm="1">
        <f t="array" ref="N412">IFERROR(INDEX(_xlfn.TEXTSPLIT(H412, ";"), 3), "")</f>
        <v>Invert Between Cross Passage S31 &amp; S32, West Carriageway, Northbound</v>
      </c>
      <c r="O412" s="19">
        <v>313</v>
      </c>
      <c r="P41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3313</v>
      </c>
      <c r="Q412" s="2" t="s">
        <v>389</v>
      </c>
      <c r="R412" s="2">
        <v>158</v>
      </c>
      <c r="S412" t="s">
        <v>30</v>
      </c>
      <c r="T412" t="s">
        <v>31</v>
      </c>
      <c r="U412" t="s">
        <v>352</v>
      </c>
      <c r="V412" t="s">
        <v>353</v>
      </c>
      <c r="W412" t="s">
        <v>421</v>
      </c>
      <c r="X412" t="s">
        <v>422</v>
      </c>
      <c r="Y412" t="s">
        <v>392</v>
      </c>
      <c r="Z412" t="str">
        <f>_xlfn.CONCAT(G129," - ",E129)</f>
        <v>6203-L003 - Southern Tunnels</v>
      </c>
    </row>
    <row r="413" spans="1:26" x14ac:dyDescent="0.2">
      <c r="A413" s="2" t="s">
        <v>416</v>
      </c>
      <c r="B413" s="2" t="s">
        <v>1147</v>
      </c>
      <c r="C413" s="2" t="str">
        <f t="shared" si="18"/>
        <v>EK14W1</v>
      </c>
      <c r="D413" s="38" t="s">
        <v>1148</v>
      </c>
      <c r="E413" s="38" t="s">
        <v>1149</v>
      </c>
      <c r="F413" t="str">
        <f t="shared" si="19"/>
        <v>L003</v>
      </c>
      <c r="G4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6203-L003-SL314</v>
      </c>
      <c r="H4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S31 &amp; S32, East Carriageway, Southbound</v>
      </c>
      <c r="I413" t="str" cm="1">
        <f t="array" ref="I413">IFERROR(INDEX(_xlfn.TEXTSPLIT(G413, "-"), 1), "")</f>
        <v>6203</v>
      </c>
      <c r="J413" t="str" cm="1">
        <f t="array" ref="J413">IFERROR(INDEX(_xlfn.TEXTSPLIT(H413, ";"), 1), "")</f>
        <v>North South Motorway</v>
      </c>
      <c r="K413" t="str" cm="1">
        <f t="array" ref="K413">IFERROR(INDEX(_xlfn.TEXTSPLIT(G413, "-"), 2), "")</f>
        <v>L003</v>
      </c>
      <c r="L413" t="str" cm="1">
        <f t="array" ref="L413">IFERROR(INDEX(_xlfn.TEXTSPLIT(H413, ";"), 2), "")</f>
        <v>Southern Tunnels</v>
      </c>
      <c r="M413" t="str" cm="1">
        <f t="array" ref="M413">IFERROR(INDEX(_xlfn.TEXTSPLIT(G413, "-"), 3), "")</f>
        <v>SL314</v>
      </c>
      <c r="N413" t="str" cm="1">
        <f t="array" ref="N413">IFERROR(INDEX(_xlfn.TEXTSPLIT(H413, ";"), 3), "")</f>
        <v>Invert Between Cross Passage S31 &amp; S32, East Carriageway, Southbound</v>
      </c>
      <c r="O413" s="19">
        <v>314</v>
      </c>
      <c r="P41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3314</v>
      </c>
      <c r="Q413" s="2" t="s">
        <v>389</v>
      </c>
      <c r="R413" s="2">
        <v>159</v>
      </c>
      <c r="S413" t="s">
        <v>30</v>
      </c>
      <c r="T413" t="s">
        <v>31</v>
      </c>
      <c r="U413" t="s">
        <v>352</v>
      </c>
      <c r="V413" t="s">
        <v>353</v>
      </c>
      <c r="W413" t="s">
        <v>421</v>
      </c>
      <c r="X413" t="s">
        <v>422</v>
      </c>
      <c r="Y413" t="s">
        <v>392</v>
      </c>
      <c r="Z413" t="str">
        <f>_xlfn.CONCAT(G129," - ",E129)</f>
        <v>6203-L003 - Southern Tunnels</v>
      </c>
    </row>
    <row r="414" spans="1:26" x14ac:dyDescent="0.2">
      <c r="A414" s="2" t="s">
        <v>427</v>
      </c>
      <c r="B414" s="2" t="s">
        <v>1150</v>
      </c>
      <c r="C414" s="2" t="str">
        <f t="shared" si="18"/>
        <v>EK14W1</v>
      </c>
      <c r="D414" s="38" t="s">
        <v>1151</v>
      </c>
      <c r="E414" s="38" t="s">
        <v>1152</v>
      </c>
      <c r="F414" t="str">
        <f t="shared" si="19"/>
        <v>L003</v>
      </c>
      <c r="G4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6203-L003-SN320</v>
      </c>
      <c r="H4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S32</v>
      </c>
      <c r="I414" t="str" cm="1">
        <f t="array" ref="I414">IFERROR(INDEX(_xlfn.TEXTSPLIT(G414, "-"), 1), "")</f>
        <v>6203</v>
      </c>
      <c r="J414" t="str" cm="1">
        <f t="array" ref="J414">IFERROR(INDEX(_xlfn.TEXTSPLIT(H414, ";"), 1), "")</f>
        <v>North South Motorway</v>
      </c>
      <c r="K414" t="str" cm="1">
        <f t="array" ref="K414">IFERROR(INDEX(_xlfn.TEXTSPLIT(G414, "-"), 2), "")</f>
        <v>L003</v>
      </c>
      <c r="L414" t="str" cm="1">
        <f t="array" ref="L414">IFERROR(INDEX(_xlfn.TEXTSPLIT(H414, ";"), 2), "")</f>
        <v>Southern Tunnels</v>
      </c>
      <c r="M414" t="str" cm="1">
        <f t="array" ref="M414">IFERROR(INDEX(_xlfn.TEXTSPLIT(G414, "-"), 3), "")</f>
        <v>SN320</v>
      </c>
      <c r="N414" t="str" cm="1">
        <f t="array" ref="N414">IFERROR(INDEX(_xlfn.TEXTSPLIT(H414, ";"), 3), "")</f>
        <v>Cross Passage S32</v>
      </c>
      <c r="O414" s="19">
        <v>320</v>
      </c>
      <c r="P41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3320</v>
      </c>
      <c r="Q414" s="2" t="s">
        <v>389</v>
      </c>
      <c r="R414" s="2">
        <v>160</v>
      </c>
      <c r="S414" t="s">
        <v>30</v>
      </c>
      <c r="T414" t="s">
        <v>31</v>
      </c>
      <c r="U414" t="s">
        <v>352</v>
      </c>
      <c r="V414" t="s">
        <v>353</v>
      </c>
      <c r="W414" t="s">
        <v>432</v>
      </c>
      <c r="X414" t="s">
        <v>433</v>
      </c>
      <c r="Y414" t="s">
        <v>392</v>
      </c>
      <c r="Z414" t="str">
        <f>_xlfn.CONCAT(G129," - ",E129)</f>
        <v>6203-L003 - Southern Tunnels</v>
      </c>
    </row>
    <row r="415" spans="1:26" x14ac:dyDescent="0.2">
      <c r="A415" s="2" t="s">
        <v>407</v>
      </c>
      <c r="B415" s="2" t="s">
        <v>1153</v>
      </c>
      <c r="C415" s="2" t="str">
        <f t="shared" ref="C415:C446" si="20">$B$129</f>
        <v>EK14W1</v>
      </c>
      <c r="D415" s="38" t="s">
        <v>1154</v>
      </c>
      <c r="E415" s="38" t="s">
        <v>1155</v>
      </c>
      <c r="F415" t="str">
        <f t="shared" ref="F415:F446" si="21">$D$129</f>
        <v>L003</v>
      </c>
      <c r="G4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6203-L003-SL321</v>
      </c>
      <c r="H4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S32 &amp; S33, West Carriageway, Northbound</v>
      </c>
      <c r="I415" t="str" cm="1">
        <f t="array" ref="I415">IFERROR(INDEX(_xlfn.TEXTSPLIT(G415, "-"), 1), "")</f>
        <v>6203</v>
      </c>
      <c r="J415" t="str" cm="1">
        <f t="array" ref="J415">IFERROR(INDEX(_xlfn.TEXTSPLIT(H415, ";"), 1), "")</f>
        <v>North South Motorway</v>
      </c>
      <c r="K415" t="str" cm="1">
        <f t="array" ref="K415">IFERROR(INDEX(_xlfn.TEXTSPLIT(G415, "-"), 2), "")</f>
        <v>L003</v>
      </c>
      <c r="L415" t="str" cm="1">
        <f t="array" ref="L415">IFERROR(INDEX(_xlfn.TEXTSPLIT(H415, ";"), 2), "")</f>
        <v>Southern Tunnels</v>
      </c>
      <c r="M415" t="str" cm="1">
        <f t="array" ref="M415">IFERROR(INDEX(_xlfn.TEXTSPLIT(G415, "-"), 3), "")</f>
        <v>SL321</v>
      </c>
      <c r="N415" t="str" cm="1">
        <f t="array" ref="N415">IFERROR(INDEX(_xlfn.TEXTSPLIT(H415, ";"), 3), "")</f>
        <v>Between Cross Passage S32 &amp; S33, West Carriageway, Northbound</v>
      </c>
      <c r="O415" s="19">
        <v>321</v>
      </c>
      <c r="P41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3321</v>
      </c>
      <c r="Q415" s="2" t="s">
        <v>389</v>
      </c>
      <c r="R415" s="2">
        <v>161</v>
      </c>
      <c r="S415" t="s">
        <v>30</v>
      </c>
      <c r="T415" t="s">
        <v>31</v>
      </c>
      <c r="U415" t="s">
        <v>352</v>
      </c>
      <c r="V415" t="s">
        <v>353</v>
      </c>
      <c r="W415" t="s">
        <v>249</v>
      </c>
      <c r="X415" t="s">
        <v>250</v>
      </c>
      <c r="Y415" t="s">
        <v>392</v>
      </c>
      <c r="Z415" t="str">
        <f>_xlfn.CONCAT(G129," - ",E129)</f>
        <v>6203-L003 - Southern Tunnels</v>
      </c>
    </row>
    <row r="416" spans="1:26" x14ac:dyDescent="0.2">
      <c r="A416" s="2" t="s">
        <v>407</v>
      </c>
      <c r="B416" s="2" t="s">
        <v>1156</v>
      </c>
      <c r="C416" s="2" t="str">
        <f t="shared" si="20"/>
        <v>EK14W1</v>
      </c>
      <c r="D416" s="38" t="s">
        <v>1157</v>
      </c>
      <c r="E416" s="38" t="s">
        <v>1158</v>
      </c>
      <c r="F416" t="str">
        <f t="shared" si="21"/>
        <v>L003</v>
      </c>
      <c r="G4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6203-L003-SL322</v>
      </c>
      <c r="H4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S32 &amp; S33, East Carriageway, Southbound</v>
      </c>
      <c r="I416" t="str" cm="1">
        <f t="array" ref="I416">IFERROR(INDEX(_xlfn.TEXTSPLIT(G416, "-"), 1), "")</f>
        <v>6203</v>
      </c>
      <c r="J416" t="str" cm="1">
        <f t="array" ref="J416">IFERROR(INDEX(_xlfn.TEXTSPLIT(H416, ";"), 1), "")</f>
        <v>North South Motorway</v>
      </c>
      <c r="K416" t="str" cm="1">
        <f t="array" ref="K416">IFERROR(INDEX(_xlfn.TEXTSPLIT(G416, "-"), 2), "")</f>
        <v>L003</v>
      </c>
      <c r="L416" t="str" cm="1">
        <f t="array" ref="L416">IFERROR(INDEX(_xlfn.TEXTSPLIT(H416, ";"), 2), "")</f>
        <v>Southern Tunnels</v>
      </c>
      <c r="M416" t="str" cm="1">
        <f t="array" ref="M416">IFERROR(INDEX(_xlfn.TEXTSPLIT(G416, "-"), 3), "")</f>
        <v>SL322</v>
      </c>
      <c r="N416" t="str" cm="1">
        <f t="array" ref="N416">IFERROR(INDEX(_xlfn.TEXTSPLIT(H416, ";"), 3), "")</f>
        <v>Between Cross Passage S32 &amp; S33, East Carriageway, Southbound</v>
      </c>
      <c r="O416" s="19">
        <v>322</v>
      </c>
      <c r="P41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3322</v>
      </c>
      <c r="Q416" s="2" t="s">
        <v>389</v>
      </c>
      <c r="R416" s="2">
        <v>162</v>
      </c>
      <c r="S416" t="s">
        <v>30</v>
      </c>
      <c r="T416" t="s">
        <v>31</v>
      </c>
      <c r="U416" t="s">
        <v>352</v>
      </c>
      <c r="V416" t="s">
        <v>353</v>
      </c>
      <c r="W416" t="s">
        <v>249</v>
      </c>
      <c r="X416" t="s">
        <v>250</v>
      </c>
      <c r="Y416" t="s">
        <v>392</v>
      </c>
      <c r="Z416" t="str">
        <f>_xlfn.CONCAT(G129," - ",E129)</f>
        <v>6203-L003 - Southern Tunnels</v>
      </c>
    </row>
    <row r="417" spans="1:26" x14ac:dyDescent="0.2">
      <c r="A417" s="2" t="s">
        <v>416</v>
      </c>
      <c r="B417" s="2" t="s">
        <v>1159</v>
      </c>
      <c r="C417" s="2" t="str">
        <f t="shared" si="20"/>
        <v>EK14W1</v>
      </c>
      <c r="D417" s="38" t="s">
        <v>1160</v>
      </c>
      <c r="E417" s="38" t="s">
        <v>1161</v>
      </c>
      <c r="F417" t="str">
        <f t="shared" si="21"/>
        <v>L003</v>
      </c>
      <c r="G4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6203-L003-SL323</v>
      </c>
      <c r="H4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S32 &amp; S33, West Carriageway, Northbound</v>
      </c>
      <c r="I417" t="str" cm="1">
        <f t="array" ref="I417">IFERROR(INDEX(_xlfn.TEXTSPLIT(G417, "-"), 1), "")</f>
        <v>6203</v>
      </c>
      <c r="J417" t="str" cm="1">
        <f t="array" ref="J417">IFERROR(INDEX(_xlfn.TEXTSPLIT(H417, ";"), 1), "")</f>
        <v>North South Motorway</v>
      </c>
      <c r="K417" t="str" cm="1">
        <f t="array" ref="K417">IFERROR(INDEX(_xlfn.TEXTSPLIT(G417, "-"), 2), "")</f>
        <v>L003</v>
      </c>
      <c r="L417" t="str" cm="1">
        <f t="array" ref="L417">IFERROR(INDEX(_xlfn.TEXTSPLIT(H417, ";"), 2), "")</f>
        <v>Southern Tunnels</v>
      </c>
      <c r="M417" t="str" cm="1">
        <f t="array" ref="M417">IFERROR(INDEX(_xlfn.TEXTSPLIT(G417, "-"), 3), "")</f>
        <v>SL323</v>
      </c>
      <c r="N417" t="str" cm="1">
        <f t="array" ref="N417">IFERROR(INDEX(_xlfn.TEXTSPLIT(H417, ";"), 3), "")</f>
        <v>Invert Between Cross Passage S32 &amp; S33, West Carriageway, Northbound</v>
      </c>
      <c r="O417" s="19">
        <v>323</v>
      </c>
      <c r="P41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3323</v>
      </c>
      <c r="Q417" s="2" t="s">
        <v>389</v>
      </c>
      <c r="R417" s="2">
        <v>163</v>
      </c>
      <c r="S417" t="s">
        <v>30</v>
      </c>
      <c r="T417" t="s">
        <v>31</v>
      </c>
      <c r="U417" t="s">
        <v>352</v>
      </c>
      <c r="V417" t="s">
        <v>353</v>
      </c>
      <c r="W417" t="s">
        <v>421</v>
      </c>
      <c r="X417" t="s">
        <v>422</v>
      </c>
      <c r="Y417" t="s">
        <v>392</v>
      </c>
      <c r="Z417" t="str">
        <f>_xlfn.CONCAT(G129," - ",E129)</f>
        <v>6203-L003 - Southern Tunnels</v>
      </c>
    </row>
    <row r="418" spans="1:26" x14ac:dyDescent="0.2">
      <c r="A418" s="2" t="s">
        <v>416</v>
      </c>
      <c r="B418" s="2" t="s">
        <v>1162</v>
      </c>
      <c r="C418" s="2" t="str">
        <f t="shared" si="20"/>
        <v>EK14W1</v>
      </c>
      <c r="D418" s="38" t="s">
        <v>1163</v>
      </c>
      <c r="E418" s="38" t="s">
        <v>1164</v>
      </c>
      <c r="F418" t="str">
        <f t="shared" si="21"/>
        <v>L003</v>
      </c>
      <c r="G4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6203-L003-SL324</v>
      </c>
      <c r="H41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S32 &amp; S33, East Carriageway, Southbound</v>
      </c>
      <c r="I418" t="str" cm="1">
        <f t="array" ref="I418">IFERROR(INDEX(_xlfn.TEXTSPLIT(G418, "-"), 1), "")</f>
        <v>6203</v>
      </c>
      <c r="J418" t="str" cm="1">
        <f t="array" ref="J418">IFERROR(INDEX(_xlfn.TEXTSPLIT(H418, ";"), 1), "")</f>
        <v>North South Motorway</v>
      </c>
      <c r="K418" t="str" cm="1">
        <f t="array" ref="K418">IFERROR(INDEX(_xlfn.TEXTSPLIT(G418, "-"), 2), "")</f>
        <v>L003</v>
      </c>
      <c r="L418" t="str" cm="1">
        <f t="array" ref="L418">IFERROR(INDEX(_xlfn.TEXTSPLIT(H418, ";"), 2), "")</f>
        <v>Southern Tunnels</v>
      </c>
      <c r="M418" t="str" cm="1">
        <f t="array" ref="M418">IFERROR(INDEX(_xlfn.TEXTSPLIT(G418, "-"), 3), "")</f>
        <v>SL324</v>
      </c>
      <c r="N418" t="str" cm="1">
        <f t="array" ref="N418">IFERROR(INDEX(_xlfn.TEXTSPLIT(H418, ";"), 3), "")</f>
        <v>Invert Between Cross Passage S32 &amp; S33, East Carriageway, Southbound</v>
      </c>
      <c r="O418" s="19">
        <v>324</v>
      </c>
      <c r="P41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3324</v>
      </c>
      <c r="Q418" s="2" t="s">
        <v>389</v>
      </c>
      <c r="R418" s="2">
        <v>164</v>
      </c>
      <c r="S418" t="s">
        <v>30</v>
      </c>
      <c r="T418" t="s">
        <v>31</v>
      </c>
      <c r="U418" t="s">
        <v>352</v>
      </c>
      <c r="V418" t="s">
        <v>353</v>
      </c>
      <c r="W418" t="s">
        <v>421</v>
      </c>
      <c r="X418" t="s">
        <v>422</v>
      </c>
      <c r="Y418" t="s">
        <v>392</v>
      </c>
      <c r="Z418" t="str">
        <f>_xlfn.CONCAT(G129," - ",E129)</f>
        <v>6203-L003 - Southern Tunnels</v>
      </c>
    </row>
    <row r="419" spans="1:26" x14ac:dyDescent="0.2">
      <c r="A419" s="2" t="s">
        <v>427</v>
      </c>
      <c r="B419" s="2" t="s">
        <v>1165</v>
      </c>
      <c r="C419" s="2" t="str">
        <f t="shared" si="20"/>
        <v>EK14W1</v>
      </c>
      <c r="D419" s="38" t="s">
        <v>1166</v>
      </c>
      <c r="E419" s="38" t="s">
        <v>1167</v>
      </c>
      <c r="F419" t="str">
        <f t="shared" si="21"/>
        <v>L003</v>
      </c>
      <c r="G41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6203-L003-SN330</v>
      </c>
      <c r="H41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S33</v>
      </c>
      <c r="I419" t="str" cm="1">
        <f t="array" ref="I419">IFERROR(INDEX(_xlfn.TEXTSPLIT(G419, "-"), 1), "")</f>
        <v>6203</v>
      </c>
      <c r="J419" t="str" cm="1">
        <f t="array" ref="J419">IFERROR(INDEX(_xlfn.TEXTSPLIT(H419, ";"), 1), "")</f>
        <v>North South Motorway</v>
      </c>
      <c r="K419" t="str" cm="1">
        <f t="array" ref="K419">IFERROR(INDEX(_xlfn.TEXTSPLIT(G419, "-"), 2), "")</f>
        <v>L003</v>
      </c>
      <c r="L419" t="str" cm="1">
        <f t="array" ref="L419">IFERROR(INDEX(_xlfn.TEXTSPLIT(H419, ";"), 2), "")</f>
        <v>Southern Tunnels</v>
      </c>
      <c r="M419" t="str" cm="1">
        <f t="array" ref="M419">IFERROR(INDEX(_xlfn.TEXTSPLIT(G419, "-"), 3), "")</f>
        <v>SN330</v>
      </c>
      <c r="N419" t="str" cm="1">
        <f t="array" ref="N419">IFERROR(INDEX(_xlfn.TEXTSPLIT(H419, ";"), 3), "")</f>
        <v>Cross Passage S33</v>
      </c>
      <c r="O419" s="19">
        <v>330</v>
      </c>
      <c r="P41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3330</v>
      </c>
      <c r="Q419" s="2" t="s">
        <v>389</v>
      </c>
      <c r="R419" s="2">
        <v>165</v>
      </c>
      <c r="S419" t="s">
        <v>30</v>
      </c>
      <c r="T419" t="s">
        <v>31</v>
      </c>
      <c r="U419" t="s">
        <v>352</v>
      </c>
      <c r="V419" t="s">
        <v>353</v>
      </c>
      <c r="W419" t="s">
        <v>432</v>
      </c>
      <c r="X419" t="s">
        <v>433</v>
      </c>
      <c r="Y419" t="s">
        <v>392</v>
      </c>
      <c r="Z419" t="str">
        <f>_xlfn.CONCAT(G129," - ",E129)</f>
        <v>6203-L003 - Southern Tunnels</v>
      </c>
    </row>
    <row r="420" spans="1:26" x14ac:dyDescent="0.2">
      <c r="A420" s="2" t="s">
        <v>407</v>
      </c>
      <c r="B420" s="2" t="s">
        <v>1168</v>
      </c>
      <c r="C420" s="2" t="str">
        <f t="shared" si="20"/>
        <v>EK14W1</v>
      </c>
      <c r="D420" s="38" t="s">
        <v>1169</v>
      </c>
      <c r="E420" s="38" t="s">
        <v>1170</v>
      </c>
      <c r="F420" t="str">
        <f t="shared" si="21"/>
        <v>L003</v>
      </c>
      <c r="G4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6203-L003-SL331</v>
      </c>
      <c r="H4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S33 &amp; S34, West Carriageway, Northbound</v>
      </c>
      <c r="I420" t="str" cm="1">
        <f t="array" ref="I420">IFERROR(INDEX(_xlfn.TEXTSPLIT(G420, "-"), 1), "")</f>
        <v>6203</v>
      </c>
      <c r="J420" t="str" cm="1">
        <f t="array" ref="J420">IFERROR(INDEX(_xlfn.TEXTSPLIT(H420, ";"), 1), "")</f>
        <v>North South Motorway</v>
      </c>
      <c r="K420" t="str" cm="1">
        <f t="array" ref="K420">IFERROR(INDEX(_xlfn.TEXTSPLIT(G420, "-"), 2), "")</f>
        <v>L003</v>
      </c>
      <c r="L420" t="str" cm="1">
        <f t="array" ref="L420">IFERROR(INDEX(_xlfn.TEXTSPLIT(H420, ";"), 2), "")</f>
        <v>Southern Tunnels</v>
      </c>
      <c r="M420" t="str" cm="1">
        <f t="array" ref="M420">IFERROR(INDEX(_xlfn.TEXTSPLIT(G420, "-"), 3), "")</f>
        <v>SL331</v>
      </c>
      <c r="N420" t="str" cm="1">
        <f t="array" ref="N420">IFERROR(INDEX(_xlfn.TEXTSPLIT(H420, ";"), 3), "")</f>
        <v>Between Cross Passage S33 &amp; S34, West Carriageway, Northbound</v>
      </c>
      <c r="O420" s="19">
        <v>331</v>
      </c>
      <c r="P42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3331</v>
      </c>
      <c r="Q420" s="2" t="s">
        <v>389</v>
      </c>
      <c r="R420" s="2">
        <v>166</v>
      </c>
      <c r="S420" t="s">
        <v>30</v>
      </c>
      <c r="T420" t="s">
        <v>31</v>
      </c>
      <c r="U420" t="s">
        <v>352</v>
      </c>
      <c r="V420" t="s">
        <v>353</v>
      </c>
      <c r="W420" t="s">
        <v>249</v>
      </c>
      <c r="X420" t="s">
        <v>250</v>
      </c>
      <c r="Y420" t="s">
        <v>392</v>
      </c>
      <c r="Z420" t="str">
        <f>_xlfn.CONCAT(G129," - ",E129)</f>
        <v>6203-L003 - Southern Tunnels</v>
      </c>
    </row>
    <row r="421" spans="1:26" x14ac:dyDescent="0.2">
      <c r="A421" s="2" t="s">
        <v>407</v>
      </c>
      <c r="B421" s="2" t="s">
        <v>1171</v>
      </c>
      <c r="C421" s="2" t="str">
        <f t="shared" si="20"/>
        <v>EK14W1</v>
      </c>
      <c r="D421" s="38" t="s">
        <v>1172</v>
      </c>
      <c r="E421" s="38" t="s">
        <v>1173</v>
      </c>
      <c r="F421" t="str">
        <f t="shared" si="21"/>
        <v>L003</v>
      </c>
      <c r="G4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6203-L003-SL332</v>
      </c>
      <c r="H4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S33 &amp; S34, East Carriageway, Southbound</v>
      </c>
      <c r="I421" t="str" cm="1">
        <f t="array" ref="I421">IFERROR(INDEX(_xlfn.TEXTSPLIT(G421, "-"), 1), "")</f>
        <v>6203</v>
      </c>
      <c r="J421" t="str" cm="1">
        <f t="array" ref="J421">IFERROR(INDEX(_xlfn.TEXTSPLIT(H421, ";"), 1), "")</f>
        <v>North South Motorway</v>
      </c>
      <c r="K421" t="str" cm="1">
        <f t="array" ref="K421">IFERROR(INDEX(_xlfn.TEXTSPLIT(G421, "-"), 2), "")</f>
        <v>L003</v>
      </c>
      <c r="L421" t="str" cm="1">
        <f t="array" ref="L421">IFERROR(INDEX(_xlfn.TEXTSPLIT(H421, ";"), 2), "")</f>
        <v>Southern Tunnels</v>
      </c>
      <c r="M421" t="str" cm="1">
        <f t="array" ref="M421">IFERROR(INDEX(_xlfn.TEXTSPLIT(G421, "-"), 3), "")</f>
        <v>SL332</v>
      </c>
      <c r="N421" t="str" cm="1">
        <f t="array" ref="N421">IFERROR(INDEX(_xlfn.TEXTSPLIT(H421, ";"), 3), "")</f>
        <v>Between Cross Passage S33 &amp; S34, East Carriageway, Southbound</v>
      </c>
      <c r="O421" s="19">
        <v>332</v>
      </c>
      <c r="P42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3332</v>
      </c>
      <c r="Q421" s="2" t="s">
        <v>389</v>
      </c>
      <c r="R421" s="2">
        <v>167</v>
      </c>
      <c r="S421" t="s">
        <v>30</v>
      </c>
      <c r="T421" t="s">
        <v>31</v>
      </c>
      <c r="U421" t="s">
        <v>352</v>
      </c>
      <c r="V421" t="s">
        <v>353</v>
      </c>
      <c r="W421" t="s">
        <v>249</v>
      </c>
      <c r="X421" t="s">
        <v>250</v>
      </c>
      <c r="Y421" t="s">
        <v>392</v>
      </c>
      <c r="Z421" t="str">
        <f>_xlfn.CONCAT(G129," - ",E129)</f>
        <v>6203-L003 - Southern Tunnels</v>
      </c>
    </row>
    <row r="422" spans="1:26" x14ac:dyDescent="0.2">
      <c r="A422" s="2" t="s">
        <v>416</v>
      </c>
      <c r="B422" s="2" t="s">
        <v>1174</v>
      </c>
      <c r="C422" s="2" t="str">
        <f t="shared" si="20"/>
        <v>EK14W1</v>
      </c>
      <c r="D422" s="38" t="s">
        <v>1175</v>
      </c>
      <c r="E422" s="38" t="s">
        <v>1176</v>
      </c>
      <c r="F422" t="str">
        <f t="shared" si="21"/>
        <v>L003</v>
      </c>
      <c r="G4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6203-L003-SL333</v>
      </c>
      <c r="H4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S33 &amp; S34, West Carriageway, Northbound</v>
      </c>
      <c r="I422" t="str" cm="1">
        <f t="array" ref="I422">IFERROR(INDEX(_xlfn.TEXTSPLIT(G422, "-"), 1), "")</f>
        <v>6203</v>
      </c>
      <c r="J422" t="str" cm="1">
        <f t="array" ref="J422">IFERROR(INDEX(_xlfn.TEXTSPLIT(H422, ";"), 1), "")</f>
        <v>North South Motorway</v>
      </c>
      <c r="K422" t="str" cm="1">
        <f t="array" ref="K422">IFERROR(INDEX(_xlfn.TEXTSPLIT(G422, "-"), 2), "")</f>
        <v>L003</v>
      </c>
      <c r="L422" t="str" cm="1">
        <f t="array" ref="L422">IFERROR(INDEX(_xlfn.TEXTSPLIT(H422, ";"), 2), "")</f>
        <v>Southern Tunnels</v>
      </c>
      <c r="M422" t="str" cm="1">
        <f t="array" ref="M422">IFERROR(INDEX(_xlfn.TEXTSPLIT(G422, "-"), 3), "")</f>
        <v>SL333</v>
      </c>
      <c r="N422" t="str" cm="1">
        <f t="array" ref="N422">IFERROR(INDEX(_xlfn.TEXTSPLIT(H422, ";"), 3), "")</f>
        <v>Invert Between Cross Passage S33 &amp; S34, West Carriageway, Northbound</v>
      </c>
      <c r="O422" s="19">
        <v>333</v>
      </c>
      <c r="P42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3333</v>
      </c>
      <c r="Q422" s="2" t="s">
        <v>389</v>
      </c>
      <c r="R422" s="2">
        <v>168</v>
      </c>
      <c r="S422" t="s">
        <v>30</v>
      </c>
      <c r="T422" t="s">
        <v>31</v>
      </c>
      <c r="U422" t="s">
        <v>352</v>
      </c>
      <c r="V422" t="s">
        <v>353</v>
      </c>
      <c r="W422" t="s">
        <v>421</v>
      </c>
      <c r="X422" t="s">
        <v>422</v>
      </c>
      <c r="Y422" t="s">
        <v>392</v>
      </c>
      <c r="Z422" t="str">
        <f>_xlfn.CONCAT(G129," - ",E129)</f>
        <v>6203-L003 - Southern Tunnels</v>
      </c>
    </row>
    <row r="423" spans="1:26" x14ac:dyDescent="0.2">
      <c r="A423" s="2" t="s">
        <v>416</v>
      </c>
      <c r="B423" s="2" t="s">
        <v>1177</v>
      </c>
      <c r="C423" s="2" t="str">
        <f t="shared" si="20"/>
        <v>EK14W1</v>
      </c>
      <c r="D423" s="38" t="s">
        <v>1178</v>
      </c>
      <c r="E423" s="38" t="s">
        <v>1179</v>
      </c>
      <c r="F423" t="str">
        <f t="shared" si="21"/>
        <v>L003</v>
      </c>
      <c r="G4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6203-L003-SL334</v>
      </c>
      <c r="H4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S33 &amp; S34, East Carriageway, Southbound</v>
      </c>
      <c r="I423" t="str" cm="1">
        <f t="array" ref="I423">IFERROR(INDEX(_xlfn.TEXTSPLIT(G423, "-"), 1), "")</f>
        <v>6203</v>
      </c>
      <c r="J423" t="str" cm="1">
        <f t="array" ref="J423">IFERROR(INDEX(_xlfn.TEXTSPLIT(H423, ";"), 1), "")</f>
        <v>North South Motorway</v>
      </c>
      <c r="K423" t="str" cm="1">
        <f t="array" ref="K423">IFERROR(INDEX(_xlfn.TEXTSPLIT(G423, "-"), 2), "")</f>
        <v>L003</v>
      </c>
      <c r="L423" t="str" cm="1">
        <f t="array" ref="L423">IFERROR(INDEX(_xlfn.TEXTSPLIT(H423, ";"), 2), "")</f>
        <v>Southern Tunnels</v>
      </c>
      <c r="M423" t="str" cm="1">
        <f t="array" ref="M423">IFERROR(INDEX(_xlfn.TEXTSPLIT(G423, "-"), 3), "")</f>
        <v>SL334</v>
      </c>
      <c r="N423" t="str" cm="1">
        <f t="array" ref="N423">IFERROR(INDEX(_xlfn.TEXTSPLIT(H423, ";"), 3), "")</f>
        <v>Invert Between Cross Passage S33 &amp; S34, East Carriageway, Southbound</v>
      </c>
      <c r="O423" s="19">
        <v>334</v>
      </c>
      <c r="P42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3334</v>
      </c>
      <c r="Q423" s="2" t="s">
        <v>389</v>
      </c>
      <c r="R423" s="2">
        <v>169</v>
      </c>
      <c r="S423" t="s">
        <v>30</v>
      </c>
      <c r="T423" t="s">
        <v>31</v>
      </c>
      <c r="U423" t="s">
        <v>352</v>
      </c>
      <c r="V423" t="s">
        <v>353</v>
      </c>
      <c r="W423" t="s">
        <v>421</v>
      </c>
      <c r="X423" t="s">
        <v>422</v>
      </c>
      <c r="Y423" t="s">
        <v>392</v>
      </c>
      <c r="Z423" t="str">
        <f>_xlfn.CONCAT(G129," - ",E129)</f>
        <v>6203-L003 - Southern Tunnels</v>
      </c>
    </row>
    <row r="424" spans="1:26" x14ac:dyDescent="0.2">
      <c r="A424" s="2" t="s">
        <v>427</v>
      </c>
      <c r="B424" s="2" t="s">
        <v>1180</v>
      </c>
      <c r="C424" s="2" t="str">
        <f t="shared" si="20"/>
        <v>EK14W1</v>
      </c>
      <c r="D424" s="38" t="s">
        <v>1181</v>
      </c>
      <c r="E424" s="38" t="s">
        <v>1182</v>
      </c>
      <c r="F424" t="str">
        <f t="shared" si="21"/>
        <v>L003</v>
      </c>
      <c r="G4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6203-L003-SN340</v>
      </c>
      <c r="H4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S34</v>
      </c>
      <c r="I424" t="str" cm="1">
        <f t="array" ref="I424">IFERROR(INDEX(_xlfn.TEXTSPLIT(G424, "-"), 1), "")</f>
        <v>6203</v>
      </c>
      <c r="J424" t="str" cm="1">
        <f t="array" ref="J424">IFERROR(INDEX(_xlfn.TEXTSPLIT(H424, ";"), 1), "")</f>
        <v>North South Motorway</v>
      </c>
      <c r="K424" t="str" cm="1">
        <f t="array" ref="K424">IFERROR(INDEX(_xlfn.TEXTSPLIT(G424, "-"), 2), "")</f>
        <v>L003</v>
      </c>
      <c r="L424" t="str" cm="1">
        <f t="array" ref="L424">IFERROR(INDEX(_xlfn.TEXTSPLIT(H424, ";"), 2), "")</f>
        <v>Southern Tunnels</v>
      </c>
      <c r="M424" t="str" cm="1">
        <f t="array" ref="M424">IFERROR(INDEX(_xlfn.TEXTSPLIT(G424, "-"), 3), "")</f>
        <v>SN340</v>
      </c>
      <c r="N424" t="str" cm="1">
        <f t="array" ref="N424">IFERROR(INDEX(_xlfn.TEXTSPLIT(H424, ";"), 3), "")</f>
        <v>Cross Passage S34</v>
      </c>
      <c r="O424" s="19">
        <v>340</v>
      </c>
      <c r="P42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3340</v>
      </c>
      <c r="Q424" s="2" t="s">
        <v>389</v>
      </c>
      <c r="R424" s="2">
        <v>170</v>
      </c>
      <c r="S424" t="s">
        <v>30</v>
      </c>
      <c r="T424" t="s">
        <v>31</v>
      </c>
      <c r="U424" t="s">
        <v>352</v>
      </c>
      <c r="V424" t="s">
        <v>353</v>
      </c>
      <c r="W424" t="s">
        <v>432</v>
      </c>
      <c r="X424" t="s">
        <v>433</v>
      </c>
      <c r="Y424" t="s">
        <v>392</v>
      </c>
      <c r="Z424" t="str">
        <f>_xlfn.CONCAT(G129," - ",E129)</f>
        <v>6203-L003 - Southern Tunnels</v>
      </c>
    </row>
    <row r="425" spans="1:26" x14ac:dyDescent="0.2">
      <c r="A425" s="2" t="s">
        <v>407</v>
      </c>
      <c r="B425" s="2" t="s">
        <v>1183</v>
      </c>
      <c r="C425" s="2" t="str">
        <f t="shared" si="20"/>
        <v>EK14W1</v>
      </c>
      <c r="D425" s="38" t="s">
        <v>1184</v>
      </c>
      <c r="E425" s="38" t="s">
        <v>1185</v>
      </c>
      <c r="F425" t="str">
        <f t="shared" si="21"/>
        <v>L003</v>
      </c>
      <c r="G42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6203-L003-SL341</v>
      </c>
      <c r="H42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S34 &amp; S35, West Carriageway, Northbound</v>
      </c>
      <c r="I425" t="str" cm="1">
        <f t="array" ref="I425">IFERROR(INDEX(_xlfn.TEXTSPLIT(G425, "-"), 1), "")</f>
        <v>6203</v>
      </c>
      <c r="J425" t="str" cm="1">
        <f t="array" ref="J425">IFERROR(INDEX(_xlfn.TEXTSPLIT(H425, ";"), 1), "")</f>
        <v>North South Motorway</v>
      </c>
      <c r="K425" t="str" cm="1">
        <f t="array" ref="K425">IFERROR(INDEX(_xlfn.TEXTSPLIT(G425, "-"), 2), "")</f>
        <v>L003</v>
      </c>
      <c r="L425" t="str" cm="1">
        <f t="array" ref="L425">IFERROR(INDEX(_xlfn.TEXTSPLIT(H425, ";"), 2), "")</f>
        <v>Southern Tunnels</v>
      </c>
      <c r="M425" t="str" cm="1">
        <f t="array" ref="M425">IFERROR(INDEX(_xlfn.TEXTSPLIT(G425, "-"), 3), "")</f>
        <v>SL341</v>
      </c>
      <c r="N425" t="str" cm="1">
        <f t="array" ref="N425">IFERROR(INDEX(_xlfn.TEXTSPLIT(H425, ";"), 3), "")</f>
        <v>Between Cross Passage S34 &amp; S35, West Carriageway, Northbound</v>
      </c>
      <c r="O425" s="19">
        <v>341</v>
      </c>
      <c r="P42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3341</v>
      </c>
      <c r="Q425" s="2" t="s">
        <v>389</v>
      </c>
      <c r="R425" s="2">
        <v>171</v>
      </c>
      <c r="S425" t="s">
        <v>30</v>
      </c>
      <c r="T425" t="s">
        <v>31</v>
      </c>
      <c r="U425" t="s">
        <v>352</v>
      </c>
      <c r="V425" t="s">
        <v>353</v>
      </c>
      <c r="W425" t="s">
        <v>249</v>
      </c>
      <c r="X425" t="s">
        <v>250</v>
      </c>
      <c r="Y425" t="s">
        <v>392</v>
      </c>
      <c r="Z425" t="str">
        <f>_xlfn.CONCAT(G129," - ",E129)</f>
        <v>6203-L003 - Southern Tunnels</v>
      </c>
    </row>
    <row r="426" spans="1:26" x14ac:dyDescent="0.2">
      <c r="A426" s="2" t="s">
        <v>407</v>
      </c>
      <c r="B426" s="2" t="s">
        <v>1186</v>
      </c>
      <c r="C426" s="2" t="str">
        <f t="shared" si="20"/>
        <v>EK14W1</v>
      </c>
      <c r="D426" s="38" t="s">
        <v>1187</v>
      </c>
      <c r="E426" s="38" t="s">
        <v>1188</v>
      </c>
      <c r="F426" t="str">
        <f t="shared" si="21"/>
        <v>L003</v>
      </c>
      <c r="G4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6203-L003-SL342</v>
      </c>
      <c r="H4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S34 &amp; S35, East Carriageway, Southbound</v>
      </c>
      <c r="I426" t="str" cm="1">
        <f t="array" ref="I426">IFERROR(INDEX(_xlfn.TEXTSPLIT(G426, "-"), 1), "")</f>
        <v>6203</v>
      </c>
      <c r="J426" t="str" cm="1">
        <f t="array" ref="J426">IFERROR(INDEX(_xlfn.TEXTSPLIT(H426, ";"), 1), "")</f>
        <v>North South Motorway</v>
      </c>
      <c r="K426" t="str" cm="1">
        <f t="array" ref="K426">IFERROR(INDEX(_xlfn.TEXTSPLIT(G426, "-"), 2), "")</f>
        <v>L003</v>
      </c>
      <c r="L426" t="str" cm="1">
        <f t="array" ref="L426">IFERROR(INDEX(_xlfn.TEXTSPLIT(H426, ";"), 2), "")</f>
        <v>Southern Tunnels</v>
      </c>
      <c r="M426" t="str" cm="1">
        <f t="array" ref="M426">IFERROR(INDEX(_xlfn.TEXTSPLIT(G426, "-"), 3), "")</f>
        <v>SL342</v>
      </c>
      <c r="N426" t="str" cm="1">
        <f t="array" ref="N426">IFERROR(INDEX(_xlfn.TEXTSPLIT(H426, ";"), 3), "")</f>
        <v>Between Cross Passage S34 &amp; S35, East Carriageway, Southbound</v>
      </c>
      <c r="O426" s="19">
        <v>342</v>
      </c>
      <c r="P42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3342</v>
      </c>
      <c r="Q426" s="2" t="s">
        <v>389</v>
      </c>
      <c r="R426" s="2">
        <v>172</v>
      </c>
      <c r="S426" t="s">
        <v>30</v>
      </c>
      <c r="T426" t="s">
        <v>31</v>
      </c>
      <c r="U426" t="s">
        <v>352</v>
      </c>
      <c r="V426" t="s">
        <v>353</v>
      </c>
      <c r="W426" t="s">
        <v>249</v>
      </c>
      <c r="X426" t="s">
        <v>250</v>
      </c>
      <c r="Y426" t="s">
        <v>392</v>
      </c>
      <c r="Z426" t="str">
        <f>_xlfn.CONCAT(G129," - ",E129)</f>
        <v>6203-L003 - Southern Tunnels</v>
      </c>
    </row>
    <row r="427" spans="1:26" x14ac:dyDescent="0.2">
      <c r="A427" s="2" t="s">
        <v>416</v>
      </c>
      <c r="B427" s="2" t="s">
        <v>1189</v>
      </c>
      <c r="C427" s="2" t="str">
        <f t="shared" si="20"/>
        <v>EK14W1</v>
      </c>
      <c r="D427" s="38" t="s">
        <v>1190</v>
      </c>
      <c r="E427" s="38" t="s">
        <v>1191</v>
      </c>
      <c r="F427" t="str">
        <f t="shared" si="21"/>
        <v>L003</v>
      </c>
      <c r="G4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6203-L003-SL343</v>
      </c>
      <c r="H4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S34 &amp; S35, West Carriageway, Northbound</v>
      </c>
      <c r="I427" t="str" cm="1">
        <f t="array" ref="I427">IFERROR(INDEX(_xlfn.TEXTSPLIT(G427, "-"), 1), "")</f>
        <v>6203</v>
      </c>
      <c r="J427" t="str" cm="1">
        <f t="array" ref="J427">IFERROR(INDEX(_xlfn.TEXTSPLIT(H427, ";"), 1), "")</f>
        <v>North South Motorway</v>
      </c>
      <c r="K427" t="str" cm="1">
        <f t="array" ref="K427">IFERROR(INDEX(_xlfn.TEXTSPLIT(G427, "-"), 2), "")</f>
        <v>L003</v>
      </c>
      <c r="L427" t="str" cm="1">
        <f t="array" ref="L427">IFERROR(INDEX(_xlfn.TEXTSPLIT(H427, ";"), 2), "")</f>
        <v>Southern Tunnels</v>
      </c>
      <c r="M427" t="str" cm="1">
        <f t="array" ref="M427">IFERROR(INDEX(_xlfn.TEXTSPLIT(G427, "-"), 3), "")</f>
        <v>SL343</v>
      </c>
      <c r="N427" t="str" cm="1">
        <f t="array" ref="N427">IFERROR(INDEX(_xlfn.TEXTSPLIT(H427, ";"), 3), "")</f>
        <v>Invert Between Cross Passage S34 &amp; S35, West Carriageway, Northbound</v>
      </c>
      <c r="O427" s="19">
        <v>343</v>
      </c>
      <c r="P42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3343</v>
      </c>
      <c r="Q427" s="2" t="s">
        <v>389</v>
      </c>
      <c r="R427" s="2">
        <v>173</v>
      </c>
      <c r="S427" t="s">
        <v>30</v>
      </c>
      <c r="T427" t="s">
        <v>31</v>
      </c>
      <c r="U427" t="s">
        <v>352</v>
      </c>
      <c r="V427" t="s">
        <v>353</v>
      </c>
      <c r="W427" t="s">
        <v>421</v>
      </c>
      <c r="X427" t="s">
        <v>422</v>
      </c>
      <c r="Y427" t="s">
        <v>392</v>
      </c>
      <c r="Z427" t="str">
        <f>_xlfn.CONCAT(G129," - ",E129)</f>
        <v>6203-L003 - Southern Tunnels</v>
      </c>
    </row>
    <row r="428" spans="1:26" x14ac:dyDescent="0.2">
      <c r="A428" s="2" t="s">
        <v>416</v>
      </c>
      <c r="B428" s="2" t="s">
        <v>1192</v>
      </c>
      <c r="C428" s="2" t="str">
        <f t="shared" si="20"/>
        <v>EK14W1</v>
      </c>
      <c r="D428" s="38" t="s">
        <v>1193</v>
      </c>
      <c r="E428" s="38" t="s">
        <v>1194</v>
      </c>
      <c r="F428" t="str">
        <f t="shared" si="21"/>
        <v>L003</v>
      </c>
      <c r="G4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6203-L003-SL344</v>
      </c>
      <c r="H4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S34 &amp; S35, East Carriageway, Southbound</v>
      </c>
      <c r="I428" t="str" cm="1">
        <f t="array" ref="I428">IFERROR(INDEX(_xlfn.TEXTSPLIT(G428, "-"), 1), "")</f>
        <v>6203</v>
      </c>
      <c r="J428" t="str" cm="1">
        <f t="array" ref="J428">IFERROR(INDEX(_xlfn.TEXTSPLIT(H428, ";"), 1), "")</f>
        <v>North South Motorway</v>
      </c>
      <c r="K428" t="str" cm="1">
        <f t="array" ref="K428">IFERROR(INDEX(_xlfn.TEXTSPLIT(G428, "-"), 2), "")</f>
        <v>L003</v>
      </c>
      <c r="L428" t="str" cm="1">
        <f t="array" ref="L428">IFERROR(INDEX(_xlfn.TEXTSPLIT(H428, ";"), 2), "")</f>
        <v>Southern Tunnels</v>
      </c>
      <c r="M428" t="str" cm="1">
        <f t="array" ref="M428">IFERROR(INDEX(_xlfn.TEXTSPLIT(G428, "-"), 3), "")</f>
        <v>SL344</v>
      </c>
      <c r="N428" t="str" cm="1">
        <f t="array" ref="N428">IFERROR(INDEX(_xlfn.TEXTSPLIT(H428, ";"), 3), "")</f>
        <v>Invert Between Cross Passage S34 &amp; S35, East Carriageway, Southbound</v>
      </c>
      <c r="O428" s="19">
        <v>344</v>
      </c>
      <c r="P42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3344</v>
      </c>
      <c r="Q428" s="2" t="s">
        <v>389</v>
      </c>
      <c r="R428" s="2">
        <v>174</v>
      </c>
      <c r="S428" t="s">
        <v>30</v>
      </c>
      <c r="T428" t="s">
        <v>31</v>
      </c>
      <c r="U428" t="s">
        <v>352</v>
      </c>
      <c r="V428" t="s">
        <v>353</v>
      </c>
      <c r="W428" t="s">
        <v>421</v>
      </c>
      <c r="X428" t="s">
        <v>422</v>
      </c>
      <c r="Y428" t="s">
        <v>392</v>
      </c>
      <c r="Z428" t="str">
        <f>_xlfn.CONCAT(G129," - ",E129)</f>
        <v>6203-L003 - Southern Tunnels</v>
      </c>
    </row>
    <row r="429" spans="1:26" x14ac:dyDescent="0.2">
      <c r="A429" s="2" t="s">
        <v>427</v>
      </c>
      <c r="B429" s="2" t="s">
        <v>1195</v>
      </c>
      <c r="C429" s="2" t="str">
        <f t="shared" si="20"/>
        <v>EK14W1</v>
      </c>
      <c r="D429" s="38" t="s">
        <v>1196</v>
      </c>
      <c r="E429" s="38" t="s">
        <v>1197</v>
      </c>
      <c r="F429" t="str">
        <f t="shared" si="21"/>
        <v>L003</v>
      </c>
      <c r="G4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6203-L003-SN350</v>
      </c>
      <c r="H4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S35</v>
      </c>
      <c r="I429" t="str" cm="1">
        <f t="array" ref="I429">IFERROR(INDEX(_xlfn.TEXTSPLIT(G429, "-"), 1), "")</f>
        <v>6203</v>
      </c>
      <c r="J429" t="str" cm="1">
        <f t="array" ref="J429">IFERROR(INDEX(_xlfn.TEXTSPLIT(H429, ";"), 1), "")</f>
        <v>North South Motorway</v>
      </c>
      <c r="K429" t="str" cm="1">
        <f t="array" ref="K429">IFERROR(INDEX(_xlfn.TEXTSPLIT(G429, "-"), 2), "")</f>
        <v>L003</v>
      </c>
      <c r="L429" t="str" cm="1">
        <f t="array" ref="L429">IFERROR(INDEX(_xlfn.TEXTSPLIT(H429, ";"), 2), "")</f>
        <v>Southern Tunnels</v>
      </c>
      <c r="M429" t="str" cm="1">
        <f t="array" ref="M429">IFERROR(INDEX(_xlfn.TEXTSPLIT(G429, "-"), 3), "")</f>
        <v>SN350</v>
      </c>
      <c r="N429" t="str" cm="1">
        <f t="array" ref="N429">IFERROR(INDEX(_xlfn.TEXTSPLIT(H429, ";"), 3), "")</f>
        <v>Cross Passage S35</v>
      </c>
      <c r="O429" s="19">
        <v>350</v>
      </c>
      <c r="P42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3350</v>
      </c>
      <c r="Q429" s="2" t="s">
        <v>389</v>
      </c>
      <c r="R429" s="2">
        <v>175</v>
      </c>
      <c r="S429" t="s">
        <v>30</v>
      </c>
      <c r="T429" t="s">
        <v>31</v>
      </c>
      <c r="U429" t="s">
        <v>352</v>
      </c>
      <c r="V429" t="s">
        <v>353</v>
      </c>
      <c r="W429" t="s">
        <v>432</v>
      </c>
      <c r="X429" t="s">
        <v>433</v>
      </c>
      <c r="Y429" t="s">
        <v>392</v>
      </c>
      <c r="Z429" t="str">
        <f>_xlfn.CONCAT(G129," - ",E129)</f>
        <v>6203-L003 - Southern Tunnels</v>
      </c>
    </row>
    <row r="430" spans="1:26" x14ac:dyDescent="0.2">
      <c r="A430" s="2" t="s">
        <v>407</v>
      </c>
      <c r="B430" s="2" t="s">
        <v>1198</v>
      </c>
      <c r="C430" s="2" t="str">
        <f t="shared" si="20"/>
        <v>EK14W1</v>
      </c>
      <c r="D430" s="38" t="s">
        <v>1199</v>
      </c>
      <c r="E430" s="38" t="s">
        <v>1200</v>
      </c>
      <c r="F430" t="str">
        <f t="shared" si="21"/>
        <v>L003</v>
      </c>
      <c r="G4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6203-L003-SL351</v>
      </c>
      <c r="H4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S35 &amp; S36, West Carriageway, Northbound</v>
      </c>
      <c r="I430" t="str" cm="1">
        <f t="array" ref="I430">IFERROR(INDEX(_xlfn.TEXTSPLIT(G430, "-"), 1), "")</f>
        <v>6203</v>
      </c>
      <c r="J430" t="str" cm="1">
        <f t="array" ref="J430">IFERROR(INDEX(_xlfn.TEXTSPLIT(H430, ";"), 1), "")</f>
        <v>North South Motorway</v>
      </c>
      <c r="K430" t="str" cm="1">
        <f t="array" ref="K430">IFERROR(INDEX(_xlfn.TEXTSPLIT(G430, "-"), 2), "")</f>
        <v>L003</v>
      </c>
      <c r="L430" t="str" cm="1">
        <f t="array" ref="L430">IFERROR(INDEX(_xlfn.TEXTSPLIT(H430, ";"), 2), "")</f>
        <v>Southern Tunnels</v>
      </c>
      <c r="M430" t="str" cm="1">
        <f t="array" ref="M430">IFERROR(INDEX(_xlfn.TEXTSPLIT(G430, "-"), 3), "")</f>
        <v>SL351</v>
      </c>
      <c r="N430" t="str" cm="1">
        <f t="array" ref="N430">IFERROR(INDEX(_xlfn.TEXTSPLIT(H430, ";"), 3), "")</f>
        <v>Between Cross Passage S35 &amp; S36, West Carriageway, Northbound</v>
      </c>
      <c r="O430" s="19">
        <v>351</v>
      </c>
      <c r="P43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3351</v>
      </c>
      <c r="Q430" s="2" t="s">
        <v>389</v>
      </c>
      <c r="R430" s="2">
        <v>176</v>
      </c>
      <c r="S430" t="s">
        <v>30</v>
      </c>
      <c r="T430" t="s">
        <v>31</v>
      </c>
      <c r="U430" t="s">
        <v>352</v>
      </c>
      <c r="V430" t="s">
        <v>353</v>
      </c>
      <c r="W430" t="s">
        <v>249</v>
      </c>
      <c r="X430" t="s">
        <v>250</v>
      </c>
      <c r="Y430" t="s">
        <v>392</v>
      </c>
      <c r="Z430" t="str">
        <f>_xlfn.CONCAT(G129," - ",E129)</f>
        <v>6203-L003 - Southern Tunnels</v>
      </c>
    </row>
    <row r="431" spans="1:26" x14ac:dyDescent="0.2">
      <c r="A431" s="2" t="s">
        <v>407</v>
      </c>
      <c r="B431" s="2" t="s">
        <v>1201</v>
      </c>
      <c r="C431" s="2" t="str">
        <f t="shared" si="20"/>
        <v>EK14W1</v>
      </c>
      <c r="D431" s="38" t="s">
        <v>1202</v>
      </c>
      <c r="E431" s="38" t="s">
        <v>1203</v>
      </c>
      <c r="F431" t="str">
        <f t="shared" si="21"/>
        <v>L003</v>
      </c>
      <c r="G4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6203-L003-SL352</v>
      </c>
      <c r="H4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S35 &amp; S36, East Carriageway, Southbound</v>
      </c>
      <c r="I431" t="str" cm="1">
        <f t="array" ref="I431">IFERROR(INDEX(_xlfn.TEXTSPLIT(G431, "-"), 1), "")</f>
        <v>6203</v>
      </c>
      <c r="J431" t="str" cm="1">
        <f t="array" ref="J431">IFERROR(INDEX(_xlfn.TEXTSPLIT(H431, ";"), 1), "")</f>
        <v>North South Motorway</v>
      </c>
      <c r="K431" t="str" cm="1">
        <f t="array" ref="K431">IFERROR(INDEX(_xlfn.TEXTSPLIT(G431, "-"), 2), "")</f>
        <v>L003</v>
      </c>
      <c r="L431" t="str" cm="1">
        <f t="array" ref="L431">IFERROR(INDEX(_xlfn.TEXTSPLIT(H431, ";"), 2), "")</f>
        <v>Southern Tunnels</v>
      </c>
      <c r="M431" t="str" cm="1">
        <f t="array" ref="M431">IFERROR(INDEX(_xlfn.TEXTSPLIT(G431, "-"), 3), "")</f>
        <v>SL352</v>
      </c>
      <c r="N431" t="str" cm="1">
        <f t="array" ref="N431">IFERROR(INDEX(_xlfn.TEXTSPLIT(H431, ";"), 3), "")</f>
        <v>Between Cross Passage S35 &amp; S36, East Carriageway, Southbound</v>
      </c>
      <c r="O431" s="19">
        <v>352</v>
      </c>
      <c r="P43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3352</v>
      </c>
      <c r="Q431" s="2" t="s">
        <v>389</v>
      </c>
      <c r="R431" s="2">
        <v>177</v>
      </c>
      <c r="S431" t="s">
        <v>30</v>
      </c>
      <c r="T431" t="s">
        <v>31</v>
      </c>
      <c r="U431" t="s">
        <v>352</v>
      </c>
      <c r="V431" t="s">
        <v>353</v>
      </c>
      <c r="W431" t="s">
        <v>249</v>
      </c>
      <c r="X431" t="s">
        <v>250</v>
      </c>
      <c r="Y431" t="s">
        <v>392</v>
      </c>
      <c r="Z431" t="str">
        <f>_xlfn.CONCAT(G129," - ",E129)</f>
        <v>6203-L003 - Southern Tunnels</v>
      </c>
    </row>
    <row r="432" spans="1:26" x14ac:dyDescent="0.2">
      <c r="A432" s="2" t="s">
        <v>416</v>
      </c>
      <c r="B432" s="2" t="s">
        <v>1204</v>
      </c>
      <c r="C432" s="2" t="str">
        <f t="shared" si="20"/>
        <v>EK14W1</v>
      </c>
      <c r="D432" s="38" t="s">
        <v>1205</v>
      </c>
      <c r="E432" s="38" t="s">
        <v>1206</v>
      </c>
      <c r="F432" t="str">
        <f t="shared" si="21"/>
        <v>L003</v>
      </c>
      <c r="G4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6203-L003-SL353</v>
      </c>
      <c r="H4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S35 &amp; S36, West Carriageway, Northbound</v>
      </c>
      <c r="I432" t="str" cm="1">
        <f t="array" ref="I432">IFERROR(INDEX(_xlfn.TEXTSPLIT(G432, "-"), 1), "")</f>
        <v>6203</v>
      </c>
      <c r="J432" t="str" cm="1">
        <f t="array" ref="J432">IFERROR(INDEX(_xlfn.TEXTSPLIT(H432, ";"), 1), "")</f>
        <v>North South Motorway</v>
      </c>
      <c r="K432" t="str" cm="1">
        <f t="array" ref="K432">IFERROR(INDEX(_xlfn.TEXTSPLIT(G432, "-"), 2), "")</f>
        <v>L003</v>
      </c>
      <c r="L432" t="str" cm="1">
        <f t="array" ref="L432">IFERROR(INDEX(_xlfn.TEXTSPLIT(H432, ";"), 2), "")</f>
        <v>Southern Tunnels</v>
      </c>
      <c r="M432" t="str" cm="1">
        <f t="array" ref="M432">IFERROR(INDEX(_xlfn.TEXTSPLIT(G432, "-"), 3), "")</f>
        <v>SL353</v>
      </c>
      <c r="N432" t="str" cm="1">
        <f t="array" ref="N432">IFERROR(INDEX(_xlfn.TEXTSPLIT(H432, ";"), 3), "")</f>
        <v>Invert Between Cross Passage S35 &amp; S36, West Carriageway, Northbound</v>
      </c>
      <c r="O432" s="19">
        <v>353</v>
      </c>
      <c r="P43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3353</v>
      </c>
      <c r="Q432" s="2" t="s">
        <v>389</v>
      </c>
      <c r="R432" s="2">
        <v>178</v>
      </c>
      <c r="S432" t="s">
        <v>30</v>
      </c>
      <c r="T432" t="s">
        <v>31</v>
      </c>
      <c r="U432" t="s">
        <v>352</v>
      </c>
      <c r="V432" t="s">
        <v>353</v>
      </c>
      <c r="W432" t="s">
        <v>421</v>
      </c>
      <c r="X432" t="s">
        <v>422</v>
      </c>
      <c r="Y432" t="s">
        <v>392</v>
      </c>
      <c r="Z432" t="str">
        <f>_xlfn.CONCAT(G129," - ",E129)</f>
        <v>6203-L003 - Southern Tunnels</v>
      </c>
    </row>
    <row r="433" spans="1:26" x14ac:dyDescent="0.2">
      <c r="A433" s="2" t="s">
        <v>416</v>
      </c>
      <c r="B433" s="2" t="s">
        <v>1207</v>
      </c>
      <c r="C433" s="2" t="str">
        <f t="shared" si="20"/>
        <v>EK14W1</v>
      </c>
      <c r="D433" s="38" t="s">
        <v>1208</v>
      </c>
      <c r="E433" s="38" t="s">
        <v>1209</v>
      </c>
      <c r="F433" t="str">
        <f t="shared" si="21"/>
        <v>L003</v>
      </c>
      <c r="G4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6203-L003-SL354</v>
      </c>
      <c r="H4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S35 &amp; S36, East Carriageway, Southbound</v>
      </c>
      <c r="I433" t="str" cm="1">
        <f t="array" ref="I433">IFERROR(INDEX(_xlfn.TEXTSPLIT(G433, "-"), 1), "")</f>
        <v>6203</v>
      </c>
      <c r="J433" t="str" cm="1">
        <f t="array" ref="J433">IFERROR(INDEX(_xlfn.TEXTSPLIT(H433, ";"), 1), "")</f>
        <v>North South Motorway</v>
      </c>
      <c r="K433" t="str" cm="1">
        <f t="array" ref="K433">IFERROR(INDEX(_xlfn.TEXTSPLIT(G433, "-"), 2), "")</f>
        <v>L003</v>
      </c>
      <c r="L433" t="str" cm="1">
        <f t="array" ref="L433">IFERROR(INDEX(_xlfn.TEXTSPLIT(H433, ";"), 2), "")</f>
        <v>Southern Tunnels</v>
      </c>
      <c r="M433" t="str" cm="1">
        <f t="array" ref="M433">IFERROR(INDEX(_xlfn.TEXTSPLIT(G433, "-"), 3), "")</f>
        <v>SL354</v>
      </c>
      <c r="N433" t="str" cm="1">
        <f t="array" ref="N433">IFERROR(INDEX(_xlfn.TEXTSPLIT(H433, ";"), 3), "")</f>
        <v>Invert Between Cross Passage S35 &amp; S36, East Carriageway, Southbound</v>
      </c>
      <c r="O433" s="19">
        <v>354</v>
      </c>
      <c r="P43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3354</v>
      </c>
      <c r="Q433" s="2" t="s">
        <v>389</v>
      </c>
      <c r="R433" s="2">
        <v>179</v>
      </c>
      <c r="S433" t="s">
        <v>30</v>
      </c>
      <c r="T433" t="s">
        <v>31</v>
      </c>
      <c r="U433" t="s">
        <v>352</v>
      </c>
      <c r="V433" t="s">
        <v>353</v>
      </c>
      <c r="W433" t="s">
        <v>421</v>
      </c>
      <c r="X433" t="s">
        <v>422</v>
      </c>
      <c r="Y433" t="s">
        <v>392</v>
      </c>
      <c r="Z433" t="str">
        <f>_xlfn.CONCAT(G129," - ",E129)</f>
        <v>6203-L003 - Southern Tunnels</v>
      </c>
    </row>
    <row r="434" spans="1:26" x14ac:dyDescent="0.2">
      <c r="A434" s="2" t="s">
        <v>427</v>
      </c>
      <c r="B434" s="2" t="s">
        <v>1210</v>
      </c>
      <c r="C434" s="2" t="str">
        <f t="shared" si="20"/>
        <v>EK14W1</v>
      </c>
      <c r="D434" s="38" t="s">
        <v>1211</v>
      </c>
      <c r="E434" s="38" t="s">
        <v>1212</v>
      </c>
      <c r="F434" t="str">
        <f t="shared" si="21"/>
        <v>L003</v>
      </c>
      <c r="G43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6203-L003-SN360</v>
      </c>
      <c r="H43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S36</v>
      </c>
      <c r="I434" t="str" cm="1">
        <f t="array" ref="I434">IFERROR(INDEX(_xlfn.TEXTSPLIT(G434, "-"), 1), "")</f>
        <v>6203</v>
      </c>
      <c r="J434" t="str" cm="1">
        <f t="array" ref="J434">IFERROR(INDEX(_xlfn.TEXTSPLIT(H434, ";"), 1), "")</f>
        <v>North South Motorway</v>
      </c>
      <c r="K434" t="str" cm="1">
        <f t="array" ref="K434">IFERROR(INDEX(_xlfn.TEXTSPLIT(G434, "-"), 2), "")</f>
        <v>L003</v>
      </c>
      <c r="L434" t="str" cm="1">
        <f t="array" ref="L434">IFERROR(INDEX(_xlfn.TEXTSPLIT(H434, ";"), 2), "")</f>
        <v>Southern Tunnels</v>
      </c>
      <c r="M434" t="str" cm="1">
        <f t="array" ref="M434">IFERROR(INDEX(_xlfn.TEXTSPLIT(G434, "-"), 3), "")</f>
        <v>SN360</v>
      </c>
      <c r="N434" t="str" cm="1">
        <f t="array" ref="N434">IFERROR(INDEX(_xlfn.TEXTSPLIT(H434, ";"), 3), "")</f>
        <v>Cross Passage S36</v>
      </c>
      <c r="O434" s="19">
        <v>360</v>
      </c>
      <c r="P43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3360</v>
      </c>
      <c r="Q434" s="2" t="s">
        <v>389</v>
      </c>
      <c r="R434" s="2">
        <v>180</v>
      </c>
      <c r="S434" t="s">
        <v>30</v>
      </c>
      <c r="T434" t="s">
        <v>31</v>
      </c>
      <c r="U434" t="s">
        <v>352</v>
      </c>
      <c r="V434" t="s">
        <v>353</v>
      </c>
      <c r="W434" t="s">
        <v>432</v>
      </c>
      <c r="X434" t="s">
        <v>433</v>
      </c>
      <c r="Y434" t="s">
        <v>392</v>
      </c>
      <c r="Z434" t="str">
        <f>_xlfn.CONCAT(G129," - ",E129)</f>
        <v>6203-L003 - Southern Tunnels</v>
      </c>
    </row>
    <row r="435" spans="1:26" x14ac:dyDescent="0.2">
      <c r="A435" s="2" t="s">
        <v>407</v>
      </c>
      <c r="B435" s="2" t="s">
        <v>1213</v>
      </c>
      <c r="C435" s="2" t="str">
        <f t="shared" si="20"/>
        <v>EK14W1</v>
      </c>
      <c r="D435" s="38" t="s">
        <v>1214</v>
      </c>
      <c r="E435" s="38" t="s">
        <v>1215</v>
      </c>
      <c r="F435" t="str">
        <f t="shared" si="21"/>
        <v>L003</v>
      </c>
      <c r="G4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6203-L003-SL361</v>
      </c>
      <c r="H4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S36 &amp; S37, West Carriageway, Northbound</v>
      </c>
      <c r="I435" t="str" cm="1">
        <f t="array" ref="I435">IFERROR(INDEX(_xlfn.TEXTSPLIT(G435, "-"), 1), "")</f>
        <v>6203</v>
      </c>
      <c r="J435" t="str" cm="1">
        <f t="array" ref="J435">IFERROR(INDEX(_xlfn.TEXTSPLIT(H435, ";"), 1), "")</f>
        <v>North South Motorway</v>
      </c>
      <c r="K435" t="str" cm="1">
        <f t="array" ref="K435">IFERROR(INDEX(_xlfn.TEXTSPLIT(G435, "-"), 2), "")</f>
        <v>L003</v>
      </c>
      <c r="L435" t="str" cm="1">
        <f t="array" ref="L435">IFERROR(INDEX(_xlfn.TEXTSPLIT(H435, ";"), 2), "")</f>
        <v>Southern Tunnels</v>
      </c>
      <c r="M435" t="str" cm="1">
        <f t="array" ref="M435">IFERROR(INDEX(_xlfn.TEXTSPLIT(G435, "-"), 3), "")</f>
        <v>SL361</v>
      </c>
      <c r="N435" t="str" cm="1">
        <f t="array" ref="N435">IFERROR(INDEX(_xlfn.TEXTSPLIT(H435, ";"), 3), "")</f>
        <v>Between Cross Passage S36 &amp; S37, West Carriageway, Northbound</v>
      </c>
      <c r="O435" s="19">
        <v>361</v>
      </c>
      <c r="P43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3361</v>
      </c>
      <c r="Q435" s="2" t="s">
        <v>389</v>
      </c>
      <c r="R435" s="2">
        <v>181</v>
      </c>
      <c r="S435" t="s">
        <v>30</v>
      </c>
      <c r="T435" t="s">
        <v>31</v>
      </c>
      <c r="U435" t="s">
        <v>352</v>
      </c>
      <c r="V435" t="s">
        <v>353</v>
      </c>
      <c r="W435" t="s">
        <v>249</v>
      </c>
      <c r="X435" t="s">
        <v>250</v>
      </c>
      <c r="Y435" t="s">
        <v>392</v>
      </c>
      <c r="Z435" t="str">
        <f>_xlfn.CONCAT(G129," - ",E129)</f>
        <v>6203-L003 - Southern Tunnels</v>
      </c>
    </row>
    <row r="436" spans="1:26" x14ac:dyDescent="0.2">
      <c r="A436" s="2" t="s">
        <v>407</v>
      </c>
      <c r="B436" s="2" t="s">
        <v>1216</v>
      </c>
      <c r="C436" s="2" t="str">
        <f t="shared" si="20"/>
        <v>EK14W1</v>
      </c>
      <c r="D436" s="38" t="s">
        <v>1217</v>
      </c>
      <c r="E436" s="38" t="s">
        <v>1218</v>
      </c>
      <c r="F436" t="str">
        <f t="shared" si="21"/>
        <v>L003</v>
      </c>
      <c r="G4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6203-L003-SL362</v>
      </c>
      <c r="H4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S36 &amp; S37, East Carriageway, Southbound</v>
      </c>
      <c r="I436" t="str" cm="1">
        <f t="array" ref="I436">IFERROR(INDEX(_xlfn.TEXTSPLIT(G436, "-"), 1), "")</f>
        <v>6203</v>
      </c>
      <c r="J436" t="str" cm="1">
        <f t="array" ref="J436">IFERROR(INDEX(_xlfn.TEXTSPLIT(H436, ";"), 1), "")</f>
        <v>North South Motorway</v>
      </c>
      <c r="K436" t="str" cm="1">
        <f t="array" ref="K436">IFERROR(INDEX(_xlfn.TEXTSPLIT(G436, "-"), 2), "")</f>
        <v>L003</v>
      </c>
      <c r="L436" t="str" cm="1">
        <f t="array" ref="L436">IFERROR(INDEX(_xlfn.TEXTSPLIT(H436, ";"), 2), "")</f>
        <v>Southern Tunnels</v>
      </c>
      <c r="M436" t="str" cm="1">
        <f t="array" ref="M436">IFERROR(INDEX(_xlfn.TEXTSPLIT(G436, "-"), 3), "")</f>
        <v>SL362</v>
      </c>
      <c r="N436" t="str" cm="1">
        <f t="array" ref="N436">IFERROR(INDEX(_xlfn.TEXTSPLIT(H436, ";"), 3), "")</f>
        <v>Between Cross Passage S36 &amp; S37, East Carriageway, Southbound</v>
      </c>
      <c r="O436" s="19">
        <v>362</v>
      </c>
      <c r="P43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3362</v>
      </c>
      <c r="Q436" s="2" t="s">
        <v>389</v>
      </c>
      <c r="R436" s="2">
        <v>182</v>
      </c>
      <c r="S436" t="s">
        <v>30</v>
      </c>
      <c r="T436" t="s">
        <v>31</v>
      </c>
      <c r="U436" t="s">
        <v>352</v>
      </c>
      <c r="V436" t="s">
        <v>353</v>
      </c>
      <c r="W436" t="s">
        <v>249</v>
      </c>
      <c r="X436" t="s">
        <v>250</v>
      </c>
      <c r="Y436" t="s">
        <v>392</v>
      </c>
      <c r="Z436" t="str">
        <f>_xlfn.CONCAT(G129," - ",E129)</f>
        <v>6203-L003 - Southern Tunnels</v>
      </c>
    </row>
    <row r="437" spans="1:26" x14ac:dyDescent="0.2">
      <c r="A437" s="2" t="s">
        <v>416</v>
      </c>
      <c r="B437" s="2" t="s">
        <v>1219</v>
      </c>
      <c r="C437" s="2" t="str">
        <f t="shared" si="20"/>
        <v>EK14W1</v>
      </c>
      <c r="D437" s="38" t="s">
        <v>1220</v>
      </c>
      <c r="E437" s="38" t="s">
        <v>1221</v>
      </c>
      <c r="F437" t="str">
        <f t="shared" si="21"/>
        <v>L003</v>
      </c>
      <c r="G4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6203-L003-SL363</v>
      </c>
      <c r="H4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S36 &amp; S37, West Carriageway, Northbound</v>
      </c>
      <c r="I437" t="str" cm="1">
        <f t="array" ref="I437">IFERROR(INDEX(_xlfn.TEXTSPLIT(G437, "-"), 1), "")</f>
        <v>6203</v>
      </c>
      <c r="J437" t="str" cm="1">
        <f t="array" ref="J437">IFERROR(INDEX(_xlfn.TEXTSPLIT(H437, ";"), 1), "")</f>
        <v>North South Motorway</v>
      </c>
      <c r="K437" t="str" cm="1">
        <f t="array" ref="K437">IFERROR(INDEX(_xlfn.TEXTSPLIT(G437, "-"), 2), "")</f>
        <v>L003</v>
      </c>
      <c r="L437" t="str" cm="1">
        <f t="array" ref="L437">IFERROR(INDEX(_xlfn.TEXTSPLIT(H437, ";"), 2), "")</f>
        <v>Southern Tunnels</v>
      </c>
      <c r="M437" t="str" cm="1">
        <f t="array" ref="M437">IFERROR(INDEX(_xlfn.TEXTSPLIT(G437, "-"), 3), "")</f>
        <v>SL363</v>
      </c>
      <c r="N437" t="str" cm="1">
        <f t="array" ref="N437">IFERROR(INDEX(_xlfn.TEXTSPLIT(H437, ";"), 3), "")</f>
        <v>Invert Between Cross Passage S36 &amp; S37, West Carriageway, Northbound</v>
      </c>
      <c r="O437" s="19">
        <v>363</v>
      </c>
      <c r="P43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3363</v>
      </c>
      <c r="Q437" s="2" t="s">
        <v>389</v>
      </c>
      <c r="R437" s="2">
        <v>183</v>
      </c>
      <c r="S437" t="s">
        <v>30</v>
      </c>
      <c r="T437" t="s">
        <v>31</v>
      </c>
      <c r="U437" t="s">
        <v>352</v>
      </c>
      <c r="V437" t="s">
        <v>353</v>
      </c>
      <c r="W437" t="s">
        <v>421</v>
      </c>
      <c r="X437" t="s">
        <v>422</v>
      </c>
      <c r="Y437" t="s">
        <v>392</v>
      </c>
      <c r="Z437" t="str">
        <f>_xlfn.CONCAT(G129," - ",E129)</f>
        <v>6203-L003 - Southern Tunnels</v>
      </c>
    </row>
    <row r="438" spans="1:26" x14ac:dyDescent="0.2">
      <c r="A438" s="2" t="s">
        <v>416</v>
      </c>
      <c r="B438" s="2" t="s">
        <v>1222</v>
      </c>
      <c r="C438" s="2" t="str">
        <f t="shared" si="20"/>
        <v>EK14W1</v>
      </c>
      <c r="D438" s="38" t="s">
        <v>1223</v>
      </c>
      <c r="E438" s="38" t="s">
        <v>1224</v>
      </c>
      <c r="F438" t="str">
        <f t="shared" si="21"/>
        <v>L003</v>
      </c>
      <c r="G43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6203-L003-SL364</v>
      </c>
      <c r="H43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S36 &amp; S37, East Carriageway, Southbound</v>
      </c>
      <c r="I438" t="str" cm="1">
        <f t="array" ref="I438">IFERROR(INDEX(_xlfn.TEXTSPLIT(G438, "-"), 1), "")</f>
        <v>6203</v>
      </c>
      <c r="J438" t="str" cm="1">
        <f t="array" ref="J438">IFERROR(INDEX(_xlfn.TEXTSPLIT(H438, ";"), 1), "")</f>
        <v>North South Motorway</v>
      </c>
      <c r="K438" t="str" cm="1">
        <f t="array" ref="K438">IFERROR(INDEX(_xlfn.TEXTSPLIT(G438, "-"), 2), "")</f>
        <v>L003</v>
      </c>
      <c r="L438" t="str" cm="1">
        <f t="array" ref="L438">IFERROR(INDEX(_xlfn.TEXTSPLIT(H438, ";"), 2), "")</f>
        <v>Southern Tunnels</v>
      </c>
      <c r="M438" t="str" cm="1">
        <f t="array" ref="M438">IFERROR(INDEX(_xlfn.TEXTSPLIT(G438, "-"), 3), "")</f>
        <v>SL364</v>
      </c>
      <c r="N438" t="str" cm="1">
        <f t="array" ref="N438">IFERROR(INDEX(_xlfn.TEXTSPLIT(H438, ";"), 3), "")</f>
        <v>Invert Between Cross Passage S36 &amp; S37, East Carriageway, Southbound</v>
      </c>
      <c r="O438" s="19">
        <v>364</v>
      </c>
      <c r="P43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3364</v>
      </c>
      <c r="Q438" s="2" t="s">
        <v>389</v>
      </c>
      <c r="R438" s="2">
        <v>184</v>
      </c>
      <c r="S438" t="s">
        <v>30</v>
      </c>
      <c r="T438" t="s">
        <v>31</v>
      </c>
      <c r="U438" t="s">
        <v>352</v>
      </c>
      <c r="V438" t="s">
        <v>353</v>
      </c>
      <c r="W438" t="s">
        <v>421</v>
      </c>
      <c r="X438" t="s">
        <v>422</v>
      </c>
      <c r="Y438" t="s">
        <v>392</v>
      </c>
      <c r="Z438" t="str">
        <f>_xlfn.CONCAT(G129," - ",E129)</f>
        <v>6203-L003 - Southern Tunnels</v>
      </c>
    </row>
    <row r="439" spans="1:26" x14ac:dyDescent="0.2">
      <c r="A439" s="2" t="s">
        <v>427</v>
      </c>
      <c r="B439" s="2" t="s">
        <v>1225</v>
      </c>
      <c r="C439" s="2" t="str">
        <f t="shared" si="20"/>
        <v>EK14W1</v>
      </c>
      <c r="D439" s="38" t="s">
        <v>1226</v>
      </c>
      <c r="E439" s="38" t="s">
        <v>1227</v>
      </c>
      <c r="F439" t="str">
        <f t="shared" si="21"/>
        <v>L003</v>
      </c>
      <c r="G4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6203-L003-SN370</v>
      </c>
      <c r="H4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S37</v>
      </c>
      <c r="I439" t="str" cm="1">
        <f t="array" ref="I439">IFERROR(INDEX(_xlfn.TEXTSPLIT(G439, "-"), 1), "")</f>
        <v>6203</v>
      </c>
      <c r="J439" t="str" cm="1">
        <f t="array" ref="J439">IFERROR(INDEX(_xlfn.TEXTSPLIT(H439, ";"), 1), "")</f>
        <v>North South Motorway</v>
      </c>
      <c r="K439" t="str" cm="1">
        <f t="array" ref="K439">IFERROR(INDEX(_xlfn.TEXTSPLIT(G439, "-"), 2), "")</f>
        <v>L003</v>
      </c>
      <c r="L439" t="str" cm="1">
        <f t="array" ref="L439">IFERROR(INDEX(_xlfn.TEXTSPLIT(H439, ";"), 2), "")</f>
        <v>Southern Tunnels</v>
      </c>
      <c r="M439" t="str" cm="1">
        <f t="array" ref="M439">IFERROR(INDEX(_xlfn.TEXTSPLIT(G439, "-"), 3), "")</f>
        <v>SN370</v>
      </c>
      <c r="N439" t="str" cm="1">
        <f t="array" ref="N439">IFERROR(INDEX(_xlfn.TEXTSPLIT(H439, ";"), 3), "")</f>
        <v>Cross Passage S37</v>
      </c>
      <c r="O439" s="19">
        <v>370</v>
      </c>
      <c r="P43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3370</v>
      </c>
      <c r="Q439" s="2" t="s">
        <v>389</v>
      </c>
      <c r="R439" s="2">
        <v>185</v>
      </c>
      <c r="S439" t="s">
        <v>30</v>
      </c>
      <c r="T439" t="s">
        <v>31</v>
      </c>
      <c r="U439" t="s">
        <v>352</v>
      </c>
      <c r="V439" t="s">
        <v>353</v>
      </c>
      <c r="W439" t="s">
        <v>432</v>
      </c>
      <c r="X439" t="s">
        <v>433</v>
      </c>
      <c r="Y439" t="s">
        <v>392</v>
      </c>
      <c r="Z439" t="str">
        <f>_xlfn.CONCAT(G129," - ",E129)</f>
        <v>6203-L003 - Southern Tunnels</v>
      </c>
    </row>
    <row r="440" spans="1:26" x14ac:dyDescent="0.2">
      <c r="A440" s="2" t="s">
        <v>407</v>
      </c>
      <c r="B440" s="2" t="s">
        <v>1228</v>
      </c>
      <c r="C440" s="2" t="str">
        <f t="shared" si="20"/>
        <v>EK14W1</v>
      </c>
      <c r="D440" s="38" t="s">
        <v>1229</v>
      </c>
      <c r="E440" s="38" t="s">
        <v>1215</v>
      </c>
      <c r="F440" t="str">
        <f t="shared" si="21"/>
        <v>L003</v>
      </c>
      <c r="G44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6203-L003-SL371</v>
      </c>
      <c r="H44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S36 &amp; S37, West Carriageway, Northbound</v>
      </c>
      <c r="I440" t="str" cm="1">
        <f t="array" ref="I440">IFERROR(INDEX(_xlfn.TEXTSPLIT(G440, "-"), 1), "")</f>
        <v>6203</v>
      </c>
      <c r="J440" t="str" cm="1">
        <f t="array" ref="J440">IFERROR(INDEX(_xlfn.TEXTSPLIT(H440, ";"), 1), "")</f>
        <v>North South Motorway</v>
      </c>
      <c r="K440" t="str" cm="1">
        <f t="array" ref="K440">IFERROR(INDEX(_xlfn.TEXTSPLIT(G440, "-"), 2), "")</f>
        <v>L003</v>
      </c>
      <c r="L440" t="str" cm="1">
        <f t="array" ref="L440">IFERROR(INDEX(_xlfn.TEXTSPLIT(H440, ";"), 2), "")</f>
        <v>Southern Tunnels</v>
      </c>
      <c r="M440" t="str" cm="1">
        <f t="array" ref="M440">IFERROR(INDEX(_xlfn.TEXTSPLIT(G440, "-"), 3), "")</f>
        <v>SL371</v>
      </c>
      <c r="N440" t="str" cm="1">
        <f t="array" ref="N440">IFERROR(INDEX(_xlfn.TEXTSPLIT(H440, ";"), 3), "")</f>
        <v>Between Cross Passage S36 &amp; S37, West Carriageway, Northbound</v>
      </c>
      <c r="O440" s="19">
        <v>371</v>
      </c>
      <c r="P44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3371</v>
      </c>
      <c r="Q440" s="2" t="s">
        <v>389</v>
      </c>
      <c r="R440" s="2">
        <v>186</v>
      </c>
      <c r="S440" t="s">
        <v>30</v>
      </c>
      <c r="T440" t="s">
        <v>31</v>
      </c>
      <c r="U440" t="s">
        <v>352</v>
      </c>
      <c r="V440" t="s">
        <v>353</v>
      </c>
      <c r="W440" t="s">
        <v>249</v>
      </c>
      <c r="X440" t="s">
        <v>250</v>
      </c>
      <c r="Y440" t="s">
        <v>392</v>
      </c>
      <c r="Z440" t="str">
        <f>_xlfn.CONCAT(G129," - ",E129)</f>
        <v>6203-L003 - Southern Tunnels</v>
      </c>
    </row>
    <row r="441" spans="1:26" x14ac:dyDescent="0.2">
      <c r="A441" s="2" t="s">
        <v>407</v>
      </c>
      <c r="B441" s="2" t="s">
        <v>1230</v>
      </c>
      <c r="C441" s="2" t="str">
        <f t="shared" si="20"/>
        <v>EK14W1</v>
      </c>
      <c r="D441" s="38" t="s">
        <v>1231</v>
      </c>
      <c r="E441" s="38" t="s">
        <v>1232</v>
      </c>
      <c r="F441" t="str">
        <f t="shared" si="21"/>
        <v>L003</v>
      </c>
      <c r="G44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6203-L003-SL372</v>
      </c>
      <c r="H44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S37 &amp; S38, East Carriageway, Southbound</v>
      </c>
      <c r="I441" t="str" cm="1">
        <f t="array" ref="I441">IFERROR(INDEX(_xlfn.TEXTSPLIT(G441, "-"), 1), "")</f>
        <v>6203</v>
      </c>
      <c r="J441" t="str" cm="1">
        <f t="array" ref="J441">IFERROR(INDEX(_xlfn.TEXTSPLIT(H441, ";"), 1), "")</f>
        <v>North South Motorway</v>
      </c>
      <c r="K441" t="str" cm="1">
        <f t="array" ref="K441">IFERROR(INDEX(_xlfn.TEXTSPLIT(G441, "-"), 2), "")</f>
        <v>L003</v>
      </c>
      <c r="L441" t="str" cm="1">
        <f t="array" ref="L441">IFERROR(INDEX(_xlfn.TEXTSPLIT(H441, ";"), 2), "")</f>
        <v>Southern Tunnels</v>
      </c>
      <c r="M441" t="str" cm="1">
        <f t="array" ref="M441">IFERROR(INDEX(_xlfn.TEXTSPLIT(G441, "-"), 3), "")</f>
        <v>SL372</v>
      </c>
      <c r="N441" t="str" cm="1">
        <f t="array" ref="N441">IFERROR(INDEX(_xlfn.TEXTSPLIT(H441, ";"), 3), "")</f>
        <v>Between Cross Passage S37 &amp; S38, East Carriageway, Southbound</v>
      </c>
      <c r="O441" s="19">
        <v>372</v>
      </c>
      <c r="P44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3372</v>
      </c>
      <c r="Q441" s="2" t="s">
        <v>389</v>
      </c>
      <c r="R441" s="2">
        <v>187</v>
      </c>
      <c r="S441" t="s">
        <v>30</v>
      </c>
      <c r="T441" t="s">
        <v>31</v>
      </c>
      <c r="U441" t="s">
        <v>352</v>
      </c>
      <c r="V441" t="s">
        <v>353</v>
      </c>
      <c r="W441" t="s">
        <v>249</v>
      </c>
      <c r="X441" t="s">
        <v>250</v>
      </c>
      <c r="Y441" t="s">
        <v>392</v>
      </c>
      <c r="Z441" t="str">
        <f>_xlfn.CONCAT(G129," - ",E129)</f>
        <v>6203-L003 - Southern Tunnels</v>
      </c>
    </row>
    <row r="442" spans="1:26" x14ac:dyDescent="0.2">
      <c r="A442" s="2" t="s">
        <v>416</v>
      </c>
      <c r="B442" s="2" t="s">
        <v>1233</v>
      </c>
      <c r="C442" s="2" t="str">
        <f t="shared" si="20"/>
        <v>EK14W1</v>
      </c>
      <c r="D442" s="38" t="s">
        <v>1234</v>
      </c>
      <c r="E442" s="38" t="s">
        <v>1221</v>
      </c>
      <c r="F442" t="str">
        <f t="shared" si="21"/>
        <v>L003</v>
      </c>
      <c r="G4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6203-L003-SL373</v>
      </c>
      <c r="H4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S36 &amp; S37, West Carriageway, Northbound</v>
      </c>
      <c r="I442" t="str" cm="1">
        <f t="array" ref="I442">IFERROR(INDEX(_xlfn.TEXTSPLIT(G442, "-"), 1), "")</f>
        <v>6203</v>
      </c>
      <c r="J442" t="str" cm="1">
        <f t="array" ref="J442">IFERROR(INDEX(_xlfn.TEXTSPLIT(H442, ";"), 1), "")</f>
        <v>North South Motorway</v>
      </c>
      <c r="K442" t="str" cm="1">
        <f t="array" ref="K442">IFERROR(INDEX(_xlfn.TEXTSPLIT(G442, "-"), 2), "")</f>
        <v>L003</v>
      </c>
      <c r="L442" t="str" cm="1">
        <f t="array" ref="L442">IFERROR(INDEX(_xlfn.TEXTSPLIT(H442, ";"), 2), "")</f>
        <v>Southern Tunnels</v>
      </c>
      <c r="M442" t="str" cm="1">
        <f t="array" ref="M442">IFERROR(INDEX(_xlfn.TEXTSPLIT(G442, "-"), 3), "")</f>
        <v>SL373</v>
      </c>
      <c r="N442" t="str" cm="1">
        <f t="array" ref="N442">IFERROR(INDEX(_xlfn.TEXTSPLIT(H442, ";"), 3), "")</f>
        <v>Invert Between Cross Passage S36 &amp; S37, West Carriageway, Northbound</v>
      </c>
      <c r="O442" s="19">
        <v>373</v>
      </c>
      <c r="P44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3373</v>
      </c>
      <c r="Q442" s="2" t="s">
        <v>389</v>
      </c>
      <c r="R442" s="2">
        <v>188</v>
      </c>
      <c r="S442" t="s">
        <v>30</v>
      </c>
      <c r="T442" t="s">
        <v>31</v>
      </c>
      <c r="U442" t="s">
        <v>352</v>
      </c>
      <c r="V442" t="s">
        <v>353</v>
      </c>
      <c r="W442" t="s">
        <v>421</v>
      </c>
      <c r="X442" t="s">
        <v>422</v>
      </c>
      <c r="Y442" t="s">
        <v>392</v>
      </c>
      <c r="Z442" t="str">
        <f>_xlfn.CONCAT(G129," - ",E129)</f>
        <v>6203-L003 - Southern Tunnels</v>
      </c>
    </row>
    <row r="443" spans="1:26" x14ac:dyDescent="0.2">
      <c r="A443" s="2" t="s">
        <v>416</v>
      </c>
      <c r="B443" s="2" t="s">
        <v>1235</v>
      </c>
      <c r="C443" s="2" t="str">
        <f t="shared" si="20"/>
        <v>EK14W1</v>
      </c>
      <c r="D443" s="38" t="s">
        <v>1236</v>
      </c>
      <c r="E443" s="38" t="s">
        <v>1224</v>
      </c>
      <c r="F443" t="str">
        <f t="shared" si="21"/>
        <v>L003</v>
      </c>
      <c r="G4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6203-L003-SL374</v>
      </c>
      <c r="H4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S36 &amp; S37, East Carriageway, Southbound</v>
      </c>
      <c r="I443" t="str" cm="1">
        <f t="array" ref="I443">IFERROR(INDEX(_xlfn.TEXTSPLIT(G443, "-"), 1), "")</f>
        <v>6203</v>
      </c>
      <c r="J443" t="str" cm="1">
        <f t="array" ref="J443">IFERROR(INDEX(_xlfn.TEXTSPLIT(H443, ";"), 1), "")</f>
        <v>North South Motorway</v>
      </c>
      <c r="K443" t="str" cm="1">
        <f t="array" ref="K443">IFERROR(INDEX(_xlfn.TEXTSPLIT(G443, "-"), 2), "")</f>
        <v>L003</v>
      </c>
      <c r="L443" t="str" cm="1">
        <f t="array" ref="L443">IFERROR(INDEX(_xlfn.TEXTSPLIT(H443, ";"), 2), "")</f>
        <v>Southern Tunnels</v>
      </c>
      <c r="M443" t="str" cm="1">
        <f t="array" ref="M443">IFERROR(INDEX(_xlfn.TEXTSPLIT(G443, "-"), 3), "")</f>
        <v>SL374</v>
      </c>
      <c r="N443" t="str" cm="1">
        <f t="array" ref="N443">IFERROR(INDEX(_xlfn.TEXTSPLIT(H443, ";"), 3), "")</f>
        <v>Invert Between Cross Passage S36 &amp; S37, East Carriageway, Southbound</v>
      </c>
      <c r="O443" s="19">
        <v>374</v>
      </c>
      <c r="P44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3374</v>
      </c>
      <c r="Q443" s="2" t="s">
        <v>389</v>
      </c>
      <c r="R443" s="2">
        <v>189</v>
      </c>
      <c r="S443" t="s">
        <v>30</v>
      </c>
      <c r="T443" t="s">
        <v>31</v>
      </c>
      <c r="U443" t="s">
        <v>352</v>
      </c>
      <c r="V443" t="s">
        <v>353</v>
      </c>
      <c r="W443" t="s">
        <v>421</v>
      </c>
      <c r="X443" t="s">
        <v>422</v>
      </c>
      <c r="Y443" t="s">
        <v>392</v>
      </c>
      <c r="Z443" t="str">
        <f>_xlfn.CONCAT(G129," - ",E129)</f>
        <v>6203-L003 - Southern Tunnels</v>
      </c>
    </row>
    <row r="444" spans="1:26" x14ac:dyDescent="0.2">
      <c r="A444" s="2" t="s">
        <v>427</v>
      </c>
      <c r="B444" s="2" t="s">
        <v>1237</v>
      </c>
      <c r="C444" s="2" t="str">
        <f t="shared" si="20"/>
        <v>EK14W1</v>
      </c>
      <c r="D444" s="38" t="s">
        <v>1238</v>
      </c>
      <c r="E444" s="38" t="s">
        <v>1239</v>
      </c>
      <c r="F444" t="str">
        <f t="shared" si="21"/>
        <v>L003</v>
      </c>
      <c r="G4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6203-L003-SN380</v>
      </c>
      <c r="H4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S38</v>
      </c>
      <c r="I444" t="str" cm="1">
        <f t="array" ref="I444">IFERROR(INDEX(_xlfn.TEXTSPLIT(G444, "-"), 1), "")</f>
        <v>6203</v>
      </c>
      <c r="J444" t="str" cm="1">
        <f t="array" ref="J444">IFERROR(INDEX(_xlfn.TEXTSPLIT(H444, ";"), 1), "")</f>
        <v>North South Motorway</v>
      </c>
      <c r="K444" t="str" cm="1">
        <f t="array" ref="K444">IFERROR(INDEX(_xlfn.TEXTSPLIT(G444, "-"), 2), "")</f>
        <v>L003</v>
      </c>
      <c r="L444" t="str" cm="1">
        <f t="array" ref="L444">IFERROR(INDEX(_xlfn.TEXTSPLIT(H444, ";"), 2), "")</f>
        <v>Southern Tunnels</v>
      </c>
      <c r="M444" t="str" cm="1">
        <f t="array" ref="M444">IFERROR(INDEX(_xlfn.TEXTSPLIT(G444, "-"), 3), "")</f>
        <v>SN380</v>
      </c>
      <c r="N444" t="str" cm="1">
        <f t="array" ref="N444">IFERROR(INDEX(_xlfn.TEXTSPLIT(H444, ";"), 3), "")</f>
        <v>Cross Passage S38</v>
      </c>
      <c r="O444" s="19">
        <v>380</v>
      </c>
      <c r="P44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3380</v>
      </c>
      <c r="Q444" s="2" t="s">
        <v>389</v>
      </c>
      <c r="R444" s="2">
        <v>190</v>
      </c>
      <c r="S444" t="s">
        <v>30</v>
      </c>
      <c r="T444" t="s">
        <v>31</v>
      </c>
      <c r="U444" t="s">
        <v>352</v>
      </c>
      <c r="V444" t="s">
        <v>353</v>
      </c>
      <c r="W444" t="s">
        <v>432</v>
      </c>
      <c r="X444" t="s">
        <v>433</v>
      </c>
      <c r="Y444" t="s">
        <v>392</v>
      </c>
      <c r="Z444" t="str">
        <f>_xlfn.CONCAT(G129," - ",E129)</f>
        <v>6203-L003 - Southern Tunnels</v>
      </c>
    </row>
    <row r="445" spans="1:26" x14ac:dyDescent="0.2">
      <c r="A445" s="2" t="s">
        <v>407</v>
      </c>
      <c r="B445" s="2" t="s">
        <v>1240</v>
      </c>
      <c r="C445" s="2" t="str">
        <f t="shared" si="20"/>
        <v>EK14W1</v>
      </c>
      <c r="D445" s="38" t="s">
        <v>1241</v>
      </c>
      <c r="E445" s="38" t="s">
        <v>1242</v>
      </c>
      <c r="F445" t="str">
        <f t="shared" si="21"/>
        <v>L003</v>
      </c>
      <c r="G4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6203-L003-SL381</v>
      </c>
      <c r="H4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S38 &amp; S39, West Carriageway, Northbound</v>
      </c>
      <c r="I445" t="str" cm="1">
        <f t="array" ref="I445">IFERROR(INDEX(_xlfn.TEXTSPLIT(G445, "-"), 1), "")</f>
        <v>6203</v>
      </c>
      <c r="J445" t="str" cm="1">
        <f t="array" ref="J445">IFERROR(INDEX(_xlfn.TEXTSPLIT(H445, ";"), 1), "")</f>
        <v>North South Motorway</v>
      </c>
      <c r="K445" t="str" cm="1">
        <f t="array" ref="K445">IFERROR(INDEX(_xlfn.TEXTSPLIT(G445, "-"), 2), "")</f>
        <v>L003</v>
      </c>
      <c r="L445" t="str" cm="1">
        <f t="array" ref="L445">IFERROR(INDEX(_xlfn.TEXTSPLIT(H445, ";"), 2), "")</f>
        <v>Southern Tunnels</v>
      </c>
      <c r="M445" t="str" cm="1">
        <f t="array" ref="M445">IFERROR(INDEX(_xlfn.TEXTSPLIT(G445, "-"), 3), "")</f>
        <v>SL381</v>
      </c>
      <c r="N445" t="str" cm="1">
        <f t="array" ref="N445">IFERROR(INDEX(_xlfn.TEXTSPLIT(H445, ";"), 3), "")</f>
        <v>Between Cross Passage S38 &amp; S39, West Carriageway, Northbound</v>
      </c>
      <c r="O445" s="19">
        <v>381</v>
      </c>
      <c r="P44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3381</v>
      </c>
      <c r="Q445" s="2" t="s">
        <v>389</v>
      </c>
      <c r="R445" s="2">
        <v>191</v>
      </c>
      <c r="S445" t="s">
        <v>30</v>
      </c>
      <c r="T445" t="s">
        <v>31</v>
      </c>
      <c r="U445" t="s">
        <v>352</v>
      </c>
      <c r="V445" t="s">
        <v>353</v>
      </c>
      <c r="W445" t="s">
        <v>249</v>
      </c>
      <c r="X445" t="s">
        <v>250</v>
      </c>
      <c r="Y445" t="s">
        <v>392</v>
      </c>
      <c r="Z445" t="str">
        <f>_xlfn.CONCAT(G129," - ",E129)</f>
        <v>6203-L003 - Southern Tunnels</v>
      </c>
    </row>
    <row r="446" spans="1:26" x14ac:dyDescent="0.2">
      <c r="A446" s="2" t="s">
        <v>407</v>
      </c>
      <c r="B446" s="2" t="s">
        <v>1243</v>
      </c>
      <c r="C446" s="2" t="str">
        <f t="shared" si="20"/>
        <v>EK14W1</v>
      </c>
      <c r="D446" s="38" t="s">
        <v>1244</v>
      </c>
      <c r="E446" s="38" t="s">
        <v>1245</v>
      </c>
      <c r="F446" t="str">
        <f t="shared" si="21"/>
        <v>L003</v>
      </c>
      <c r="G44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6203-L003-SL382</v>
      </c>
      <c r="H44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S38 &amp; S39, East Carriageway, Southbound</v>
      </c>
      <c r="I446" t="str" cm="1">
        <f t="array" ref="I446">IFERROR(INDEX(_xlfn.TEXTSPLIT(G446, "-"), 1), "")</f>
        <v>6203</v>
      </c>
      <c r="J446" t="str" cm="1">
        <f t="array" ref="J446">IFERROR(INDEX(_xlfn.TEXTSPLIT(H446, ";"), 1), "")</f>
        <v>North South Motorway</v>
      </c>
      <c r="K446" t="str" cm="1">
        <f t="array" ref="K446">IFERROR(INDEX(_xlfn.TEXTSPLIT(G446, "-"), 2), "")</f>
        <v>L003</v>
      </c>
      <c r="L446" t="str" cm="1">
        <f t="array" ref="L446">IFERROR(INDEX(_xlfn.TEXTSPLIT(H446, ";"), 2), "")</f>
        <v>Southern Tunnels</v>
      </c>
      <c r="M446" t="str" cm="1">
        <f t="array" ref="M446">IFERROR(INDEX(_xlfn.TEXTSPLIT(G446, "-"), 3), "")</f>
        <v>SL382</v>
      </c>
      <c r="N446" t="str" cm="1">
        <f t="array" ref="N446">IFERROR(INDEX(_xlfn.TEXTSPLIT(H446, ";"), 3), "")</f>
        <v>Between Cross Passage S38 &amp; S39, East Carriageway, Southbound</v>
      </c>
      <c r="O446" s="19">
        <v>382</v>
      </c>
      <c r="P44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3382</v>
      </c>
      <c r="Q446" s="2" t="s">
        <v>389</v>
      </c>
      <c r="R446" s="2">
        <v>192</v>
      </c>
      <c r="S446" t="s">
        <v>30</v>
      </c>
      <c r="T446" t="s">
        <v>31</v>
      </c>
      <c r="U446" t="s">
        <v>352</v>
      </c>
      <c r="V446" t="s">
        <v>353</v>
      </c>
      <c r="W446" t="s">
        <v>249</v>
      </c>
      <c r="X446" t="s">
        <v>250</v>
      </c>
      <c r="Y446" t="s">
        <v>392</v>
      </c>
      <c r="Z446" t="str">
        <f>_xlfn.CONCAT(G129," - ",E129)</f>
        <v>6203-L003 - Southern Tunnels</v>
      </c>
    </row>
    <row r="447" spans="1:26" x14ac:dyDescent="0.2">
      <c r="A447" s="2" t="s">
        <v>416</v>
      </c>
      <c r="B447" s="2" t="s">
        <v>1246</v>
      </c>
      <c r="C447" s="2" t="str">
        <f t="shared" ref="C447:C453" si="22">$B$129</f>
        <v>EK14W1</v>
      </c>
      <c r="D447" s="38" t="s">
        <v>1247</v>
      </c>
      <c r="E447" s="38" t="s">
        <v>1248</v>
      </c>
      <c r="F447" t="str">
        <f t="shared" ref="F447:F453" si="23">$D$129</f>
        <v>L003</v>
      </c>
      <c r="G44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6203-L003-SL383</v>
      </c>
      <c r="H44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S38 &amp; S39, West Carriageway, Northbound</v>
      </c>
      <c r="I447" t="str" cm="1">
        <f t="array" ref="I447">IFERROR(INDEX(_xlfn.TEXTSPLIT(G447, "-"), 1), "")</f>
        <v>6203</v>
      </c>
      <c r="J447" t="str" cm="1">
        <f t="array" ref="J447">IFERROR(INDEX(_xlfn.TEXTSPLIT(H447, ";"), 1), "")</f>
        <v>North South Motorway</v>
      </c>
      <c r="K447" t="str" cm="1">
        <f t="array" ref="K447">IFERROR(INDEX(_xlfn.TEXTSPLIT(G447, "-"), 2), "")</f>
        <v>L003</v>
      </c>
      <c r="L447" t="str" cm="1">
        <f t="array" ref="L447">IFERROR(INDEX(_xlfn.TEXTSPLIT(H447, ";"), 2), "")</f>
        <v>Southern Tunnels</v>
      </c>
      <c r="M447" t="str" cm="1">
        <f t="array" ref="M447">IFERROR(INDEX(_xlfn.TEXTSPLIT(G447, "-"), 3), "")</f>
        <v>SL383</v>
      </c>
      <c r="N447" t="str" cm="1">
        <f t="array" ref="N447">IFERROR(INDEX(_xlfn.TEXTSPLIT(H447, ";"), 3), "")</f>
        <v>Invert Between Cross Passage S38 &amp; S39, West Carriageway, Northbound</v>
      </c>
      <c r="O447" s="19">
        <v>383</v>
      </c>
      <c r="P44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3383</v>
      </c>
      <c r="Q447" s="2" t="s">
        <v>389</v>
      </c>
      <c r="R447" s="2">
        <v>193</v>
      </c>
      <c r="S447" t="s">
        <v>30</v>
      </c>
      <c r="T447" t="s">
        <v>31</v>
      </c>
      <c r="U447" t="s">
        <v>352</v>
      </c>
      <c r="V447" t="s">
        <v>353</v>
      </c>
      <c r="W447" t="s">
        <v>421</v>
      </c>
      <c r="X447" t="s">
        <v>422</v>
      </c>
      <c r="Y447" t="s">
        <v>392</v>
      </c>
      <c r="Z447" t="str">
        <f>_xlfn.CONCAT(G129," - ",E129)</f>
        <v>6203-L003 - Southern Tunnels</v>
      </c>
    </row>
    <row r="448" spans="1:26" x14ac:dyDescent="0.2">
      <c r="A448" s="2" t="s">
        <v>416</v>
      </c>
      <c r="B448" s="2" t="s">
        <v>1249</v>
      </c>
      <c r="C448" s="2" t="str">
        <f t="shared" si="22"/>
        <v>EK14W1</v>
      </c>
      <c r="D448" s="38" t="s">
        <v>1250</v>
      </c>
      <c r="E448" s="38" t="s">
        <v>1251</v>
      </c>
      <c r="F448" t="str">
        <f t="shared" si="23"/>
        <v>L003</v>
      </c>
      <c r="G44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6203-L003-SL384</v>
      </c>
      <c r="H44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S38 &amp; S39, East Carriageway, Southbound</v>
      </c>
      <c r="I448" t="str" cm="1">
        <f t="array" ref="I448">IFERROR(INDEX(_xlfn.TEXTSPLIT(G448, "-"), 1), "")</f>
        <v>6203</v>
      </c>
      <c r="J448" t="str" cm="1">
        <f t="array" ref="J448">IFERROR(INDEX(_xlfn.TEXTSPLIT(H448, ";"), 1), "")</f>
        <v>North South Motorway</v>
      </c>
      <c r="K448" t="str" cm="1">
        <f t="array" ref="K448">IFERROR(INDEX(_xlfn.TEXTSPLIT(G448, "-"), 2), "")</f>
        <v>L003</v>
      </c>
      <c r="L448" t="str" cm="1">
        <f t="array" ref="L448">IFERROR(INDEX(_xlfn.TEXTSPLIT(H448, ";"), 2), "")</f>
        <v>Southern Tunnels</v>
      </c>
      <c r="M448" t="str" cm="1">
        <f t="array" ref="M448">IFERROR(INDEX(_xlfn.TEXTSPLIT(G448, "-"), 3), "")</f>
        <v>SL384</v>
      </c>
      <c r="N448" t="str" cm="1">
        <f t="array" ref="N448">IFERROR(INDEX(_xlfn.TEXTSPLIT(H448, ";"), 3), "")</f>
        <v>Invert Between Cross Passage S38 &amp; S39, East Carriageway, Southbound</v>
      </c>
      <c r="O448" s="19">
        <v>384</v>
      </c>
      <c r="P44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3384</v>
      </c>
      <c r="Q448" s="2" t="s">
        <v>389</v>
      </c>
      <c r="R448" s="2">
        <v>194</v>
      </c>
      <c r="S448" t="s">
        <v>30</v>
      </c>
      <c r="T448" t="s">
        <v>31</v>
      </c>
      <c r="U448" t="s">
        <v>352</v>
      </c>
      <c r="V448" t="s">
        <v>353</v>
      </c>
      <c r="W448" t="s">
        <v>421</v>
      </c>
      <c r="X448" t="s">
        <v>422</v>
      </c>
      <c r="Y448" t="s">
        <v>392</v>
      </c>
      <c r="Z448" t="str">
        <f>_xlfn.CONCAT(G129," - ",E129)</f>
        <v>6203-L003 - Southern Tunnels</v>
      </c>
    </row>
    <row r="449" spans="1:26" x14ac:dyDescent="0.2">
      <c r="A449" s="2" t="s">
        <v>427</v>
      </c>
      <c r="B449" s="2" t="s">
        <v>1252</v>
      </c>
      <c r="C449" s="2" t="str">
        <f t="shared" si="22"/>
        <v>EK14W1</v>
      </c>
      <c r="D449" s="38" t="s">
        <v>1253</v>
      </c>
      <c r="E449" s="38" t="s">
        <v>1254</v>
      </c>
      <c r="F449" t="str">
        <f t="shared" si="23"/>
        <v>L003</v>
      </c>
      <c r="G44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6203-L003-SN390</v>
      </c>
      <c r="H44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Tunnels;Cross Passage S39</v>
      </c>
      <c r="I449" t="str" cm="1">
        <f t="array" ref="I449">IFERROR(INDEX(_xlfn.TEXTSPLIT(G449, "-"), 1), "")</f>
        <v>6203</v>
      </c>
      <c r="J449" t="str" cm="1">
        <f t="array" ref="J449">IFERROR(INDEX(_xlfn.TEXTSPLIT(H449, ";"), 1), "")</f>
        <v>North South Motorway</v>
      </c>
      <c r="K449" t="str" cm="1">
        <f t="array" ref="K449">IFERROR(INDEX(_xlfn.TEXTSPLIT(G449, "-"), 2), "")</f>
        <v>L003</v>
      </c>
      <c r="L449" t="str" cm="1">
        <f t="array" ref="L449">IFERROR(INDEX(_xlfn.TEXTSPLIT(H449, ";"), 2), "")</f>
        <v>Southern Tunnels</v>
      </c>
      <c r="M449" t="str" cm="1">
        <f t="array" ref="M449">IFERROR(INDEX(_xlfn.TEXTSPLIT(G449, "-"), 3), "")</f>
        <v>SN390</v>
      </c>
      <c r="N449" t="str" cm="1">
        <f t="array" ref="N449">IFERROR(INDEX(_xlfn.TEXTSPLIT(H449, ";"), 3), "")</f>
        <v>Cross Passage S39</v>
      </c>
      <c r="O449" s="19">
        <v>390</v>
      </c>
      <c r="P44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3390</v>
      </c>
      <c r="Q449" s="2" t="s">
        <v>389</v>
      </c>
      <c r="R449" s="2">
        <v>195</v>
      </c>
      <c r="S449" t="s">
        <v>30</v>
      </c>
      <c r="T449" t="s">
        <v>31</v>
      </c>
      <c r="U449" t="s">
        <v>352</v>
      </c>
      <c r="V449" t="s">
        <v>353</v>
      </c>
      <c r="W449" t="s">
        <v>432</v>
      </c>
      <c r="X449" t="s">
        <v>433</v>
      </c>
      <c r="Y449" t="s">
        <v>392</v>
      </c>
      <c r="Z449" t="str">
        <f>_xlfn.CONCAT(G129," - ",E129)</f>
        <v>6203-L003 - Southern Tunnels</v>
      </c>
    </row>
    <row r="450" spans="1:26" x14ac:dyDescent="0.2">
      <c r="A450" s="2" t="s">
        <v>407</v>
      </c>
      <c r="B450" s="2" t="s">
        <v>1255</v>
      </c>
      <c r="C450" s="2" t="str">
        <f t="shared" si="22"/>
        <v>EK14W1</v>
      </c>
      <c r="D450" s="38" t="s">
        <v>1256</v>
      </c>
      <c r="E450" s="38" t="s">
        <v>1257</v>
      </c>
      <c r="F450" t="str">
        <f t="shared" si="23"/>
        <v>L003</v>
      </c>
      <c r="G4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6203-L003-SL391</v>
      </c>
      <c r="H4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S39 &amp; STSP, West Carriageway, Northbound</v>
      </c>
      <c r="I450" t="str" cm="1">
        <f t="array" ref="I450">IFERROR(INDEX(_xlfn.TEXTSPLIT(G450, "-"), 1), "")</f>
        <v>6203</v>
      </c>
      <c r="J450" t="str" cm="1">
        <f t="array" ref="J450">IFERROR(INDEX(_xlfn.TEXTSPLIT(H450, ";"), 1), "")</f>
        <v>North South Motorway</v>
      </c>
      <c r="K450" t="str" cm="1">
        <f t="array" ref="K450">IFERROR(INDEX(_xlfn.TEXTSPLIT(G450, "-"), 2), "")</f>
        <v>L003</v>
      </c>
      <c r="L450" t="str" cm="1">
        <f t="array" ref="L450">IFERROR(INDEX(_xlfn.TEXTSPLIT(H450, ";"), 2), "")</f>
        <v>Southern Tunnels</v>
      </c>
      <c r="M450" t="str" cm="1">
        <f t="array" ref="M450">IFERROR(INDEX(_xlfn.TEXTSPLIT(G450, "-"), 3), "")</f>
        <v>SL391</v>
      </c>
      <c r="N450" t="str" cm="1">
        <f t="array" ref="N450">IFERROR(INDEX(_xlfn.TEXTSPLIT(H450, ";"), 3), "")</f>
        <v>Between Cross Passage S39 &amp; STSP, West Carriageway, Northbound</v>
      </c>
      <c r="O450" s="19">
        <v>391</v>
      </c>
      <c r="P45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3391</v>
      </c>
      <c r="Q450" s="2" t="s">
        <v>389</v>
      </c>
      <c r="R450" s="2">
        <v>196</v>
      </c>
      <c r="S450" t="s">
        <v>30</v>
      </c>
      <c r="T450" t="s">
        <v>31</v>
      </c>
      <c r="U450" t="s">
        <v>352</v>
      </c>
      <c r="V450" t="s">
        <v>353</v>
      </c>
      <c r="W450" t="s">
        <v>249</v>
      </c>
      <c r="X450" t="s">
        <v>250</v>
      </c>
      <c r="Y450" t="s">
        <v>392</v>
      </c>
      <c r="Z450" t="str">
        <f>_xlfn.CONCAT(G129," - ",E129)</f>
        <v>6203-L003 - Southern Tunnels</v>
      </c>
    </row>
    <row r="451" spans="1:26" x14ac:dyDescent="0.2">
      <c r="A451" s="2" t="s">
        <v>407</v>
      </c>
      <c r="B451" s="2" t="s">
        <v>1258</v>
      </c>
      <c r="C451" s="2" t="str">
        <f t="shared" si="22"/>
        <v>EK14W1</v>
      </c>
      <c r="D451" s="38" t="s">
        <v>1259</v>
      </c>
      <c r="E451" s="38" t="s">
        <v>1260</v>
      </c>
      <c r="F451" t="str">
        <f t="shared" si="23"/>
        <v>L003</v>
      </c>
      <c r="G4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6203-L003-SL392</v>
      </c>
      <c r="H4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Tunnels;Between Cross Passage S39 &amp; STSP, East Carriageway, Southbound</v>
      </c>
      <c r="I451" t="str" cm="1">
        <f t="array" ref="I451">IFERROR(INDEX(_xlfn.TEXTSPLIT(G451, "-"), 1), "")</f>
        <v>6203</v>
      </c>
      <c r="J451" t="str" cm="1">
        <f t="array" ref="J451">IFERROR(INDEX(_xlfn.TEXTSPLIT(H451, ";"), 1), "")</f>
        <v>North South Motorway</v>
      </c>
      <c r="K451" t="str" cm="1">
        <f t="array" ref="K451">IFERROR(INDEX(_xlfn.TEXTSPLIT(G451, "-"), 2), "")</f>
        <v>L003</v>
      </c>
      <c r="L451" t="str" cm="1">
        <f t="array" ref="L451">IFERROR(INDEX(_xlfn.TEXTSPLIT(H451, ";"), 2), "")</f>
        <v>Southern Tunnels</v>
      </c>
      <c r="M451" t="str" cm="1">
        <f t="array" ref="M451">IFERROR(INDEX(_xlfn.TEXTSPLIT(G451, "-"), 3), "")</f>
        <v>SL392</v>
      </c>
      <c r="N451" t="str" cm="1">
        <f t="array" ref="N451">IFERROR(INDEX(_xlfn.TEXTSPLIT(H451, ";"), 3), "")</f>
        <v>Between Cross Passage S39 &amp; STSP, East Carriageway, Southbound</v>
      </c>
      <c r="O451" s="19">
        <v>392</v>
      </c>
      <c r="P45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3392</v>
      </c>
      <c r="Q451" s="2" t="s">
        <v>389</v>
      </c>
      <c r="R451" s="2">
        <v>197</v>
      </c>
      <c r="S451" t="s">
        <v>30</v>
      </c>
      <c r="T451" t="s">
        <v>31</v>
      </c>
      <c r="U451" t="s">
        <v>352</v>
      </c>
      <c r="V451" t="s">
        <v>353</v>
      </c>
      <c r="W451" t="s">
        <v>249</v>
      </c>
      <c r="X451" t="s">
        <v>250</v>
      </c>
      <c r="Y451" t="s">
        <v>392</v>
      </c>
      <c r="Z451" t="str">
        <f>_xlfn.CONCAT(G129," - ",E129)</f>
        <v>6203-L003 - Southern Tunnels</v>
      </c>
    </row>
    <row r="452" spans="1:26" x14ac:dyDescent="0.2">
      <c r="A452" s="2" t="s">
        <v>416</v>
      </c>
      <c r="B452" s="2" t="s">
        <v>1261</v>
      </c>
      <c r="C452" s="2" t="str">
        <f t="shared" si="22"/>
        <v>EK14W1</v>
      </c>
      <c r="D452" s="38" t="s">
        <v>1262</v>
      </c>
      <c r="E452" s="38" t="s">
        <v>1263</v>
      </c>
      <c r="F452" t="str">
        <f t="shared" si="23"/>
        <v>L003</v>
      </c>
      <c r="G4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6203-L003-SL393</v>
      </c>
      <c r="H4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S39 &amp; STSP, West Carriageway, Northbound</v>
      </c>
      <c r="I452" t="str" cm="1">
        <f t="array" ref="I452">IFERROR(INDEX(_xlfn.TEXTSPLIT(G452, "-"), 1), "")</f>
        <v>6203</v>
      </c>
      <c r="J452" t="str" cm="1">
        <f t="array" ref="J452">IFERROR(INDEX(_xlfn.TEXTSPLIT(H452, ";"), 1), "")</f>
        <v>North South Motorway</v>
      </c>
      <c r="K452" t="str" cm="1">
        <f t="array" ref="K452">IFERROR(INDEX(_xlfn.TEXTSPLIT(G452, "-"), 2), "")</f>
        <v>L003</v>
      </c>
      <c r="L452" t="str" cm="1">
        <f t="array" ref="L452">IFERROR(INDEX(_xlfn.TEXTSPLIT(H452, ";"), 2), "")</f>
        <v>Southern Tunnels</v>
      </c>
      <c r="M452" t="str" cm="1">
        <f t="array" ref="M452">IFERROR(INDEX(_xlfn.TEXTSPLIT(G452, "-"), 3), "")</f>
        <v>SL393</v>
      </c>
      <c r="N452" t="str" cm="1">
        <f t="array" ref="N452">IFERROR(INDEX(_xlfn.TEXTSPLIT(H452, ";"), 3), "")</f>
        <v>Invert Between Cross Passage S39 &amp; STSP, West Carriageway, Northbound</v>
      </c>
      <c r="O452" s="19">
        <v>393</v>
      </c>
      <c r="P45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3393</v>
      </c>
      <c r="Q452" s="2" t="s">
        <v>389</v>
      </c>
      <c r="R452" s="2">
        <v>198</v>
      </c>
      <c r="S452" t="s">
        <v>30</v>
      </c>
      <c r="T452" t="s">
        <v>31</v>
      </c>
      <c r="U452" t="s">
        <v>352</v>
      </c>
      <c r="V452" t="s">
        <v>353</v>
      </c>
      <c r="W452" t="s">
        <v>421</v>
      </c>
      <c r="X452" t="s">
        <v>422</v>
      </c>
      <c r="Y452" t="s">
        <v>392</v>
      </c>
      <c r="Z452" t="str">
        <f>_xlfn.CONCAT(G129," - ",E129)</f>
        <v>6203-L003 - Southern Tunnels</v>
      </c>
    </row>
    <row r="453" spans="1:26" x14ac:dyDescent="0.2">
      <c r="A453" s="2" t="s">
        <v>416</v>
      </c>
      <c r="B453" s="2" t="s">
        <v>1264</v>
      </c>
      <c r="C453" s="2" t="str">
        <f t="shared" si="22"/>
        <v>EK14W1</v>
      </c>
      <c r="D453" s="38" t="s">
        <v>1265</v>
      </c>
      <c r="E453" s="38" t="s">
        <v>1266</v>
      </c>
      <c r="F453" t="str">
        <f t="shared" si="23"/>
        <v>L003</v>
      </c>
      <c r="G45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6203-L003-SL394</v>
      </c>
      <c r="H45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Motorway;Southern Tunnels;Invert Between Cross Passage S39 &amp; STSP, East Carriageway, Southbound</v>
      </c>
      <c r="I453" t="str" cm="1">
        <f t="array" ref="I453">IFERROR(INDEX(_xlfn.TEXTSPLIT(G453, "-"), 1), "")</f>
        <v>6203</v>
      </c>
      <c r="J453" t="str" cm="1">
        <f t="array" ref="J453">IFERROR(INDEX(_xlfn.TEXTSPLIT(H453, ";"), 1), "")</f>
        <v>North South Motorway</v>
      </c>
      <c r="K453" t="str" cm="1">
        <f t="array" ref="K453">IFERROR(INDEX(_xlfn.TEXTSPLIT(G453, "-"), 2), "")</f>
        <v>L003</v>
      </c>
      <c r="L453" t="str" cm="1">
        <f t="array" ref="L453">IFERROR(INDEX(_xlfn.TEXTSPLIT(H453, ";"), 2), "")</f>
        <v>Southern Tunnels</v>
      </c>
      <c r="M453" t="str" cm="1">
        <f t="array" ref="M453">IFERROR(INDEX(_xlfn.TEXTSPLIT(G453, "-"), 3), "")</f>
        <v>SL394</v>
      </c>
      <c r="N453" t="str" cm="1">
        <f t="array" ref="N453">IFERROR(INDEX(_xlfn.TEXTSPLIT(H453, ";"), 3), "")</f>
        <v>Invert Between Cross Passage S39 &amp; STSP, East Carriageway, Southbound</v>
      </c>
      <c r="O453" s="19">
        <v>394</v>
      </c>
      <c r="P45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3394</v>
      </c>
      <c r="Q453" s="2" t="s">
        <v>389</v>
      </c>
      <c r="R453" s="2">
        <v>199</v>
      </c>
      <c r="S453" t="s">
        <v>30</v>
      </c>
      <c r="T453" t="s">
        <v>31</v>
      </c>
      <c r="U453" t="s">
        <v>352</v>
      </c>
      <c r="V453" t="s">
        <v>353</v>
      </c>
      <c r="W453" t="s">
        <v>421</v>
      </c>
      <c r="X453" t="s">
        <v>422</v>
      </c>
      <c r="Y453" t="s">
        <v>392</v>
      </c>
      <c r="Z453" t="str">
        <f>_xlfn.CONCAT(G129," - ",E129)</f>
        <v>6203-L003 - Southern Tunnels</v>
      </c>
    </row>
    <row r="454" spans="1:26" x14ac:dyDescent="0.2">
      <c r="C454" s="2"/>
      <c r="H454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54" t="str" cm="1">
        <f t="array" ref="J454">IFERROR(INDEX(_xlfn.TEXTSPLIT(H454, ";"), 1), "")</f>
        <v>0</v>
      </c>
      <c r="L454" t="str" cm="1">
        <f t="array" ref="L454">IFERROR(INDEX(_xlfn.TEXTSPLIT(H454, ";"), 2), "")</f>
        <v/>
      </c>
      <c r="N454" t="str" cm="1">
        <f t="array" ref="N454">IFERROR(INDEX(_xlfn.TEXTSPLIT(H454, ";"), 3), "")</f>
        <v/>
      </c>
      <c r="O454" s="15"/>
      <c r="Q454" s="2"/>
    </row>
    <row r="455" spans="1:26" x14ac:dyDescent="0.2">
      <c r="C455" s="2"/>
      <c r="H455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55" t="str" cm="1">
        <f t="array" ref="J455">IFERROR(INDEX(_xlfn.TEXTSPLIT(H455, ";"), 1), "")</f>
        <v>0</v>
      </c>
      <c r="L455" t="str" cm="1">
        <f t="array" ref="L455">IFERROR(INDEX(_xlfn.TEXTSPLIT(H455, ";"), 2), "")</f>
        <v/>
      </c>
      <c r="N455" t="str" cm="1">
        <f t="array" ref="N455">IFERROR(INDEX(_xlfn.TEXTSPLIT(H455, ";"), 3), "")</f>
        <v/>
      </c>
      <c r="O455" s="15"/>
      <c r="Q455" s="2"/>
    </row>
    <row r="456" spans="1:26" x14ac:dyDescent="0.2">
      <c r="A456" s="2">
        <v>2</v>
      </c>
      <c r="B456" s="2" t="s">
        <v>1267</v>
      </c>
      <c r="C456" s="2" t="str">
        <f>$B$8</f>
        <v>AN35C2</v>
      </c>
      <c r="D456" s="38" t="str">
        <f>CONCATENATE("L",RIGHT(tbl_LocationRefLib[[#This Row],[SiteIDLocationReference]],3))</f>
        <v>L380</v>
      </c>
      <c r="E456" s="38" t="s">
        <v>1268</v>
      </c>
      <c r="F456" t="str">
        <f>$D$8</f>
        <v>05851</v>
      </c>
      <c r="G4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05851-L380</v>
      </c>
      <c r="H4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 xml:space="preserve">Grange Road &amp; Manton Street;East of South Road </v>
      </c>
      <c r="I456" t="str" cm="1">
        <f t="array" ref="I456">IFERROR(INDEX(_xlfn.TEXTSPLIT(G456, "-"), 1), "")</f>
        <v>05851</v>
      </c>
      <c r="J456" t="str" cm="1">
        <f t="array" ref="J456">IFERROR(INDEX(_xlfn.TEXTSPLIT(H456, ";"), 1), "")</f>
        <v>Grange Road &amp; Manton Street</v>
      </c>
      <c r="K456" t="str" cm="1">
        <f t="array" ref="K456">IFERROR(INDEX(_xlfn.TEXTSPLIT(G456, "-"), 2), "")</f>
        <v>L380</v>
      </c>
      <c r="L456" t="str" cm="1">
        <f t="array" ref="L456">IFERROR(INDEX(_xlfn.TEXTSPLIT(H456, ";"), 2), "")</f>
        <v xml:space="preserve">East of South Road </v>
      </c>
      <c r="M456" t="str" cm="1">
        <f t="array" ref="M456">IFERROR(INDEX(_xlfn.TEXTSPLIT(G456, "-"), 3), "")</f>
        <v/>
      </c>
      <c r="N456" t="str" cm="1">
        <f t="array" ref="N456">IFERROR(INDEX(_xlfn.TEXTSPLIT(H456, ";"), 3), "")</f>
        <v/>
      </c>
      <c r="O456" s="19">
        <v>2380</v>
      </c>
      <c r="P45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2380</v>
      </c>
      <c r="Q456" s="2" t="s">
        <v>389</v>
      </c>
      <c r="R456" s="2">
        <v>1</v>
      </c>
      <c r="S456" t="s">
        <v>30</v>
      </c>
      <c r="T456" t="s">
        <v>31</v>
      </c>
      <c r="U456" t="s">
        <v>32</v>
      </c>
      <c r="V456" t="s">
        <v>33</v>
      </c>
      <c r="W456" t="s">
        <v>249</v>
      </c>
      <c r="X456" t="s">
        <v>250</v>
      </c>
      <c r="Y456" t="s">
        <v>198</v>
      </c>
    </row>
    <row r="457" spans="1:26" x14ac:dyDescent="0.2">
      <c r="A457" s="2">
        <v>2</v>
      </c>
      <c r="B457" s="2" t="s">
        <v>1269</v>
      </c>
      <c r="C457" s="2" t="str">
        <f>$B$8</f>
        <v>AN35C2</v>
      </c>
      <c r="D457" s="41" t="str">
        <f>CONCATENATE("N",RIGHT(tbl_LocationRefLib[[#This Row],[SiteIDLocationReference]],3))</f>
        <v>N390</v>
      </c>
      <c r="E457" s="38" t="s">
        <v>1270</v>
      </c>
      <c r="F457" t="str">
        <f>$D$8</f>
        <v>05851</v>
      </c>
      <c r="G4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05851-N390</v>
      </c>
      <c r="H4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Grange Road &amp; Manton Street;South Road Intersection</v>
      </c>
      <c r="I457" t="str" cm="1">
        <f t="array" ref="I457">IFERROR(INDEX(_xlfn.TEXTSPLIT(G457, "-"), 1), "")</f>
        <v>05851</v>
      </c>
      <c r="J457" t="str" cm="1">
        <f t="array" ref="J457">IFERROR(INDEX(_xlfn.TEXTSPLIT(H457, ";"), 1), "")</f>
        <v>Grange Road &amp; Manton Street</v>
      </c>
      <c r="K457" t="str" cm="1">
        <f t="array" ref="K457">IFERROR(INDEX(_xlfn.TEXTSPLIT(G457, "-"), 2), "")</f>
        <v>N390</v>
      </c>
      <c r="L457" t="str" cm="1">
        <f t="array" ref="L457">IFERROR(INDEX(_xlfn.TEXTSPLIT(H457, ";"), 2), "")</f>
        <v>South Road Intersection</v>
      </c>
      <c r="M457" t="str" cm="1">
        <f t="array" ref="M457">IFERROR(INDEX(_xlfn.TEXTSPLIT(G457, "-"), 3), "")</f>
        <v/>
      </c>
      <c r="N457" t="str" cm="1">
        <f t="array" ref="N457">IFERROR(INDEX(_xlfn.TEXTSPLIT(H457, ";"), 3), "")</f>
        <v/>
      </c>
      <c r="O457" s="19">
        <v>2390</v>
      </c>
      <c r="P45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2390</v>
      </c>
      <c r="Q457" s="2" t="s">
        <v>389</v>
      </c>
      <c r="R457" s="2">
        <v>2</v>
      </c>
      <c r="S457" t="s">
        <v>30</v>
      </c>
      <c r="T457" t="s">
        <v>31</v>
      </c>
      <c r="U457" t="s">
        <v>32</v>
      </c>
      <c r="V457" t="s">
        <v>33</v>
      </c>
      <c r="W457" t="s">
        <v>245</v>
      </c>
      <c r="X457" t="s">
        <v>246</v>
      </c>
      <c r="Y457" t="s">
        <v>198</v>
      </c>
    </row>
    <row r="458" spans="1:26" x14ac:dyDescent="0.2">
      <c r="A458" s="2">
        <v>2</v>
      </c>
      <c r="B458" s="2" t="s">
        <v>1271</v>
      </c>
      <c r="C458" s="2" t="str">
        <f>$B$8</f>
        <v>AN35C2</v>
      </c>
      <c r="D458" s="38" t="str">
        <f>CONCATENATE("L",RIGHT(tbl_LocationRefLib[[#This Row],[SiteIDLocationReference]],3))</f>
        <v>L381</v>
      </c>
      <c r="E458" s="38" t="s">
        <v>1272</v>
      </c>
      <c r="F458" t="str">
        <f>$D$8</f>
        <v>05851</v>
      </c>
      <c r="G4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05851-L381</v>
      </c>
      <c r="H4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Grange Road &amp; Manton Street;West of South Road</v>
      </c>
      <c r="I458" t="str" cm="1">
        <f t="array" ref="I458">IFERROR(INDEX(_xlfn.TEXTSPLIT(G458, "-"), 1), "")</f>
        <v>05851</v>
      </c>
      <c r="J458" t="str" cm="1">
        <f t="array" ref="J458">IFERROR(INDEX(_xlfn.TEXTSPLIT(H458, ";"), 1), "")</f>
        <v>Grange Road &amp; Manton Street</v>
      </c>
      <c r="K458" t="str" cm="1">
        <f t="array" ref="K458">IFERROR(INDEX(_xlfn.TEXTSPLIT(G458, "-"), 2), "")</f>
        <v>L381</v>
      </c>
      <c r="L458" t="str" cm="1">
        <f t="array" ref="L458">IFERROR(INDEX(_xlfn.TEXTSPLIT(H458, ";"), 2), "")</f>
        <v>West of South Road</v>
      </c>
      <c r="M458" t="str" cm="1">
        <f t="array" ref="M458">IFERROR(INDEX(_xlfn.TEXTSPLIT(G458, "-"), 3), "")</f>
        <v/>
      </c>
      <c r="N458" t="str" cm="1">
        <f t="array" ref="N458">IFERROR(INDEX(_xlfn.TEXTSPLIT(H458, ";"), 3), "")</f>
        <v/>
      </c>
      <c r="O458" s="19">
        <v>2381</v>
      </c>
      <c r="P45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2381</v>
      </c>
      <c r="Q458" s="2" t="s">
        <v>389</v>
      </c>
      <c r="R458" s="2">
        <v>3</v>
      </c>
      <c r="S458" t="s">
        <v>30</v>
      </c>
      <c r="T458" t="s">
        <v>31</v>
      </c>
      <c r="U458" t="s">
        <v>32</v>
      </c>
      <c r="V458" t="s">
        <v>33</v>
      </c>
      <c r="W458" t="s">
        <v>249</v>
      </c>
      <c r="X458" t="s">
        <v>250</v>
      </c>
      <c r="Y458" t="s">
        <v>198</v>
      </c>
    </row>
    <row r="459" spans="1:26" x14ac:dyDescent="0.2">
      <c r="C459" s="2"/>
      <c r="H459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59" t="str" cm="1">
        <f t="array" ref="J459">IFERROR(INDEX(_xlfn.TEXTSPLIT(H459, ";"), 1), "")</f>
        <v>0</v>
      </c>
      <c r="L459" t="str" cm="1">
        <f t="array" ref="L459">IFERROR(INDEX(_xlfn.TEXTSPLIT(H459, ";"), 2), "")</f>
        <v/>
      </c>
      <c r="N459" t="str" cm="1">
        <f t="array" ref="N459">IFERROR(INDEX(_xlfn.TEXTSPLIT(H459, ";"), 3), "")</f>
        <v/>
      </c>
      <c r="O459" s="15"/>
      <c r="Q459" s="2"/>
    </row>
    <row r="460" spans="1:26" x14ac:dyDescent="0.2">
      <c r="A460" s="2">
        <v>2</v>
      </c>
      <c r="B460" s="2" t="s">
        <v>1273</v>
      </c>
      <c r="C460" s="2" t="str">
        <f>$B$12</f>
        <v>UR53O5</v>
      </c>
      <c r="D460" s="38" t="str">
        <f>CONCATENATE("L",RIGHT(tbl_LocationRefLib[[#This Row],[SiteIDLocationReference]],3))</f>
        <v>L520</v>
      </c>
      <c r="E460" s="38" t="s">
        <v>1268</v>
      </c>
      <c r="F460" t="str">
        <f>$D$11</f>
        <v>NCRN001</v>
      </c>
      <c r="G4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NCRN002-L520</v>
      </c>
      <c r="H4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 xml:space="preserve">West Thebarton Road;East of South Road </v>
      </c>
      <c r="I460" t="str" cm="1">
        <f t="array" ref="I460">IFERROR(INDEX(_xlfn.TEXTSPLIT(G460, "-"), 1), "")</f>
        <v>NCRN002</v>
      </c>
      <c r="J460" t="str" cm="1">
        <f t="array" ref="J460">IFERROR(INDEX(_xlfn.TEXTSPLIT(H460, ";"), 1), "")</f>
        <v>West Thebarton Road</v>
      </c>
      <c r="K460" t="str" cm="1">
        <f t="array" ref="K460">IFERROR(INDEX(_xlfn.TEXTSPLIT(G460, "-"), 2), "")</f>
        <v>L520</v>
      </c>
      <c r="L460" t="str" cm="1">
        <f t="array" ref="L460">IFERROR(INDEX(_xlfn.TEXTSPLIT(H460, ";"), 2), "")</f>
        <v xml:space="preserve">East of South Road </v>
      </c>
      <c r="M460" t="str" cm="1">
        <f t="array" ref="M460">IFERROR(INDEX(_xlfn.TEXTSPLIT(G460, "-"), 3), "")</f>
        <v/>
      </c>
      <c r="N460" t="str" cm="1">
        <f t="array" ref="N460">IFERROR(INDEX(_xlfn.TEXTSPLIT(H460, ";"), 3), "")</f>
        <v/>
      </c>
      <c r="O460" s="19" t="s">
        <v>1274</v>
      </c>
      <c r="P46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2520</v>
      </c>
      <c r="Q460" s="2" t="s">
        <v>389</v>
      </c>
      <c r="R460" s="2">
        <v>2</v>
      </c>
      <c r="S460" t="s">
        <v>30</v>
      </c>
      <c r="T460" t="s">
        <v>31</v>
      </c>
      <c r="U460" t="s">
        <v>32</v>
      </c>
      <c r="V460" t="s">
        <v>33</v>
      </c>
      <c r="W460" t="s">
        <v>249</v>
      </c>
      <c r="X460" t="s">
        <v>250</v>
      </c>
      <c r="Y460" t="s">
        <v>198</v>
      </c>
    </row>
    <row r="461" spans="1:26" x14ac:dyDescent="0.2">
      <c r="A461" s="2" t="s">
        <v>255</v>
      </c>
      <c r="B461" s="2" t="s">
        <v>1275</v>
      </c>
      <c r="C461" s="2" t="str">
        <f>$B$11</f>
        <v>NJ21J2</v>
      </c>
      <c r="D461" s="41" t="str">
        <f>CONCATENATE("N",RIGHT(tbl_LocationRefLib[[#This Row],[SiteIDLocationReference]],3))</f>
        <v>N252</v>
      </c>
      <c r="E461" s="38" t="s">
        <v>1276</v>
      </c>
      <c r="F461" s="34" t="str">
        <f>$D$11</f>
        <v>NCRN001</v>
      </c>
      <c r="G4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NCRN001-N252</v>
      </c>
      <c r="H4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Bridge over North South Motorway (BR04)</v>
      </c>
      <c r="I461" t="str" cm="1">
        <f t="array" ref="I461">IFERROR(INDEX(_xlfn.TEXTSPLIT(G461, "-"), 1), "")</f>
        <v>NCRN001</v>
      </c>
      <c r="J461" t="str" cm="1">
        <f t="array" ref="J461">IFERROR(INDEX(_xlfn.TEXTSPLIT(H461, ";"), 1), "")</f>
        <v>Ashwin Parade</v>
      </c>
      <c r="K461" t="str" cm="1">
        <f t="array" ref="K461">IFERROR(INDEX(_xlfn.TEXTSPLIT(G461, "-"), 2), "")</f>
        <v>N252</v>
      </c>
      <c r="L461" t="str" cm="1">
        <f t="array" ref="L461">IFERROR(INDEX(_xlfn.TEXTSPLIT(H461, ";"), 2), "")</f>
        <v>Ashwin Parade Bridge over North South Motorway (BR04)</v>
      </c>
      <c r="M461" t="str" cm="1">
        <f t="array" ref="M461">IFERROR(INDEX(_xlfn.TEXTSPLIT(G461, "-"), 3), "")</f>
        <v/>
      </c>
      <c r="N461" t="str" cm="1">
        <f t="array" ref="N461">IFERROR(INDEX(_xlfn.TEXTSPLIT(H461, ";"), 3), "")</f>
        <v/>
      </c>
      <c r="O461" s="19" t="s">
        <v>1277</v>
      </c>
      <c r="P46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</v>
      </c>
      <c r="Q461" s="2" t="s">
        <v>389</v>
      </c>
      <c r="R461" s="2">
        <v>1</v>
      </c>
      <c r="S461" t="s">
        <v>30</v>
      </c>
      <c r="T461" t="s">
        <v>31</v>
      </c>
      <c r="U461" t="s">
        <v>205</v>
      </c>
      <c r="V461" t="s">
        <v>206</v>
      </c>
      <c r="Y461" t="s">
        <v>198</v>
      </c>
    </row>
    <row r="462" spans="1:26" x14ac:dyDescent="0.2">
      <c r="A462" s="2">
        <v>2</v>
      </c>
      <c r="B462" s="2" t="s">
        <v>1278</v>
      </c>
      <c r="C462" s="2" t="str">
        <f>$B$11</f>
        <v>NJ21J2</v>
      </c>
      <c r="D462" s="41" t="str">
        <f>CONCATENATE("N",RIGHT(tbl_LocationRefLib[[#This Row],[SiteIDLocationReference]],3))</f>
        <v>N530</v>
      </c>
      <c r="E462" s="38" t="s">
        <v>1270</v>
      </c>
      <c r="F462" t="str">
        <f>$D$11</f>
        <v>NCRN001</v>
      </c>
      <c r="G4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NCRN001-N530</v>
      </c>
      <c r="H4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Parade;South Road Intersection</v>
      </c>
      <c r="I462" t="str" cm="1">
        <f t="array" ref="I462">IFERROR(INDEX(_xlfn.TEXTSPLIT(G462, "-"), 1), "")</f>
        <v>NCRN001</v>
      </c>
      <c r="J462" t="str" cm="1">
        <f t="array" ref="J462">IFERROR(INDEX(_xlfn.TEXTSPLIT(H462, ";"), 1), "")</f>
        <v>Ashwin Parade</v>
      </c>
      <c r="K462" t="str" cm="1">
        <f t="array" ref="K462">IFERROR(INDEX(_xlfn.TEXTSPLIT(G462, "-"), 2), "")</f>
        <v>N530</v>
      </c>
      <c r="L462" t="str" cm="1">
        <f t="array" ref="L462">IFERROR(INDEX(_xlfn.TEXTSPLIT(H462, ";"), 2), "")</f>
        <v>South Road Intersection</v>
      </c>
      <c r="M462" t="str" cm="1">
        <f t="array" ref="M462">IFERROR(INDEX(_xlfn.TEXTSPLIT(G462, "-"), 3), "")</f>
        <v/>
      </c>
      <c r="N462" t="str" cm="1">
        <f t="array" ref="N462">IFERROR(INDEX(_xlfn.TEXTSPLIT(H462, ";"), 3), "")</f>
        <v/>
      </c>
      <c r="O462" s="19" t="s">
        <v>1279</v>
      </c>
      <c r="P46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2530</v>
      </c>
      <c r="Q462" s="2" t="s">
        <v>389</v>
      </c>
      <c r="R462" s="2">
        <v>3</v>
      </c>
      <c r="S462" t="s">
        <v>30</v>
      </c>
      <c r="T462" t="s">
        <v>31</v>
      </c>
      <c r="U462" t="s">
        <v>32</v>
      </c>
      <c r="V462" t="s">
        <v>33</v>
      </c>
      <c r="W462" t="s">
        <v>245</v>
      </c>
      <c r="X462" t="s">
        <v>246</v>
      </c>
      <c r="Y462" t="s">
        <v>198</v>
      </c>
    </row>
    <row r="463" spans="1:26" x14ac:dyDescent="0.2">
      <c r="A463" s="2">
        <v>2</v>
      </c>
      <c r="B463" s="2" t="s">
        <v>1280</v>
      </c>
      <c r="C463" s="2" t="str">
        <f>$B$11</f>
        <v>NJ21J2</v>
      </c>
      <c r="D463" s="38" t="str">
        <f>CONCATENATE("L",RIGHT(tbl_LocationRefLib[[#This Row],[SiteIDLocationReference]],3))</f>
        <v>L523</v>
      </c>
      <c r="E463" s="38" t="s">
        <v>1281</v>
      </c>
      <c r="F463" t="str">
        <f>$D$12</f>
        <v>NCRN002</v>
      </c>
      <c r="G4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NCRN001-L523</v>
      </c>
      <c r="H4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Parade;West of South Road (MC54/MC55)</v>
      </c>
      <c r="I463" t="str" cm="1">
        <f t="array" ref="I463">IFERROR(INDEX(_xlfn.TEXTSPLIT(G463, "-"), 1), "")</f>
        <v>NCRN001</v>
      </c>
      <c r="J463" t="str" cm="1">
        <f t="array" ref="J463">IFERROR(INDEX(_xlfn.TEXTSPLIT(H463, ";"), 1), "")</f>
        <v>Ashwin Parade</v>
      </c>
      <c r="K463" t="str" cm="1">
        <f t="array" ref="K463">IFERROR(INDEX(_xlfn.TEXTSPLIT(G463, "-"), 2), "")</f>
        <v>L523</v>
      </c>
      <c r="L463" t="str" cm="1">
        <f t="array" ref="L463">IFERROR(INDEX(_xlfn.TEXTSPLIT(H463, ";"), 2), "")</f>
        <v>West of South Road (MC54/MC55)</v>
      </c>
      <c r="M463" t="str" cm="1">
        <f t="array" ref="M463">IFERROR(INDEX(_xlfn.TEXTSPLIT(G463, "-"), 3), "")</f>
        <v/>
      </c>
      <c r="N463" t="str" cm="1">
        <f t="array" ref="N463">IFERROR(INDEX(_xlfn.TEXTSPLIT(H463, ";"), 3), "")</f>
        <v/>
      </c>
      <c r="O463" s="19" t="s">
        <v>1282</v>
      </c>
      <c r="P46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2523</v>
      </c>
      <c r="Q463" s="2" t="s">
        <v>389</v>
      </c>
      <c r="R463" s="2">
        <v>3</v>
      </c>
      <c r="S463" t="s">
        <v>30</v>
      </c>
      <c r="T463" t="s">
        <v>31</v>
      </c>
      <c r="U463" t="s">
        <v>32</v>
      </c>
      <c r="V463" t="s">
        <v>33</v>
      </c>
      <c r="W463" t="s">
        <v>249</v>
      </c>
      <c r="X463" t="s">
        <v>250</v>
      </c>
      <c r="Y463" t="s">
        <v>198</v>
      </c>
    </row>
    <row r="464" spans="1:26" x14ac:dyDescent="0.2">
      <c r="A464" s="2">
        <v>2</v>
      </c>
      <c r="B464" s="2" t="s">
        <v>1283</v>
      </c>
      <c r="C464" s="2" t="str">
        <f>$B$11</f>
        <v>NJ21J2</v>
      </c>
      <c r="D464" s="41" t="str">
        <f>CONCATENATE("N",RIGHT(tbl_LocationRefLib[[#This Row],[SiteIDLocationReference]],3))</f>
        <v>N531</v>
      </c>
      <c r="E464" s="38" t="s">
        <v>1284</v>
      </c>
      <c r="F464" t="str">
        <f>$D$12</f>
        <v>NCRN002</v>
      </c>
      <c r="G4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NCRN001-N531</v>
      </c>
      <c r="H4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Roundabout (MC54/MC55)</v>
      </c>
      <c r="I464" t="str" cm="1">
        <f t="array" ref="I464">IFERROR(INDEX(_xlfn.TEXTSPLIT(G464, "-"), 1), "")</f>
        <v>NCRN001</v>
      </c>
      <c r="J464" t="str" cm="1">
        <f t="array" ref="J464">IFERROR(INDEX(_xlfn.TEXTSPLIT(H464, ";"), 1), "")</f>
        <v>Ashwin Parade</v>
      </c>
      <c r="K464" t="str" cm="1">
        <f t="array" ref="K464">IFERROR(INDEX(_xlfn.TEXTSPLIT(G464, "-"), 2), "")</f>
        <v>N531</v>
      </c>
      <c r="L464" t="str" cm="1">
        <f t="array" ref="L464">IFERROR(INDEX(_xlfn.TEXTSPLIT(H464, ";"), 2), "")</f>
        <v>Ashwin Parade Roundabout (MC54/MC55)</v>
      </c>
      <c r="M464" t="str" cm="1">
        <f t="array" ref="M464">IFERROR(INDEX(_xlfn.TEXTSPLIT(G464, "-"), 3), "")</f>
        <v/>
      </c>
      <c r="N464" t="str" cm="1">
        <f t="array" ref="N464">IFERROR(INDEX(_xlfn.TEXTSPLIT(H464, ";"), 3), "")</f>
        <v/>
      </c>
      <c r="O464" s="19" t="s">
        <v>1285</v>
      </c>
      <c r="P46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2531</v>
      </c>
      <c r="Q464" s="2" t="s">
        <v>389</v>
      </c>
      <c r="R464" s="2">
        <v>2</v>
      </c>
      <c r="S464" t="s">
        <v>30</v>
      </c>
      <c r="T464" t="s">
        <v>31</v>
      </c>
      <c r="U464" t="s">
        <v>32</v>
      </c>
      <c r="V464" t="s">
        <v>33</v>
      </c>
      <c r="W464" t="s">
        <v>1286</v>
      </c>
      <c r="X464" t="s">
        <v>1287</v>
      </c>
      <c r="Y464" t="s">
        <v>198</v>
      </c>
    </row>
    <row r="465" spans="1:25" x14ac:dyDescent="0.2">
      <c r="C465" s="2"/>
      <c r="D465" s="2"/>
      <c r="H465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65" t="str" cm="1">
        <f t="array" ref="J465">IFERROR(INDEX(_xlfn.TEXTSPLIT(H465, ";"), 1), "")</f>
        <v>0</v>
      </c>
      <c r="L465" t="str" cm="1">
        <f t="array" ref="L465">IFERROR(INDEX(_xlfn.TEXTSPLIT(H465, ";"), 2), "")</f>
        <v/>
      </c>
      <c r="N465" t="str" cm="1">
        <f t="array" ref="N465">IFERROR(INDEX(_xlfn.TEXTSPLIT(H465, ";"), 3), "")</f>
        <v/>
      </c>
      <c r="O465" s="14"/>
      <c r="Q465" s="2"/>
    </row>
    <row r="466" spans="1:25" x14ac:dyDescent="0.2">
      <c r="A466" s="2">
        <v>2</v>
      </c>
      <c r="B466" s="2" t="s">
        <v>1288</v>
      </c>
      <c r="C466" s="2" t="str">
        <f>$B$20</f>
        <v>UI22V5</v>
      </c>
      <c r="D466" s="38" t="str">
        <f>CONCATENATE("L",RIGHT(tbl_LocationRefLib[[#This Row],[SiteIDLocationReference]],3))</f>
        <v>L300</v>
      </c>
      <c r="E466" s="38" t="s">
        <v>1289</v>
      </c>
      <c r="F466" t="str">
        <f>$D$20</f>
        <v>06206</v>
      </c>
      <c r="G4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06206-L300</v>
      </c>
      <c r="H4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Drive;East of BR10 (MC3G/MC36)</v>
      </c>
      <c r="I466" t="str" cm="1">
        <f t="array" ref="I466">IFERROR(INDEX(_xlfn.TEXTSPLIT(G466, "-"), 1), "")</f>
        <v>06206</v>
      </c>
      <c r="J466" t="str" cm="1">
        <f t="array" ref="J466">IFERROR(INDEX(_xlfn.TEXTSPLIT(H466, ";"), 1), "")</f>
        <v>James Congdon Drive</v>
      </c>
      <c r="K466" t="str" cm="1">
        <f t="array" ref="K466">IFERROR(INDEX(_xlfn.TEXTSPLIT(G466, "-"), 2), "")</f>
        <v>L300</v>
      </c>
      <c r="L466" t="str" cm="1">
        <f t="array" ref="L466">IFERROR(INDEX(_xlfn.TEXTSPLIT(H466, ";"), 2), "")</f>
        <v>East of BR10 (MC3G/MC36)</v>
      </c>
      <c r="M466" t="str" cm="1">
        <f t="array" ref="M466">IFERROR(INDEX(_xlfn.TEXTSPLIT(G466, "-"), 3), "")</f>
        <v/>
      </c>
      <c r="N466" t="str" cm="1">
        <f t="array" ref="N466">IFERROR(INDEX(_xlfn.TEXTSPLIT(H466, ";"), 3), "")</f>
        <v/>
      </c>
      <c r="O466" s="19">
        <v>2300</v>
      </c>
      <c r="P46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2300</v>
      </c>
      <c r="Q466" s="2" t="s">
        <v>389</v>
      </c>
      <c r="S466" t="s">
        <v>30</v>
      </c>
      <c r="T466" t="s">
        <v>31</v>
      </c>
      <c r="U466" t="s">
        <v>32</v>
      </c>
      <c r="V466" t="s">
        <v>33</v>
      </c>
      <c r="W466" t="s">
        <v>249</v>
      </c>
      <c r="X466" t="s">
        <v>250</v>
      </c>
      <c r="Y466" t="s">
        <v>198</v>
      </c>
    </row>
    <row r="467" spans="1:25" x14ac:dyDescent="0.2">
      <c r="A467" s="29" t="s">
        <v>255</v>
      </c>
      <c r="B467" s="29" t="s">
        <v>1290</v>
      </c>
      <c r="C467" s="29" t="str">
        <f>$B$20</f>
        <v>UI22V5</v>
      </c>
      <c r="D467" s="41" t="str">
        <f>CONCATENATE("N",RIGHT(tbl_LocationRefLib[[#This Row],[SiteIDLocationReference]],3))</f>
        <v>N230</v>
      </c>
      <c r="E467" s="38" t="s">
        <v>1291</v>
      </c>
      <c r="F467" s="35" t="str">
        <f>$D$20</f>
        <v>06206</v>
      </c>
      <c r="G4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</v>
      </c>
      <c r="H4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</v>
      </c>
      <c r="I467" s="30" t="str" cm="1">
        <f t="array" ref="I467">IFERROR(INDEX(_xlfn.TEXTSPLIT(G467, "-"), 1), "")</f>
        <v>06206</v>
      </c>
      <c r="J467" t="str" cm="1">
        <f t="array" ref="J467">IFERROR(INDEX(_xlfn.TEXTSPLIT(H467, ";"), 1), "")</f>
        <v>James Congdon Drive</v>
      </c>
      <c r="K467" s="30" t="str" cm="1">
        <f t="array" ref="K467">IFERROR(INDEX(_xlfn.TEXTSPLIT(G467, "-"), 2), "")</f>
        <v>N230</v>
      </c>
      <c r="L467" t="str" cm="1">
        <f t="array" ref="L467">IFERROR(INDEX(_xlfn.TEXTSPLIT(H467, ";"), 2), "")</f>
        <v>Northbound to James Congdon Drive Flyover Ramp (BR10)</v>
      </c>
      <c r="M467" s="30" t="str" cm="1">
        <f t="array" ref="M467">IFERROR(INDEX(_xlfn.TEXTSPLIT(G467, "-"), 3), "")</f>
        <v/>
      </c>
      <c r="N467" t="str" cm="1">
        <f t="array" ref="N467">IFERROR(INDEX(_xlfn.TEXTSPLIT(H467, ";"), 3), "")</f>
        <v/>
      </c>
      <c r="O467" s="19">
        <v>230</v>
      </c>
      <c r="P46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</v>
      </c>
      <c r="Q467" s="2" t="s">
        <v>389</v>
      </c>
      <c r="S467" t="s">
        <v>30</v>
      </c>
      <c r="T467" t="s">
        <v>31</v>
      </c>
      <c r="U467" t="s">
        <v>205</v>
      </c>
      <c r="V467" t="s">
        <v>206</v>
      </c>
      <c r="Y467" t="s">
        <v>198</v>
      </c>
    </row>
    <row r="468" spans="1:25" x14ac:dyDescent="0.2">
      <c r="A468" s="29">
        <v>2</v>
      </c>
      <c r="B468" s="29" t="s">
        <v>1292</v>
      </c>
      <c r="C468" s="29" t="str">
        <f>$B$20</f>
        <v>UI22V5</v>
      </c>
      <c r="D468" s="38" t="str">
        <f>CONCATENATE("L",RIGHT(tbl_LocationRefLib[[#This Row],[SiteIDLocationReference]],3))</f>
        <v>L302</v>
      </c>
      <c r="E468" s="40" t="s">
        <v>1293</v>
      </c>
      <c r="F468" s="30" t="str">
        <f>$D$20</f>
        <v>06206</v>
      </c>
      <c r="G4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06206-L302</v>
      </c>
      <c r="H4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Off-ramp to James Congdon Drive (MC3G)</v>
      </c>
      <c r="I468" s="30" t="str" cm="1">
        <f t="array" ref="I468">IFERROR(INDEX(_xlfn.TEXTSPLIT(G468, "-"), 1), "")</f>
        <v>06206</v>
      </c>
      <c r="J468" t="str" cm="1">
        <f t="array" ref="J468">IFERROR(INDEX(_xlfn.TEXTSPLIT(H468, ";"), 1), "")</f>
        <v>James Congdon Drive</v>
      </c>
      <c r="K468" s="30" t="str" cm="1">
        <f t="array" ref="K468">IFERROR(INDEX(_xlfn.TEXTSPLIT(G468, "-"), 2), "")</f>
        <v>L302</v>
      </c>
      <c r="L468" t="str" cm="1">
        <f t="array" ref="L468">IFERROR(INDEX(_xlfn.TEXTSPLIT(H468, ";"), 2), "")</f>
        <v>NorthBound Off-ramp to James Congdon Drive (MC3G)</v>
      </c>
      <c r="M468" s="30" t="str" cm="1">
        <f t="array" ref="M468">IFERROR(INDEX(_xlfn.TEXTSPLIT(G468, "-"), 3), "")</f>
        <v/>
      </c>
      <c r="N468" t="str" cm="1">
        <f t="array" ref="N468">IFERROR(INDEX(_xlfn.TEXTSPLIT(H468, ";"), 3), "")</f>
        <v/>
      </c>
      <c r="O468" s="19">
        <v>2302</v>
      </c>
      <c r="P46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2302</v>
      </c>
      <c r="Q468" s="2" t="s">
        <v>389</v>
      </c>
      <c r="R468" s="28"/>
      <c r="S468" t="s">
        <v>30</v>
      </c>
      <c r="T468" t="s">
        <v>31</v>
      </c>
      <c r="U468" t="s">
        <v>40</v>
      </c>
      <c r="V468" t="s">
        <v>41</v>
      </c>
      <c r="W468" t="s">
        <v>196</v>
      </c>
      <c r="X468" t="s">
        <v>197</v>
      </c>
      <c r="Y468" t="s">
        <v>198</v>
      </c>
    </row>
    <row r="469" spans="1:25" x14ac:dyDescent="0.2">
      <c r="C469" s="2"/>
      <c r="H469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69" t="str" cm="1">
        <f t="array" ref="J469">IFERROR(INDEX(_xlfn.TEXTSPLIT(H469, ";"), 1), "")</f>
        <v>0</v>
      </c>
      <c r="L469" t="str" cm="1">
        <f t="array" ref="L469">IFERROR(INDEX(_xlfn.TEXTSPLIT(H469, ";"), 2), "")</f>
        <v/>
      </c>
      <c r="N469" t="str" cm="1">
        <f t="array" ref="N469">IFERROR(INDEX(_xlfn.TEXTSPLIT(H469, ";"), 3), "")</f>
        <v/>
      </c>
      <c r="O469" s="15"/>
      <c r="Q469" s="17"/>
      <c r="R469" s="17"/>
    </row>
    <row r="470" spans="1:25" x14ac:dyDescent="0.2">
      <c r="A470" s="2">
        <v>2</v>
      </c>
      <c r="B470" s="2" t="s">
        <v>1294</v>
      </c>
      <c r="C470" s="2" t="str">
        <f>$B$32</f>
        <v>SO08G5</v>
      </c>
      <c r="D470" s="38" t="str">
        <f>CONCATENATE("L",RIGHT(tbl_LocationRefLib[[#This Row],[SiteIDLocationReference]],3))</f>
        <v>L360</v>
      </c>
      <c r="E470" s="38" t="s">
        <v>1295</v>
      </c>
      <c r="F470" t="str">
        <f>$D$32</f>
        <v>06586</v>
      </c>
      <c r="G47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06586-L360</v>
      </c>
      <c r="H47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Sir Donald Bradman Drive;East of South Road</v>
      </c>
      <c r="I470" t="str" cm="1">
        <f t="array" ref="I470">IFERROR(INDEX(_xlfn.TEXTSPLIT(G470, "-"), 1), "")</f>
        <v>06586</v>
      </c>
      <c r="J470" t="str" cm="1">
        <f t="array" ref="J470">IFERROR(INDEX(_xlfn.TEXTSPLIT(H470, ";"), 1), "")</f>
        <v>Sir Donald Bradman Drive</v>
      </c>
      <c r="K470" t="str" cm="1">
        <f t="array" ref="K470">IFERROR(INDEX(_xlfn.TEXTSPLIT(G470, "-"), 2), "")</f>
        <v>L360</v>
      </c>
      <c r="L470" t="str" cm="1">
        <f t="array" ref="L470">IFERROR(INDEX(_xlfn.TEXTSPLIT(H470, ";"), 2), "")</f>
        <v>East of South Road</v>
      </c>
      <c r="M470" t="str" cm="1">
        <f t="array" ref="M470">IFERROR(INDEX(_xlfn.TEXTSPLIT(G470, "-"), 3), "")</f>
        <v/>
      </c>
      <c r="N470" t="str" cm="1">
        <f t="array" ref="N470">IFERROR(INDEX(_xlfn.TEXTSPLIT(H470, ";"), 3), "")</f>
        <v/>
      </c>
      <c r="O470" s="19">
        <v>2360</v>
      </c>
      <c r="P47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2360</v>
      </c>
      <c r="Q470" s="2" t="s">
        <v>389</v>
      </c>
      <c r="S470" t="s">
        <v>30</v>
      </c>
      <c r="T470" t="s">
        <v>31</v>
      </c>
      <c r="U470" t="s">
        <v>32</v>
      </c>
      <c r="V470" t="s">
        <v>33</v>
      </c>
      <c r="W470" t="s">
        <v>249</v>
      </c>
      <c r="X470" t="s">
        <v>250</v>
      </c>
      <c r="Y470" t="s">
        <v>198</v>
      </c>
    </row>
    <row r="471" spans="1:25" x14ac:dyDescent="0.2">
      <c r="A471" s="2">
        <v>2</v>
      </c>
      <c r="B471" s="2" t="s">
        <v>1296</v>
      </c>
      <c r="C471" s="2" t="str">
        <f>$B$32</f>
        <v>SO08G5</v>
      </c>
      <c r="D471" s="41" t="str">
        <f>CONCATENATE("N",RIGHT(tbl_LocationRefLib[[#This Row],[SiteIDLocationReference]],3))</f>
        <v>N370</v>
      </c>
      <c r="E471" s="38" t="s">
        <v>1270</v>
      </c>
      <c r="F471" t="str">
        <f>$D$32</f>
        <v>06586</v>
      </c>
      <c r="G4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06586-N370</v>
      </c>
      <c r="H4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Sir Donald Bradman Drive;South Road Intersection</v>
      </c>
      <c r="I471" t="str" cm="1">
        <f t="array" ref="I471">IFERROR(INDEX(_xlfn.TEXTSPLIT(G471, "-"), 1), "")</f>
        <v>06586</v>
      </c>
      <c r="J471" t="str" cm="1">
        <f t="array" ref="J471">IFERROR(INDEX(_xlfn.TEXTSPLIT(H471, ";"), 1), "")</f>
        <v>Sir Donald Bradman Drive</v>
      </c>
      <c r="K471" t="str" cm="1">
        <f t="array" ref="K471">IFERROR(INDEX(_xlfn.TEXTSPLIT(G471, "-"), 2), "")</f>
        <v>N370</v>
      </c>
      <c r="L471" t="str" cm="1">
        <f t="array" ref="L471">IFERROR(INDEX(_xlfn.TEXTSPLIT(H471, ";"), 2), "")</f>
        <v>South Road Intersection</v>
      </c>
      <c r="M471" t="str" cm="1">
        <f t="array" ref="M471">IFERROR(INDEX(_xlfn.TEXTSPLIT(G471, "-"), 3), "")</f>
        <v/>
      </c>
      <c r="N471" t="str" cm="1">
        <f t="array" ref="N471">IFERROR(INDEX(_xlfn.TEXTSPLIT(H471, ";"), 3), "")</f>
        <v/>
      </c>
      <c r="O471" s="19">
        <v>2370</v>
      </c>
      <c r="P471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2370</v>
      </c>
      <c r="Q471" s="2" t="s">
        <v>389</v>
      </c>
      <c r="S471" t="s">
        <v>30</v>
      </c>
      <c r="T471" t="s">
        <v>31</v>
      </c>
      <c r="U471" t="s">
        <v>32</v>
      </c>
      <c r="V471" t="s">
        <v>33</v>
      </c>
      <c r="W471" t="s">
        <v>245</v>
      </c>
      <c r="X471" t="s">
        <v>246</v>
      </c>
      <c r="Y471" t="s">
        <v>198</v>
      </c>
    </row>
    <row r="472" spans="1:25" x14ac:dyDescent="0.2">
      <c r="A472" s="2">
        <v>2</v>
      </c>
      <c r="B472" s="2" t="s">
        <v>1297</v>
      </c>
      <c r="C472" s="2" t="str">
        <f>$B$32</f>
        <v>SO08G5</v>
      </c>
      <c r="D472" s="38" t="str">
        <f>CONCATENATE("L",RIGHT(tbl_LocationRefLib[[#This Row],[SiteIDLocationReference]],3))</f>
        <v>L361</v>
      </c>
      <c r="E472" s="38" t="s">
        <v>1272</v>
      </c>
      <c r="F472" t="str">
        <f>$D$32</f>
        <v>06586</v>
      </c>
      <c r="G4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06586-L361</v>
      </c>
      <c r="H4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Sir Donald Bradman Drive;West of South Road</v>
      </c>
      <c r="I472" t="str" cm="1">
        <f t="array" ref="I472">IFERROR(INDEX(_xlfn.TEXTSPLIT(G472, "-"), 1), "")</f>
        <v>06586</v>
      </c>
      <c r="J472" t="str" cm="1">
        <f t="array" ref="J472">IFERROR(INDEX(_xlfn.TEXTSPLIT(H472, ";"), 1), "")</f>
        <v>Sir Donald Bradman Drive</v>
      </c>
      <c r="K472" t="str" cm="1">
        <f t="array" ref="K472">IFERROR(INDEX(_xlfn.TEXTSPLIT(G472, "-"), 2), "")</f>
        <v>L361</v>
      </c>
      <c r="L472" t="str" cm="1">
        <f t="array" ref="L472">IFERROR(INDEX(_xlfn.TEXTSPLIT(H472, ";"), 2), "")</f>
        <v>West of South Road</v>
      </c>
      <c r="M472" t="str" cm="1">
        <f t="array" ref="M472">IFERROR(INDEX(_xlfn.TEXTSPLIT(G472, "-"), 3), "")</f>
        <v/>
      </c>
      <c r="N472" t="str" cm="1">
        <f t="array" ref="N472">IFERROR(INDEX(_xlfn.TEXTSPLIT(H472, ";"), 3), "")</f>
        <v/>
      </c>
      <c r="O472" s="19">
        <v>2361</v>
      </c>
      <c r="P47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2361</v>
      </c>
      <c r="Q472" s="2" t="s">
        <v>389</v>
      </c>
      <c r="S472" t="s">
        <v>30</v>
      </c>
      <c r="T472" t="s">
        <v>31</v>
      </c>
      <c r="U472" t="s">
        <v>32</v>
      </c>
      <c r="V472" t="s">
        <v>33</v>
      </c>
      <c r="W472" t="s">
        <v>249</v>
      </c>
      <c r="X472" t="s">
        <v>250</v>
      </c>
      <c r="Y472" t="s">
        <v>198</v>
      </c>
    </row>
    <row r="473" spans="1:25" x14ac:dyDescent="0.2">
      <c r="C473" s="2"/>
      <c r="D473" s="2"/>
      <c r="H473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73" t="str" cm="1">
        <f t="array" ref="J473">IFERROR(INDEX(_xlfn.TEXTSPLIT(H473, ";"), 1), "")</f>
        <v>0</v>
      </c>
      <c r="L473" t="str" cm="1">
        <f t="array" ref="L473">IFERROR(INDEX(_xlfn.TEXTSPLIT(H473, ";"), 2), "")</f>
        <v/>
      </c>
      <c r="N473" t="str" cm="1">
        <f t="array" ref="N473">IFERROR(INDEX(_xlfn.TEXTSPLIT(H473, ";"), 3), "")</f>
        <v/>
      </c>
      <c r="O473" s="14"/>
      <c r="Q473" s="2"/>
    </row>
    <row r="474" spans="1:25" x14ac:dyDescent="0.2">
      <c r="A474" s="2">
        <v>2</v>
      </c>
      <c r="B474" s="2" t="s">
        <v>1298</v>
      </c>
      <c r="C474" s="2" t="str">
        <f t="shared" ref="C474:C480" si="24">$B$16</f>
        <v>FM59I7</v>
      </c>
      <c r="D474" s="38" t="str">
        <f>CONCATENATE("L",RIGHT(tbl_LocationRefLib[[#This Row],[SiteIDLocationReference]],3))</f>
        <v>L340</v>
      </c>
      <c r="E474" s="38" t="s">
        <v>1299</v>
      </c>
      <c r="F474" t="str">
        <f t="shared" ref="F474:F480" si="25">$D$16</f>
        <v>06200</v>
      </c>
      <c r="G4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06200-L340</v>
      </c>
      <c r="H4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Road;East of Richmond Road Bridge (over Keswick Creek) (MC33/MC34)</v>
      </c>
      <c r="I474" t="str" cm="1">
        <f t="array" ref="I474">IFERROR(INDEX(_xlfn.TEXTSPLIT(G474, "-"), 1), "")</f>
        <v>06200</v>
      </c>
      <c r="J474" t="str" cm="1">
        <f t="array" ref="J474">IFERROR(INDEX(_xlfn.TEXTSPLIT(H474, ";"), 1), "")</f>
        <v>Richmond Road</v>
      </c>
      <c r="K474" t="str" cm="1">
        <f t="array" ref="K474">IFERROR(INDEX(_xlfn.TEXTSPLIT(G474, "-"), 2), "")</f>
        <v>L340</v>
      </c>
      <c r="L474" t="str" cm="1">
        <f t="array" ref="L474">IFERROR(INDEX(_xlfn.TEXTSPLIT(H474, ";"), 2), "")</f>
        <v>East of Richmond Road Bridge (over Keswick Creek) (MC33/MC34)</v>
      </c>
      <c r="M474" t="str" cm="1">
        <f t="array" ref="M474">IFERROR(INDEX(_xlfn.TEXTSPLIT(G474, "-"), 3), "")</f>
        <v/>
      </c>
      <c r="N474" t="str" cm="1">
        <f t="array" ref="N474">IFERROR(INDEX(_xlfn.TEXTSPLIT(H474, ";"), 3), "")</f>
        <v/>
      </c>
      <c r="O474" s="19">
        <v>2340</v>
      </c>
      <c r="P47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2340</v>
      </c>
      <c r="Q474" s="2" t="s">
        <v>389</v>
      </c>
      <c r="S474" t="s">
        <v>30</v>
      </c>
      <c r="T474" t="s">
        <v>31</v>
      </c>
      <c r="U474" t="s">
        <v>32</v>
      </c>
      <c r="V474" t="s">
        <v>33</v>
      </c>
      <c r="W474" t="s">
        <v>249</v>
      </c>
      <c r="X474" t="s">
        <v>250</v>
      </c>
      <c r="Y474" t="s">
        <v>198</v>
      </c>
    </row>
    <row r="475" spans="1:25" x14ac:dyDescent="0.2">
      <c r="A475" s="2" t="s">
        <v>255</v>
      </c>
      <c r="B475" s="2" t="s">
        <v>1300</v>
      </c>
      <c r="C475" s="2" t="str">
        <f t="shared" si="24"/>
        <v>FM59I7</v>
      </c>
      <c r="D475" s="41" t="s">
        <v>319</v>
      </c>
      <c r="E475" s="38" t="s">
        <v>1301</v>
      </c>
      <c r="F475" s="34" t="str">
        <f t="shared" si="25"/>
        <v>06200</v>
      </c>
      <c r="G4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06200-N341</v>
      </c>
      <c r="H4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Keswick Creek) (BR06)</v>
      </c>
      <c r="I475" t="str" cm="1">
        <f t="array" ref="I475">IFERROR(INDEX(_xlfn.TEXTSPLIT(G475, "-"), 1), "")</f>
        <v>06200</v>
      </c>
      <c r="J475" t="str" cm="1">
        <f t="array" ref="J475">IFERROR(INDEX(_xlfn.TEXTSPLIT(H475, ";"), 1), "")</f>
        <v>Richmond Road</v>
      </c>
      <c r="K475" t="str" cm="1">
        <f t="array" ref="K475">IFERROR(INDEX(_xlfn.TEXTSPLIT(G475, "-"), 2), "")</f>
        <v>N341</v>
      </c>
      <c r="L475" t="str" cm="1">
        <f t="array" ref="L475">IFERROR(INDEX(_xlfn.TEXTSPLIT(H475, ";"), 2), "")</f>
        <v>Richmond Road Bridge (over Keswick Creek) (BR06)</v>
      </c>
      <c r="M475" t="str" cm="1">
        <f t="array" ref="M475">IFERROR(INDEX(_xlfn.TEXTSPLIT(G475, "-"), 3), "")</f>
        <v/>
      </c>
      <c r="N475" t="str" cm="1">
        <f t="array" ref="N475">IFERROR(INDEX(_xlfn.TEXTSPLIT(H475, ";"), 3), "")</f>
        <v/>
      </c>
      <c r="O475" s="19">
        <v>234</v>
      </c>
      <c r="P47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</v>
      </c>
      <c r="Q475" s="2" t="s">
        <v>389</v>
      </c>
      <c r="S475" t="s">
        <v>30</v>
      </c>
      <c r="T475" t="s">
        <v>31</v>
      </c>
      <c r="U475" t="s">
        <v>205</v>
      </c>
      <c r="V475" t="s">
        <v>206</v>
      </c>
      <c r="Y475" t="s">
        <v>198</v>
      </c>
    </row>
    <row r="476" spans="1:25" x14ac:dyDescent="0.2">
      <c r="A476" s="2">
        <v>2</v>
      </c>
      <c r="B476" s="2" t="s">
        <v>1302</v>
      </c>
      <c r="C476" s="2" t="str">
        <f t="shared" si="24"/>
        <v>FM59I7</v>
      </c>
      <c r="D476" s="38" t="str">
        <f>CONCATENATE("L",RIGHT(tbl_LocationRefLib[[#This Row],[SiteIDLocationReference]],3))</f>
        <v>L342</v>
      </c>
      <c r="E476" s="38" t="s">
        <v>1303</v>
      </c>
      <c r="F476" t="str">
        <f t="shared" si="25"/>
        <v>06200</v>
      </c>
      <c r="G47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06200-L342</v>
      </c>
      <c r="H47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Road;Between South Road Intersection &amp; Richmond Road Bridge (over Keswick Creek) (MC33/MC34)</v>
      </c>
      <c r="I476" t="str" cm="1">
        <f t="array" ref="I476">IFERROR(INDEX(_xlfn.TEXTSPLIT(G476, "-"), 1), "")</f>
        <v>06200</v>
      </c>
      <c r="J476" t="str" cm="1">
        <f t="array" ref="J476">IFERROR(INDEX(_xlfn.TEXTSPLIT(H476, ";"), 1), "")</f>
        <v>Richmond Road</v>
      </c>
      <c r="K476" t="str" cm="1">
        <f t="array" ref="K476">IFERROR(INDEX(_xlfn.TEXTSPLIT(G476, "-"), 2), "")</f>
        <v>L342</v>
      </c>
      <c r="L476" t="str" cm="1">
        <f t="array" ref="L476">IFERROR(INDEX(_xlfn.TEXTSPLIT(H476, ";"), 2), "")</f>
        <v>Between South Road Intersection &amp; Richmond Road Bridge (over Keswick Creek) (MC33/MC34)</v>
      </c>
      <c r="M476" t="str" cm="1">
        <f t="array" ref="M476">IFERROR(INDEX(_xlfn.TEXTSPLIT(G476, "-"), 3), "")</f>
        <v/>
      </c>
      <c r="N476" t="str" cm="1">
        <f t="array" ref="N476">IFERROR(INDEX(_xlfn.TEXTSPLIT(H476, ";"), 3), "")</f>
        <v/>
      </c>
      <c r="O476" s="19">
        <v>2342</v>
      </c>
      <c r="P47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2342</v>
      </c>
      <c r="Q476" s="2" t="s">
        <v>389</v>
      </c>
      <c r="S476" t="s">
        <v>30</v>
      </c>
      <c r="T476" t="s">
        <v>31</v>
      </c>
      <c r="U476" t="s">
        <v>32</v>
      </c>
      <c r="V476" t="s">
        <v>33</v>
      </c>
      <c r="W476" t="s">
        <v>245</v>
      </c>
      <c r="X476" t="s">
        <v>246</v>
      </c>
      <c r="Y476" t="s">
        <v>198</v>
      </c>
    </row>
    <row r="477" spans="1:25" x14ac:dyDescent="0.2">
      <c r="A477" s="2" t="s">
        <v>255</v>
      </c>
      <c r="B477" s="2" t="s">
        <v>1304</v>
      </c>
      <c r="C477" s="2" t="str">
        <f t="shared" si="24"/>
        <v>FM59I7</v>
      </c>
      <c r="D477" s="41" t="s">
        <v>1305</v>
      </c>
      <c r="E477" s="38" t="s">
        <v>1306</v>
      </c>
      <c r="F477" s="34" t="str">
        <f t="shared" si="25"/>
        <v>06200</v>
      </c>
      <c r="G47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06200-N343</v>
      </c>
      <c r="H47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North South Motorway) (BR07)</v>
      </c>
      <c r="I477" t="str" cm="1">
        <f t="array" ref="I477">IFERROR(INDEX(_xlfn.TEXTSPLIT(G477, "-"), 1), "")</f>
        <v>06200</v>
      </c>
      <c r="J477" t="str" cm="1">
        <f t="array" ref="J477">IFERROR(INDEX(_xlfn.TEXTSPLIT(H477, ";"), 1), "")</f>
        <v>Richmond Road</v>
      </c>
      <c r="K477" t="str" cm="1">
        <f t="array" ref="K477">IFERROR(INDEX(_xlfn.TEXTSPLIT(G477, "-"), 2), "")</f>
        <v>N343</v>
      </c>
      <c r="L477" t="str" cm="1">
        <f t="array" ref="L477">IFERROR(INDEX(_xlfn.TEXTSPLIT(H477, ";"), 2), "")</f>
        <v>Richmond Road Bridge (over North South Motorway) (BR07)</v>
      </c>
      <c r="M477" t="str" cm="1">
        <f t="array" ref="M477">IFERROR(INDEX(_xlfn.TEXTSPLIT(G477, "-"), 3), "")</f>
        <v/>
      </c>
      <c r="N477" t="str" cm="1">
        <f t="array" ref="N477">IFERROR(INDEX(_xlfn.TEXTSPLIT(H477, ";"), 3), "")</f>
        <v/>
      </c>
      <c r="O477" s="19">
        <v>234</v>
      </c>
      <c r="P477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</v>
      </c>
      <c r="Q477" s="2" t="s">
        <v>389</v>
      </c>
      <c r="S477" t="s">
        <v>30</v>
      </c>
      <c r="T477" t="s">
        <v>31</v>
      </c>
      <c r="U477" t="s">
        <v>205</v>
      </c>
      <c r="V477" t="s">
        <v>206</v>
      </c>
      <c r="Y477" t="s">
        <v>198</v>
      </c>
    </row>
    <row r="478" spans="1:25" x14ac:dyDescent="0.2">
      <c r="A478" s="2">
        <v>2</v>
      </c>
      <c r="B478" s="2" t="s">
        <v>1307</v>
      </c>
      <c r="C478" s="2" t="str">
        <f t="shared" si="24"/>
        <v>FM59I7</v>
      </c>
      <c r="D478" s="41" t="str">
        <f>CONCATENATE("N",RIGHT(tbl_LocationRefLib[[#This Row],[SiteIDLocationReference]],3))</f>
        <v>N350</v>
      </c>
      <c r="E478" s="38" t="s">
        <v>1308</v>
      </c>
      <c r="F478" t="str">
        <f t="shared" si="25"/>
        <v>06200</v>
      </c>
      <c r="G47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06200-N350</v>
      </c>
      <c r="H47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Road;South Road Intersections</v>
      </c>
      <c r="I478" t="str" cm="1">
        <f t="array" ref="I478">IFERROR(INDEX(_xlfn.TEXTSPLIT(G478, "-"), 1), "")</f>
        <v>06200</v>
      </c>
      <c r="J478" t="str" cm="1">
        <f t="array" ref="J478">IFERROR(INDEX(_xlfn.TEXTSPLIT(H478, ";"), 1), "")</f>
        <v>Richmond Road</v>
      </c>
      <c r="K478" t="str" cm="1">
        <f t="array" ref="K478">IFERROR(INDEX(_xlfn.TEXTSPLIT(G478, "-"), 2), "")</f>
        <v>N350</v>
      </c>
      <c r="L478" t="str" cm="1">
        <f t="array" ref="L478">IFERROR(INDEX(_xlfn.TEXTSPLIT(H478, ";"), 2), "")</f>
        <v>South Road Intersections</v>
      </c>
      <c r="M478" t="str" cm="1">
        <f t="array" ref="M478">IFERROR(INDEX(_xlfn.TEXTSPLIT(G478, "-"), 3), "")</f>
        <v/>
      </c>
      <c r="N478" t="str" cm="1">
        <f t="array" ref="N478">IFERROR(INDEX(_xlfn.TEXTSPLIT(H478, ";"), 3), "")</f>
        <v/>
      </c>
      <c r="O478" s="19">
        <v>2350</v>
      </c>
      <c r="P47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2350</v>
      </c>
      <c r="Q478" s="2" t="s">
        <v>389</v>
      </c>
      <c r="S478" t="s">
        <v>30</v>
      </c>
      <c r="T478" t="s">
        <v>31</v>
      </c>
      <c r="U478" t="s">
        <v>32</v>
      </c>
      <c r="V478" t="s">
        <v>33</v>
      </c>
      <c r="W478" t="s">
        <v>245</v>
      </c>
      <c r="X478" t="s">
        <v>246</v>
      </c>
      <c r="Y478" t="s">
        <v>198</v>
      </c>
    </row>
    <row r="479" spans="1:25" x14ac:dyDescent="0.2">
      <c r="A479" s="2">
        <v>2</v>
      </c>
      <c r="B479" s="2" t="s">
        <v>1309</v>
      </c>
      <c r="C479" s="2" t="str">
        <f t="shared" si="24"/>
        <v>FM59I7</v>
      </c>
      <c r="D479" s="38" t="str">
        <f>CONCATENATE("L",RIGHT(tbl_LocationRefLib[[#This Row],[SiteIDLocationReference]],3))</f>
        <v>L344</v>
      </c>
      <c r="E479" s="38" t="s">
        <v>1310</v>
      </c>
      <c r="F479" t="str">
        <f t="shared" si="25"/>
        <v>06200</v>
      </c>
      <c r="G47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06200-L344</v>
      </c>
      <c r="H47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Road;Between South Road Intersection &amp; Deacon Avenue (MC33/MC34)</v>
      </c>
      <c r="I479" t="str" cm="1">
        <f t="array" ref="I479">IFERROR(INDEX(_xlfn.TEXTSPLIT(G479, "-"), 1), "")</f>
        <v>06200</v>
      </c>
      <c r="J479" t="str" cm="1">
        <f t="array" ref="J479">IFERROR(INDEX(_xlfn.TEXTSPLIT(H479, ";"), 1), "")</f>
        <v>Richmond Road</v>
      </c>
      <c r="K479" t="str" cm="1">
        <f t="array" ref="K479">IFERROR(INDEX(_xlfn.TEXTSPLIT(G479, "-"), 2), "")</f>
        <v>L344</v>
      </c>
      <c r="L479" t="str" cm="1">
        <f t="array" ref="L479">IFERROR(INDEX(_xlfn.TEXTSPLIT(H479, ";"), 2), "")</f>
        <v>Between South Road Intersection &amp; Deacon Avenue (MC33/MC34)</v>
      </c>
      <c r="M479" t="str" cm="1">
        <f t="array" ref="M479">IFERROR(INDEX(_xlfn.TEXTSPLIT(G479, "-"), 3), "")</f>
        <v/>
      </c>
      <c r="N479" t="str" cm="1">
        <f t="array" ref="N479">IFERROR(INDEX(_xlfn.TEXTSPLIT(H479, ";"), 3), "")</f>
        <v/>
      </c>
      <c r="O479" s="19">
        <v>2344</v>
      </c>
      <c r="P479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2344</v>
      </c>
      <c r="Q479" s="2" t="s">
        <v>389</v>
      </c>
      <c r="S479" t="s">
        <v>30</v>
      </c>
      <c r="T479" t="s">
        <v>31</v>
      </c>
      <c r="U479" t="s">
        <v>32</v>
      </c>
      <c r="V479" t="s">
        <v>33</v>
      </c>
      <c r="W479" t="s">
        <v>249</v>
      </c>
      <c r="X479" t="s">
        <v>250</v>
      </c>
      <c r="Y479" t="s">
        <v>198</v>
      </c>
    </row>
    <row r="480" spans="1:25" x14ac:dyDescent="0.2">
      <c r="A480" s="2">
        <v>2</v>
      </c>
      <c r="B480" s="2" t="s">
        <v>1311</v>
      </c>
      <c r="C480" s="2" t="str">
        <f t="shared" si="24"/>
        <v>FM59I7</v>
      </c>
      <c r="D480" s="41" t="str">
        <f>CONCATENATE("N",RIGHT(tbl_LocationRefLib[[#This Row],[SiteIDLocationReference]],3))</f>
        <v>N351</v>
      </c>
      <c r="E480" s="38" t="s">
        <v>1312</v>
      </c>
      <c r="F480" t="str">
        <f t="shared" si="25"/>
        <v>06200</v>
      </c>
      <c r="G48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06200-N351</v>
      </c>
      <c r="H48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Road;Deacon Avenue Intersection</v>
      </c>
      <c r="I480" t="str" cm="1">
        <f t="array" ref="I480">IFERROR(INDEX(_xlfn.TEXTSPLIT(G480, "-"), 1), "")</f>
        <v>06200</v>
      </c>
      <c r="J480" t="str" cm="1">
        <f t="array" ref="J480">IFERROR(INDEX(_xlfn.TEXTSPLIT(H480, ";"), 1), "")</f>
        <v>Richmond Road</v>
      </c>
      <c r="K480" t="str" cm="1">
        <f t="array" ref="K480">IFERROR(INDEX(_xlfn.TEXTSPLIT(G480, "-"), 2), "")</f>
        <v>N351</v>
      </c>
      <c r="L480" t="str" cm="1">
        <f t="array" ref="L480">IFERROR(INDEX(_xlfn.TEXTSPLIT(H480, ";"), 2), "")</f>
        <v>Deacon Avenue Intersection</v>
      </c>
      <c r="M480" t="str" cm="1">
        <f t="array" ref="M480">IFERROR(INDEX(_xlfn.TEXTSPLIT(G480, "-"), 3), "")</f>
        <v/>
      </c>
      <c r="N480" t="str" cm="1">
        <f t="array" ref="N480">IFERROR(INDEX(_xlfn.TEXTSPLIT(H480, ";"), 3), "")</f>
        <v/>
      </c>
      <c r="O480" s="19">
        <v>2351</v>
      </c>
      <c r="P48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2351</v>
      </c>
      <c r="Q480" s="2" t="s">
        <v>389</v>
      </c>
      <c r="S480" t="s">
        <v>30</v>
      </c>
      <c r="T480" t="s">
        <v>31</v>
      </c>
      <c r="U480" t="s">
        <v>32</v>
      </c>
      <c r="V480" t="s">
        <v>33</v>
      </c>
      <c r="W480" t="s">
        <v>245</v>
      </c>
      <c r="X480" t="s">
        <v>246</v>
      </c>
      <c r="Y480" t="s">
        <v>198</v>
      </c>
    </row>
    <row r="481" spans="1:25" x14ac:dyDescent="0.2">
      <c r="B481" s="2" t="s">
        <v>1313</v>
      </c>
      <c r="C481" s="2"/>
      <c r="H481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81" t="str" cm="1">
        <f t="array" ref="J481">IFERROR(INDEX(_xlfn.TEXTSPLIT(H481, ";"), 1), "")</f>
        <v>0</v>
      </c>
      <c r="L481" t="str" cm="1">
        <f t="array" ref="L481">IFERROR(INDEX(_xlfn.TEXTSPLIT(H481, ";"), 2), "")</f>
        <v/>
      </c>
      <c r="N481" t="str" cm="1">
        <f t="array" ref="N481">IFERROR(INDEX(_xlfn.TEXTSPLIT(H481, ";"), 3), "")</f>
        <v/>
      </c>
      <c r="O481" s="15"/>
      <c r="Q481" s="2"/>
    </row>
    <row r="482" spans="1:25" x14ac:dyDescent="0.2">
      <c r="A482" s="2">
        <v>2</v>
      </c>
      <c r="B482" s="2" t="s">
        <v>1314</v>
      </c>
      <c r="C482" s="2" t="str">
        <f>$B$15</f>
        <v>YI62Q5</v>
      </c>
      <c r="D482" s="38" t="str">
        <f>CONCATENATE("L",RIGHT(tbl_LocationRefLib[[#This Row],[SiteIDLocationReference]],3))</f>
        <v>L320</v>
      </c>
      <c r="E482" s="38" t="s">
        <v>1315</v>
      </c>
      <c r="F482" t="str">
        <f>$D$15</f>
        <v>NCRN005</v>
      </c>
      <c r="G4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NCRN005-L320</v>
      </c>
      <c r="H4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Everard Avenue;East of South Road (MC31)</v>
      </c>
      <c r="I482" t="str" cm="1">
        <f t="array" ref="I482">IFERROR(INDEX(_xlfn.TEXTSPLIT(G482, "-"), 1), "")</f>
        <v>NCRN005</v>
      </c>
      <c r="J482" t="str" cm="1">
        <f t="array" ref="J482">IFERROR(INDEX(_xlfn.TEXTSPLIT(H482, ";"), 1), "")</f>
        <v>Everard Avenue</v>
      </c>
      <c r="K482" t="str" cm="1">
        <f t="array" ref="K482">IFERROR(INDEX(_xlfn.TEXTSPLIT(G482, "-"), 2), "")</f>
        <v>L320</v>
      </c>
      <c r="L482" t="str" cm="1">
        <f t="array" ref="L482">IFERROR(INDEX(_xlfn.TEXTSPLIT(H482, ";"), 2), "")</f>
        <v>East of South Road (MC31)</v>
      </c>
      <c r="M482" t="str" cm="1">
        <f t="array" ref="M482">IFERROR(INDEX(_xlfn.TEXTSPLIT(G482, "-"), 3), "")</f>
        <v/>
      </c>
      <c r="N482" t="str" cm="1">
        <f t="array" ref="N482">IFERROR(INDEX(_xlfn.TEXTSPLIT(H482, ";"), 3), "")</f>
        <v/>
      </c>
      <c r="O482" s="19" t="s">
        <v>1316</v>
      </c>
      <c r="P48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2320</v>
      </c>
      <c r="Q482" s="2" t="s">
        <v>389</v>
      </c>
      <c r="R482" s="2">
        <v>3</v>
      </c>
      <c r="S482" t="s">
        <v>30</v>
      </c>
      <c r="T482" t="s">
        <v>31</v>
      </c>
      <c r="U482" t="s">
        <v>32</v>
      </c>
      <c r="V482" t="s">
        <v>33</v>
      </c>
      <c r="W482" t="s">
        <v>249</v>
      </c>
      <c r="X482" t="s">
        <v>250</v>
      </c>
      <c r="Y482" t="s">
        <v>198</v>
      </c>
    </row>
    <row r="483" spans="1:25" x14ac:dyDescent="0.2">
      <c r="A483" s="2">
        <v>2</v>
      </c>
      <c r="B483" s="2" t="s">
        <v>1317</v>
      </c>
      <c r="C483" s="2" t="str">
        <f>$B$15</f>
        <v>YI62Q5</v>
      </c>
      <c r="D483" s="41" t="str">
        <f>CONCATENATE("N",RIGHT(tbl_LocationRefLib[[#This Row],[SiteIDLocationReference]],3))</f>
        <v>N330</v>
      </c>
      <c r="E483" s="38" t="s">
        <v>1318</v>
      </c>
      <c r="F483" t="str">
        <f>$D$15</f>
        <v>NCRN005</v>
      </c>
      <c r="G4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NCRN005-N330</v>
      </c>
      <c r="H4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Everard Avenue;South Road Intersection (MC31)</v>
      </c>
      <c r="I483" t="str" cm="1">
        <f t="array" ref="I483">IFERROR(INDEX(_xlfn.TEXTSPLIT(G483, "-"), 1), "")</f>
        <v>NCRN005</v>
      </c>
      <c r="J483" t="str" cm="1">
        <f t="array" ref="J483">IFERROR(INDEX(_xlfn.TEXTSPLIT(H483, ";"), 1), "")</f>
        <v>Everard Avenue</v>
      </c>
      <c r="K483" t="str" cm="1">
        <f t="array" ref="K483">IFERROR(INDEX(_xlfn.TEXTSPLIT(G483, "-"), 2), "")</f>
        <v>N330</v>
      </c>
      <c r="L483" t="str" cm="1">
        <f t="array" ref="L483">IFERROR(INDEX(_xlfn.TEXTSPLIT(H483, ";"), 2), "")</f>
        <v>South Road Intersection (MC31)</v>
      </c>
      <c r="M483" t="str" cm="1">
        <f t="array" ref="M483">IFERROR(INDEX(_xlfn.TEXTSPLIT(G483, "-"), 3), "")</f>
        <v/>
      </c>
      <c r="N483" t="str" cm="1">
        <f t="array" ref="N483">IFERROR(INDEX(_xlfn.TEXTSPLIT(H483, ";"), 3), "")</f>
        <v/>
      </c>
      <c r="O483" s="19">
        <v>2330</v>
      </c>
      <c r="P483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2330</v>
      </c>
      <c r="Q483" s="2" t="s">
        <v>389</v>
      </c>
      <c r="R483" s="2">
        <v>2</v>
      </c>
      <c r="S483" t="s">
        <v>30</v>
      </c>
      <c r="T483" t="s">
        <v>31</v>
      </c>
      <c r="U483" t="s">
        <v>32</v>
      </c>
      <c r="V483" t="s">
        <v>33</v>
      </c>
      <c r="W483" t="s">
        <v>245</v>
      </c>
      <c r="X483" t="s">
        <v>246</v>
      </c>
      <c r="Y483" t="s">
        <v>198</v>
      </c>
    </row>
    <row r="484" spans="1:25" x14ac:dyDescent="0.2">
      <c r="A484" s="2" t="s">
        <v>255</v>
      </c>
      <c r="B484" s="2" t="s">
        <v>1319</v>
      </c>
      <c r="C484" s="2" t="str">
        <f>$B$15</f>
        <v>YI62Q5</v>
      </c>
      <c r="D484" s="41" t="str">
        <f>CONCATENATE("N",RIGHT(tbl_LocationRefLib[[#This Row],[SiteIDLocationReference]],3))</f>
        <v>N321</v>
      </c>
      <c r="E484" s="38" t="s">
        <v>1320</v>
      </c>
      <c r="F484" s="32" t="str">
        <f>$D$15</f>
        <v>NCRN005</v>
      </c>
      <c r="G4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NCRN005-N321</v>
      </c>
      <c r="H4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Everard Avenue;Everard Avenue Bridge (Over North South Motorway) (BR08)</v>
      </c>
      <c r="I484" t="str" cm="1">
        <f t="array" ref="I484">IFERROR(INDEX(_xlfn.TEXTSPLIT(G484, "-"), 1), "")</f>
        <v>NCRN005</v>
      </c>
      <c r="J484" t="str" cm="1">
        <f t="array" ref="J484">IFERROR(INDEX(_xlfn.TEXTSPLIT(H484, ";"), 1), "")</f>
        <v>Everard Avenue</v>
      </c>
      <c r="K484" t="str" cm="1">
        <f t="array" ref="K484">IFERROR(INDEX(_xlfn.TEXTSPLIT(G484, "-"), 2), "")</f>
        <v>N321</v>
      </c>
      <c r="L484" t="str" cm="1">
        <f t="array" ref="L484">IFERROR(INDEX(_xlfn.TEXTSPLIT(H484, ";"), 2), "")</f>
        <v>Everard Avenue Bridge (Over North South Motorway) (BR08)</v>
      </c>
      <c r="M484" t="str" cm="1">
        <f t="array" ref="M484">IFERROR(INDEX(_xlfn.TEXTSPLIT(G484, "-"), 3), "")</f>
        <v/>
      </c>
      <c r="N484" t="str" cm="1">
        <f t="array" ref="N484">IFERROR(INDEX(_xlfn.TEXTSPLIT(H484, ";"), 3), "")</f>
        <v/>
      </c>
      <c r="O484" s="19" t="s">
        <v>1321</v>
      </c>
      <c r="P48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2321</v>
      </c>
      <c r="Q484" s="2" t="s">
        <v>389</v>
      </c>
      <c r="R484" s="2">
        <v>1</v>
      </c>
      <c r="S484" t="s">
        <v>30</v>
      </c>
      <c r="T484" t="s">
        <v>31</v>
      </c>
      <c r="U484" t="s">
        <v>205</v>
      </c>
      <c r="V484" t="s">
        <v>206</v>
      </c>
      <c r="Y484" t="s">
        <v>198</v>
      </c>
    </row>
    <row r="485" spans="1:25" x14ac:dyDescent="0.2">
      <c r="A485" s="2">
        <v>2</v>
      </c>
      <c r="B485" s="2" t="s">
        <v>1322</v>
      </c>
      <c r="C485" s="2" t="str">
        <f>$B$14</f>
        <v>PW65X7</v>
      </c>
      <c r="D485" s="41" t="str">
        <f>CONCATENATE("N",RIGHT(tbl_LocationRefLib[[#This Row],[SiteIDLocationReference]],3))</f>
        <v>N331</v>
      </c>
      <c r="E485" s="38" t="s">
        <v>1323</v>
      </c>
      <c r="F485" t="str">
        <f>$D$14</f>
        <v>NCRN004</v>
      </c>
      <c r="G48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NCRN004-N331</v>
      </c>
      <c r="H48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Barwell Avenue;South Road Intersection (MC32)</v>
      </c>
      <c r="I485" t="str" cm="1">
        <f t="array" ref="I485">IFERROR(INDEX(_xlfn.TEXTSPLIT(G485, "-"), 1), "")</f>
        <v>NCRN004</v>
      </c>
      <c r="J485" t="str" cm="1">
        <f t="array" ref="J485">IFERROR(INDEX(_xlfn.TEXTSPLIT(H485, ";"), 1), "")</f>
        <v>Barwell Avenue</v>
      </c>
      <c r="K485" t="str" cm="1">
        <f t="array" ref="K485">IFERROR(INDEX(_xlfn.TEXTSPLIT(G485, "-"), 2), "")</f>
        <v>N331</v>
      </c>
      <c r="L485" t="str" cm="1">
        <f t="array" ref="L485">IFERROR(INDEX(_xlfn.TEXTSPLIT(H485, ";"), 2), "")</f>
        <v>South Road Intersection (MC32)</v>
      </c>
      <c r="M485" t="str" cm="1">
        <f t="array" ref="M485">IFERROR(INDEX(_xlfn.TEXTSPLIT(G485, "-"), 3), "")</f>
        <v/>
      </c>
      <c r="N485" t="str" cm="1">
        <f t="array" ref="N485">IFERROR(INDEX(_xlfn.TEXTSPLIT(H485, ";"), 3), "")</f>
        <v/>
      </c>
      <c r="O485" s="19">
        <v>2331</v>
      </c>
      <c r="P48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2331</v>
      </c>
      <c r="Q485" s="2" t="s">
        <v>389</v>
      </c>
      <c r="R485" s="2">
        <v>1</v>
      </c>
      <c r="S485" t="s">
        <v>30</v>
      </c>
      <c r="T485" t="s">
        <v>31</v>
      </c>
      <c r="U485" t="s">
        <v>32</v>
      </c>
      <c r="V485" t="s">
        <v>33</v>
      </c>
      <c r="W485" t="s">
        <v>245</v>
      </c>
      <c r="X485" t="s">
        <v>246</v>
      </c>
      <c r="Y485" t="s">
        <v>198</v>
      </c>
    </row>
    <row r="486" spans="1:25" x14ac:dyDescent="0.2">
      <c r="A486" s="2">
        <v>2</v>
      </c>
      <c r="B486" s="2" t="s">
        <v>1324</v>
      </c>
      <c r="C486" s="2" t="str">
        <f>$B$14</f>
        <v>PW65X7</v>
      </c>
      <c r="D486" s="38" t="str">
        <f>CONCATENATE("L",RIGHT(tbl_LocationRefLib[[#This Row],[SiteIDLocationReference]],3))</f>
        <v>L322</v>
      </c>
      <c r="E486" s="38" t="s">
        <v>1325</v>
      </c>
      <c r="F486" t="str">
        <f>$D$14</f>
        <v>NCRN004</v>
      </c>
      <c r="G4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NCRN004-L322</v>
      </c>
      <c r="H4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Barwell Avenue;West of South Road (MC32)</v>
      </c>
      <c r="I486" t="str" cm="1">
        <f t="array" ref="I486">IFERROR(INDEX(_xlfn.TEXTSPLIT(G486, "-"), 1), "")</f>
        <v>NCRN004</v>
      </c>
      <c r="J486" t="str" cm="1">
        <f t="array" ref="J486">IFERROR(INDEX(_xlfn.TEXTSPLIT(H486, ";"), 1), "")</f>
        <v>Barwell Avenue</v>
      </c>
      <c r="K486" t="str" cm="1">
        <f t="array" ref="K486">IFERROR(INDEX(_xlfn.TEXTSPLIT(G486, "-"), 2), "")</f>
        <v>L322</v>
      </c>
      <c r="L486" t="str" cm="1">
        <f t="array" ref="L486">IFERROR(INDEX(_xlfn.TEXTSPLIT(H486, ";"), 2), "")</f>
        <v>West of South Road (MC32)</v>
      </c>
      <c r="M486" t="str" cm="1">
        <f t="array" ref="M486">IFERROR(INDEX(_xlfn.TEXTSPLIT(G486, "-"), 3), "")</f>
        <v/>
      </c>
      <c r="N486" t="str" cm="1">
        <f t="array" ref="N486">IFERROR(INDEX(_xlfn.TEXTSPLIT(H486, ";"), 3), "")</f>
        <v/>
      </c>
      <c r="O486" s="19" t="s">
        <v>1326</v>
      </c>
      <c r="P48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2322</v>
      </c>
      <c r="Q486" s="2" t="s">
        <v>389</v>
      </c>
      <c r="R486" s="2">
        <v>2</v>
      </c>
      <c r="S486" t="s">
        <v>30</v>
      </c>
      <c r="T486" t="s">
        <v>31</v>
      </c>
      <c r="U486" t="s">
        <v>32</v>
      </c>
      <c r="V486" t="s">
        <v>33</v>
      </c>
      <c r="W486" t="s">
        <v>249</v>
      </c>
      <c r="X486" t="s">
        <v>250</v>
      </c>
      <c r="Y486" t="s">
        <v>198</v>
      </c>
    </row>
    <row r="487" spans="1:25" x14ac:dyDescent="0.2">
      <c r="C487" s="2"/>
      <c r="D487" s="2"/>
      <c r="H487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87" t="str" cm="1">
        <f t="array" ref="J487">IFERROR(INDEX(_xlfn.TEXTSPLIT(H487, ";"), 1), "")</f>
        <v>0</v>
      </c>
      <c r="L487" t="str" cm="1">
        <f t="array" ref="L487">IFERROR(INDEX(_xlfn.TEXTSPLIT(H487, ";"), 2), "")</f>
        <v/>
      </c>
      <c r="N487" t="str" cm="1">
        <f t="array" ref="N487">IFERROR(INDEX(_xlfn.TEXTSPLIT(H487, ";"), 3), "")</f>
        <v/>
      </c>
      <c r="O487" s="14"/>
      <c r="Q487" s="2"/>
    </row>
    <row r="488" spans="1:25" x14ac:dyDescent="0.2">
      <c r="A488" s="2">
        <v>2</v>
      </c>
      <c r="B488" s="2" t="s">
        <v>1327</v>
      </c>
      <c r="C488" s="2" t="str">
        <f>$B$18</f>
        <v>RG06I9</v>
      </c>
      <c r="D488" s="38" t="str">
        <f>CONCATENATE("L",RIGHT(tbl_LocationRefLib[[#This Row],[SiteIDLocationReference]],3))</f>
        <v>L450</v>
      </c>
      <c r="E488" s="38" t="s">
        <v>1328</v>
      </c>
      <c r="F488" t="str">
        <f>$D$18</f>
        <v>06212</v>
      </c>
      <c r="G48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06212-L450</v>
      </c>
      <c r="H48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Anzac Highway;East of South Road (MC21)</v>
      </c>
      <c r="I488" t="str" cm="1">
        <f t="array" ref="I488">IFERROR(INDEX(_xlfn.TEXTSPLIT(G488, "-"), 1), "")</f>
        <v>06212</v>
      </c>
      <c r="J488" t="str" cm="1">
        <f t="array" ref="J488">IFERROR(INDEX(_xlfn.TEXTSPLIT(H488, ";"), 1), "")</f>
        <v>Anzac Highway</v>
      </c>
      <c r="K488" t="str" cm="1">
        <f t="array" ref="K488">IFERROR(INDEX(_xlfn.TEXTSPLIT(G488, "-"), 2), "")</f>
        <v>L450</v>
      </c>
      <c r="L488" t="str" cm="1">
        <f t="array" ref="L488">IFERROR(INDEX(_xlfn.TEXTSPLIT(H488, ";"), 2), "")</f>
        <v>East of South Road (MC21)</v>
      </c>
      <c r="M488" t="str" cm="1">
        <f t="array" ref="M488">IFERROR(INDEX(_xlfn.TEXTSPLIT(G488, "-"), 3), "")</f>
        <v/>
      </c>
      <c r="N488" t="str" cm="1">
        <f t="array" ref="N488">IFERROR(INDEX(_xlfn.TEXTSPLIT(H488, ";"), 3), "")</f>
        <v/>
      </c>
      <c r="O488" s="19" t="s">
        <v>1329</v>
      </c>
      <c r="P48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2450</v>
      </c>
      <c r="Q488" s="2" t="s">
        <v>389</v>
      </c>
      <c r="R488" s="2">
        <v>2</v>
      </c>
      <c r="S488" t="s">
        <v>30</v>
      </c>
      <c r="T488" t="s">
        <v>31</v>
      </c>
      <c r="U488" t="s">
        <v>32</v>
      </c>
      <c r="V488" t="s">
        <v>33</v>
      </c>
      <c r="W488" t="s">
        <v>249</v>
      </c>
      <c r="X488" t="s">
        <v>250</v>
      </c>
      <c r="Y488" t="s">
        <v>198</v>
      </c>
    </row>
    <row r="489" spans="1:25" ht="16" x14ac:dyDescent="0.2">
      <c r="A489" s="2" t="s">
        <v>255</v>
      </c>
      <c r="B489" s="2" t="s">
        <v>1330</v>
      </c>
      <c r="C489" s="2" t="str">
        <f>$B$18</f>
        <v>RG06I9</v>
      </c>
      <c r="D489" s="41" t="str">
        <f>CONCATENATE("N",RIGHT(tbl_LocationRefLib[[#This Row],[SiteIDLocationReference]],3))</f>
        <v>N245</v>
      </c>
      <c r="E489" s="50" t="s">
        <v>1331</v>
      </c>
      <c r="F489" s="32" t="str">
        <f>$D$18</f>
        <v>06212</v>
      </c>
      <c r="G4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06212-N245</v>
      </c>
      <c r="H4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Anzac Highway;Anzac Highway Bridge over North South Motorway (BR23)</v>
      </c>
      <c r="I489" t="str" cm="1">
        <f t="array" ref="I489">IFERROR(INDEX(_xlfn.TEXTSPLIT(G489, "-"), 1), "")</f>
        <v>06212</v>
      </c>
      <c r="J489" t="str" cm="1">
        <f t="array" ref="J489">IFERROR(INDEX(_xlfn.TEXTSPLIT(H489, ";"), 1), "")</f>
        <v>Anzac Highway</v>
      </c>
      <c r="K489" t="str" cm="1">
        <f t="array" ref="K489">IFERROR(INDEX(_xlfn.TEXTSPLIT(G489, "-"), 2), "")</f>
        <v>N245</v>
      </c>
      <c r="L489" t="str" cm="1">
        <f t="array" ref="L489">IFERROR(INDEX(_xlfn.TEXTSPLIT(H489, ";"), 2), "")</f>
        <v>Anzac Highway Bridge over North South Motorway (BR23)</v>
      </c>
      <c r="M489" t="str" cm="1">
        <f t="array" ref="M489">IFERROR(INDEX(_xlfn.TEXTSPLIT(G489, "-"), 3), "")</f>
        <v/>
      </c>
      <c r="N489" t="str" cm="1">
        <f t="array" ref="N489">IFERROR(INDEX(_xlfn.TEXTSPLIT(H489, ";"), 3), "")</f>
        <v/>
      </c>
      <c r="O489" s="19" t="s">
        <v>1332</v>
      </c>
      <c r="P48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245</v>
      </c>
      <c r="Q489" s="2" t="s">
        <v>389</v>
      </c>
      <c r="R489" s="2">
        <v>1</v>
      </c>
      <c r="S489" t="s">
        <v>30</v>
      </c>
      <c r="T489" t="s">
        <v>31</v>
      </c>
      <c r="U489" t="s">
        <v>205</v>
      </c>
      <c r="V489" t="s">
        <v>206</v>
      </c>
      <c r="Y489" t="s">
        <v>198</v>
      </c>
    </row>
    <row r="490" spans="1:25" x14ac:dyDescent="0.2">
      <c r="A490" s="2">
        <v>2</v>
      </c>
      <c r="B490" s="2" t="s">
        <v>1333</v>
      </c>
      <c r="C490" s="2" t="str">
        <f>$B$18</f>
        <v>RG06I9</v>
      </c>
      <c r="D490" s="41" t="str">
        <f>CONCATENATE("N",RIGHT(tbl_LocationRefLib[[#This Row],[SiteIDLocationReference]],3))</f>
        <v>N460</v>
      </c>
      <c r="E490" s="38" t="s">
        <v>1334</v>
      </c>
      <c r="F490" t="str">
        <f>$D$18</f>
        <v>06212</v>
      </c>
      <c r="G49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06212-N460</v>
      </c>
      <c r="H49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Anzac Highway;South Road Intersection (MC21)</v>
      </c>
      <c r="I490" t="str" cm="1">
        <f t="array" ref="I490">IFERROR(INDEX(_xlfn.TEXTSPLIT(G490, "-"), 1), "")</f>
        <v>06212</v>
      </c>
      <c r="J490" t="str" cm="1">
        <f t="array" ref="J490">IFERROR(INDEX(_xlfn.TEXTSPLIT(H490, ";"), 1), "")</f>
        <v>Anzac Highway</v>
      </c>
      <c r="K490" t="str" cm="1">
        <f t="array" ref="K490">IFERROR(INDEX(_xlfn.TEXTSPLIT(G490, "-"), 2), "")</f>
        <v>N460</v>
      </c>
      <c r="L490" t="str" cm="1">
        <f t="array" ref="L490">IFERROR(INDEX(_xlfn.TEXTSPLIT(H490, ";"), 2), "")</f>
        <v>South Road Intersection (MC21)</v>
      </c>
      <c r="M490" t="str" cm="1">
        <f t="array" ref="M490">IFERROR(INDEX(_xlfn.TEXTSPLIT(G490, "-"), 3), "")</f>
        <v/>
      </c>
      <c r="N490" t="str" cm="1">
        <f t="array" ref="N490">IFERROR(INDEX(_xlfn.TEXTSPLIT(H490, ";"), 3), "")</f>
        <v/>
      </c>
      <c r="O490" s="19">
        <v>2460</v>
      </c>
      <c r="P49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2460</v>
      </c>
      <c r="Q490" s="2" t="s">
        <v>389</v>
      </c>
      <c r="R490" s="2">
        <v>2</v>
      </c>
      <c r="S490" t="s">
        <v>30</v>
      </c>
      <c r="T490" t="s">
        <v>31</v>
      </c>
      <c r="U490" t="s">
        <v>32</v>
      </c>
      <c r="V490" t="s">
        <v>33</v>
      </c>
      <c r="W490" t="s">
        <v>245</v>
      </c>
      <c r="X490" t="s">
        <v>246</v>
      </c>
      <c r="Y490" t="s">
        <v>198</v>
      </c>
    </row>
    <row r="491" spans="1:25" x14ac:dyDescent="0.2">
      <c r="A491" s="2">
        <v>2</v>
      </c>
      <c r="B491" s="2" t="s">
        <v>1335</v>
      </c>
      <c r="C491" s="2" t="str">
        <f>$B$18</f>
        <v>RG06I9</v>
      </c>
      <c r="D491" s="38" t="str">
        <f>CONCATENATE("L",RIGHT(tbl_LocationRefLib[[#This Row],[SiteIDLocationReference]],3))</f>
        <v>L452</v>
      </c>
      <c r="E491" s="38" t="s">
        <v>1336</v>
      </c>
      <c r="F491" t="str">
        <f>$D$18</f>
        <v>06212</v>
      </c>
      <c r="G4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06212-L452</v>
      </c>
      <c r="H4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Anzac Highway;West of South Road (MC22)</v>
      </c>
      <c r="I491" t="str" cm="1">
        <f t="array" ref="I491">IFERROR(INDEX(_xlfn.TEXTSPLIT(G491, "-"), 1), "")</f>
        <v>06212</v>
      </c>
      <c r="J491" t="str" cm="1">
        <f t="array" ref="J491">IFERROR(INDEX(_xlfn.TEXTSPLIT(H491, ";"), 1), "")</f>
        <v>Anzac Highway</v>
      </c>
      <c r="K491" t="str" cm="1">
        <f t="array" ref="K491">IFERROR(INDEX(_xlfn.TEXTSPLIT(G491, "-"), 2), "")</f>
        <v>L452</v>
      </c>
      <c r="L491" t="str" cm="1">
        <f t="array" ref="L491">IFERROR(INDEX(_xlfn.TEXTSPLIT(H491, ";"), 2), "")</f>
        <v>West of South Road (MC22)</v>
      </c>
      <c r="M491" t="str" cm="1">
        <f t="array" ref="M491">IFERROR(INDEX(_xlfn.TEXTSPLIT(G491, "-"), 3), "")</f>
        <v/>
      </c>
      <c r="N491" t="str" cm="1">
        <f t="array" ref="N491">IFERROR(INDEX(_xlfn.TEXTSPLIT(H491, ";"), 3), "")</f>
        <v/>
      </c>
      <c r="O491" s="19" t="s">
        <v>1337</v>
      </c>
      <c r="P49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2452</v>
      </c>
      <c r="Q491" s="2" t="s">
        <v>389</v>
      </c>
      <c r="R491" s="2">
        <v>1</v>
      </c>
      <c r="S491" t="s">
        <v>30</v>
      </c>
      <c r="T491" t="s">
        <v>31</v>
      </c>
      <c r="U491" t="s">
        <v>32</v>
      </c>
      <c r="V491" t="s">
        <v>33</v>
      </c>
      <c r="W491" t="s">
        <v>249</v>
      </c>
      <c r="X491" t="s">
        <v>250</v>
      </c>
      <c r="Y491" t="s">
        <v>198</v>
      </c>
    </row>
    <row r="492" spans="1:25" x14ac:dyDescent="0.2">
      <c r="C492" s="2"/>
      <c r="D492" s="2"/>
      <c r="H492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92" t="str" cm="1">
        <f t="array" ref="J492">IFERROR(INDEX(_xlfn.TEXTSPLIT(H492, ";"), 1), "")</f>
        <v>0</v>
      </c>
      <c r="L492" t="str" cm="1">
        <f t="array" ref="L492">IFERROR(INDEX(_xlfn.TEXTSPLIT(H492, ";"), 2), "")</f>
        <v/>
      </c>
      <c r="N492" t="str" cm="1">
        <f t="array" ref="N492">IFERROR(INDEX(_xlfn.TEXTSPLIT(H492, ";"), 3), "")</f>
        <v/>
      </c>
      <c r="O492" s="14"/>
      <c r="Q492" s="2"/>
    </row>
    <row r="493" spans="1:25" x14ac:dyDescent="0.2">
      <c r="C493" s="2"/>
      <c r="D493" s="2"/>
      <c r="H493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493" t="str" cm="1">
        <f t="array" ref="J493">IFERROR(INDEX(_xlfn.TEXTSPLIT(H493, ";"), 1), "")</f>
        <v>0</v>
      </c>
      <c r="L493" t="str" cm="1">
        <f t="array" ref="L493">IFERROR(INDEX(_xlfn.TEXTSPLIT(H493, ";"), 2), "")</f>
        <v/>
      </c>
      <c r="N493" t="str" cm="1">
        <f t="array" ref="N493">IFERROR(INDEX(_xlfn.TEXTSPLIT(H493, ";"), 3), "")</f>
        <v/>
      </c>
      <c r="O493" s="14"/>
      <c r="Q493" s="2"/>
    </row>
    <row r="494" spans="1:25" x14ac:dyDescent="0.2">
      <c r="A494" s="2">
        <v>2</v>
      </c>
      <c r="B494" s="2" t="s">
        <v>1338</v>
      </c>
      <c r="C494" s="2" t="str">
        <f>$B$13</f>
        <v>UP56P0</v>
      </c>
      <c r="D494" s="38" t="str">
        <f>CONCATENATE("L",RIGHT(tbl_LocationRefLib[[#This Row],[SiteIDLocationReference]],3))</f>
        <v>L520</v>
      </c>
      <c r="E494" s="38" t="s">
        <v>1339</v>
      </c>
      <c r="F494" t="str">
        <f>$D$13</f>
        <v>NCRN003</v>
      </c>
      <c r="G4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NCRN003-L520</v>
      </c>
      <c r="H4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Tonsley Boulevard;East of South Road (MC14)</v>
      </c>
      <c r="I494" t="str" cm="1">
        <f t="array" ref="I494">IFERROR(INDEX(_xlfn.TEXTSPLIT(G494, "-"), 1), "")</f>
        <v>NCRN003</v>
      </c>
      <c r="J494" t="str" cm="1">
        <f t="array" ref="J494">IFERROR(INDEX(_xlfn.TEXTSPLIT(H494, ";"), 1), "")</f>
        <v>Tonsley Boulevard</v>
      </c>
      <c r="K494" t="str" cm="1">
        <f t="array" ref="K494">IFERROR(INDEX(_xlfn.TEXTSPLIT(G494, "-"), 2), "")</f>
        <v>L520</v>
      </c>
      <c r="L494" t="str" cm="1">
        <f t="array" ref="L494">IFERROR(INDEX(_xlfn.TEXTSPLIT(H494, ";"), 2), "")</f>
        <v>East of South Road (MC14)</v>
      </c>
      <c r="M494" t="str" cm="1">
        <f t="array" ref="M494">IFERROR(INDEX(_xlfn.TEXTSPLIT(G494, "-"), 3), "")</f>
        <v/>
      </c>
      <c r="N494" t="str" cm="1">
        <f t="array" ref="N494">IFERROR(INDEX(_xlfn.TEXTSPLIT(H494, ";"), 3), "")</f>
        <v/>
      </c>
      <c r="O494" s="19">
        <v>3520</v>
      </c>
      <c r="P49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3520</v>
      </c>
      <c r="Q494" s="2" t="s">
        <v>389</v>
      </c>
      <c r="S494" t="s">
        <v>30</v>
      </c>
      <c r="T494" t="s">
        <v>31</v>
      </c>
      <c r="U494" t="s">
        <v>32</v>
      </c>
      <c r="V494" t="s">
        <v>33</v>
      </c>
      <c r="W494" t="s">
        <v>249</v>
      </c>
      <c r="X494" t="s">
        <v>250</v>
      </c>
      <c r="Y494" t="s">
        <v>198</v>
      </c>
    </row>
    <row r="495" spans="1:25" x14ac:dyDescent="0.2">
      <c r="A495" s="2">
        <v>2</v>
      </c>
      <c r="B495" s="2" t="s">
        <v>1340</v>
      </c>
      <c r="C495" s="2" t="str">
        <f>$B$13</f>
        <v>UP56P0</v>
      </c>
      <c r="D495" s="41" t="str">
        <f>CONCATENATE("N",RIGHT(tbl_LocationRefLib[[#This Row],[SiteIDLocationReference]],3))</f>
        <v>N530</v>
      </c>
      <c r="E495" s="38" t="s">
        <v>1270</v>
      </c>
      <c r="F495" t="str">
        <f>$D$13</f>
        <v>NCRN003</v>
      </c>
      <c r="G4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NCRN003-N530</v>
      </c>
      <c r="H4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Tonsley Boulevard;South Road Intersection</v>
      </c>
      <c r="I495" t="str" cm="1">
        <f t="array" ref="I495">IFERROR(INDEX(_xlfn.TEXTSPLIT(G495, "-"), 1), "")</f>
        <v>NCRN003</v>
      </c>
      <c r="J495" t="str" cm="1">
        <f t="array" ref="J495">IFERROR(INDEX(_xlfn.TEXTSPLIT(H495, ";"), 1), "")</f>
        <v>Tonsley Boulevard</v>
      </c>
      <c r="K495" t="str" cm="1">
        <f t="array" ref="K495">IFERROR(INDEX(_xlfn.TEXTSPLIT(G495, "-"), 2), "")</f>
        <v>N530</v>
      </c>
      <c r="L495" t="str" cm="1">
        <f t="array" ref="L495">IFERROR(INDEX(_xlfn.TEXTSPLIT(H495, ";"), 2), "")</f>
        <v>South Road Intersection</v>
      </c>
      <c r="M495" t="str" cm="1">
        <f t="array" ref="M495">IFERROR(INDEX(_xlfn.TEXTSPLIT(G495, "-"), 3), "")</f>
        <v/>
      </c>
      <c r="N495" t="str" cm="1">
        <f t="array" ref="N495">IFERROR(INDEX(_xlfn.TEXTSPLIT(H495, ";"), 3), "")</f>
        <v/>
      </c>
      <c r="O495" s="19">
        <v>3530</v>
      </c>
      <c r="P495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3530</v>
      </c>
      <c r="Q495" s="2" t="s">
        <v>389</v>
      </c>
      <c r="S495" t="s">
        <v>30</v>
      </c>
      <c r="T495" t="s">
        <v>31</v>
      </c>
      <c r="U495" t="s">
        <v>32</v>
      </c>
      <c r="V495" t="s">
        <v>33</v>
      </c>
      <c r="W495" t="s">
        <v>245</v>
      </c>
      <c r="X495" t="s">
        <v>246</v>
      </c>
      <c r="Y495" t="s">
        <v>198</v>
      </c>
    </row>
    <row r="496" spans="1:25" x14ac:dyDescent="0.2">
      <c r="A496" s="2" t="s">
        <v>255</v>
      </c>
      <c r="B496" s="2" t="s">
        <v>1341</v>
      </c>
      <c r="C496" s="2" t="str">
        <f>$B$13</f>
        <v>UP56P0</v>
      </c>
      <c r="D496" s="41" t="str">
        <f>CONCATENATE("N",RIGHT(tbl_LocationRefLib[[#This Row],[SiteIDLocationReference]],3))</f>
        <v>N352</v>
      </c>
      <c r="E496" s="38" t="s">
        <v>1342</v>
      </c>
      <c r="F496" t="str">
        <f>$D$13</f>
        <v>NCRN003</v>
      </c>
      <c r="G4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NCRN003-N352</v>
      </c>
      <c r="H4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Tonsley Boulevard;Tonsley Boulevard Bridge over North South Motorway (BR24)</v>
      </c>
      <c r="I496" t="str" cm="1">
        <f t="array" ref="I496">IFERROR(INDEX(_xlfn.TEXTSPLIT(G496, "-"), 1), "")</f>
        <v>NCRN003</v>
      </c>
      <c r="J496" t="str" cm="1">
        <f t="array" ref="J496">IFERROR(INDEX(_xlfn.TEXTSPLIT(H496, ";"), 1), "")</f>
        <v>Tonsley Boulevard</v>
      </c>
      <c r="K496" t="str" cm="1">
        <f t="array" ref="K496">IFERROR(INDEX(_xlfn.TEXTSPLIT(G496, "-"), 2), "")</f>
        <v>N352</v>
      </c>
      <c r="L496" t="str" cm="1">
        <f t="array" ref="L496">IFERROR(INDEX(_xlfn.TEXTSPLIT(H496, ";"), 2), "")</f>
        <v>Tonsley Boulevard Bridge over North South Motorway (BR24)</v>
      </c>
      <c r="M496" t="str" cm="1">
        <f t="array" ref="M496">IFERROR(INDEX(_xlfn.TEXTSPLIT(G496, "-"), 3), "")</f>
        <v/>
      </c>
      <c r="N496" t="str" cm="1">
        <f t="array" ref="N496">IFERROR(INDEX(_xlfn.TEXTSPLIT(H496, ";"), 3), "")</f>
        <v/>
      </c>
      <c r="O496" s="19">
        <v>352</v>
      </c>
      <c r="P49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352</v>
      </c>
      <c r="Q496" s="2" t="s">
        <v>389</v>
      </c>
      <c r="S496" t="s">
        <v>30</v>
      </c>
      <c r="T496" t="s">
        <v>31</v>
      </c>
      <c r="U496" t="s">
        <v>205</v>
      </c>
      <c r="V496" t="s">
        <v>206</v>
      </c>
      <c r="Y496" t="s">
        <v>198</v>
      </c>
    </row>
    <row r="497" spans="1:25" x14ac:dyDescent="0.2">
      <c r="C497" s="2"/>
      <c r="H497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I497" t="str" cm="1">
        <f t="array" ref="I497">IFERROR(INDEX(_xlfn.TEXTSPLIT(G497, "-"), 1), "")</f>
        <v/>
      </c>
      <c r="J497" t="str" cm="1">
        <f t="array" ref="J497">IFERROR(INDEX(_xlfn.TEXTSPLIT(H497, ";"), 1), "")</f>
        <v>0</v>
      </c>
      <c r="K497" t="str" cm="1">
        <f t="array" ref="K497">IFERROR(INDEX(_xlfn.TEXTSPLIT(G497, "-"), 2), "")</f>
        <v/>
      </c>
      <c r="L497" t="str" cm="1">
        <f t="array" ref="L497">IFERROR(INDEX(_xlfn.TEXTSPLIT(H497, ";"), 2), "")</f>
        <v/>
      </c>
      <c r="M497" t="str" cm="1">
        <f t="array" ref="M497">IFERROR(INDEX(_xlfn.TEXTSPLIT(G497, "-"), 3), "")</f>
        <v/>
      </c>
      <c r="N497" t="str" cm="1">
        <f t="array" ref="N497">IFERROR(INDEX(_xlfn.TEXTSPLIT(H497, ";"), 3), "")</f>
        <v/>
      </c>
      <c r="O497" s="15"/>
      <c r="Q497" s="17"/>
      <c r="R497" s="17"/>
    </row>
    <row r="498" spans="1:25" x14ac:dyDescent="0.2">
      <c r="A498" s="2">
        <v>2</v>
      </c>
      <c r="B498" s="2" t="s">
        <v>1343</v>
      </c>
      <c r="C498" s="2" t="str">
        <f>$B$36</f>
        <v>JN50R9</v>
      </c>
      <c r="D498" s="38" t="str">
        <f>CONCATENATE("L",RIGHT(tbl_LocationRefLib[[#This Row],[SiteIDLocationReference]],3))</f>
        <v>L500</v>
      </c>
      <c r="E498" s="38" t="s">
        <v>1295</v>
      </c>
      <c r="F498" s="33" t="str">
        <f>$D$36</f>
        <v>NCRN010</v>
      </c>
      <c r="G4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NCRN010-L500</v>
      </c>
      <c r="H4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Walsh Ave;East of South Road</v>
      </c>
      <c r="I498" t="str" cm="1">
        <f t="array" ref="I498">IFERROR(INDEX(_xlfn.TEXTSPLIT(G498, "-"), 1), "")</f>
        <v>NCRN010</v>
      </c>
      <c r="J498" t="str" cm="1">
        <f t="array" ref="J498">IFERROR(INDEX(_xlfn.TEXTSPLIT(H498, ";"), 1), "")</f>
        <v>Walsh Ave</v>
      </c>
      <c r="K498" t="str" cm="1">
        <f t="array" ref="K498">IFERROR(INDEX(_xlfn.TEXTSPLIT(G498, "-"), 2), "")</f>
        <v>L500</v>
      </c>
      <c r="L498" t="str" cm="1">
        <f t="array" ref="L498">IFERROR(INDEX(_xlfn.TEXTSPLIT(H498, ";"), 2), "")</f>
        <v>East of South Road</v>
      </c>
      <c r="M498" t="str" cm="1">
        <f t="array" ref="M498">IFERROR(INDEX(_xlfn.TEXTSPLIT(G498, "-"), 3), "")</f>
        <v/>
      </c>
      <c r="N498" t="str" cm="1">
        <f t="array" ref="N498">IFERROR(INDEX(_xlfn.TEXTSPLIT(H498, ";"), 3), "")</f>
        <v/>
      </c>
      <c r="O498" s="19">
        <v>2500</v>
      </c>
      <c r="P498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2500</v>
      </c>
      <c r="Q498" s="2" t="s">
        <v>389</v>
      </c>
      <c r="R498" s="17"/>
      <c r="S498" t="s">
        <v>30</v>
      </c>
      <c r="T498" t="s">
        <v>31</v>
      </c>
      <c r="U498" t="s">
        <v>32</v>
      </c>
      <c r="V498" t="s">
        <v>33</v>
      </c>
      <c r="W498" t="s">
        <v>249</v>
      </c>
      <c r="X498" t="s">
        <v>250</v>
      </c>
      <c r="Y498" t="s">
        <v>198</v>
      </c>
    </row>
    <row r="499" spans="1:25" x14ac:dyDescent="0.2">
      <c r="C499" s="2"/>
      <c r="F499" s="33"/>
      <c r="H499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I499" t="str" cm="1">
        <f t="array" ref="I499">IFERROR(INDEX(_xlfn.TEXTSPLIT(G499, "-"), 1), "")</f>
        <v/>
      </c>
      <c r="J499" t="str" cm="1">
        <f t="array" ref="J499">IFERROR(INDEX(_xlfn.TEXTSPLIT(H499, ";"), 1), "")</f>
        <v>0</v>
      </c>
      <c r="K499" t="str" cm="1">
        <f t="array" ref="K499">IFERROR(INDEX(_xlfn.TEXTSPLIT(G499, "-"), 2), "")</f>
        <v/>
      </c>
      <c r="L499" t="str" cm="1">
        <f t="array" ref="L499">IFERROR(INDEX(_xlfn.TEXTSPLIT(H499, ";"), 2), "")</f>
        <v/>
      </c>
      <c r="M499" t="str" cm="1">
        <f t="array" ref="M499">IFERROR(INDEX(_xlfn.TEXTSPLIT(G499, "-"), 3), "")</f>
        <v/>
      </c>
      <c r="N499" t="str" cm="1">
        <f t="array" ref="N499">IFERROR(INDEX(_xlfn.TEXTSPLIT(H499, ";"), 3), "")</f>
        <v/>
      </c>
      <c r="O499" s="15"/>
      <c r="Q499" s="17"/>
      <c r="R499" s="17"/>
    </row>
    <row r="500" spans="1:25" x14ac:dyDescent="0.2">
      <c r="A500" s="2">
        <v>2</v>
      </c>
      <c r="B500" s="2" t="s">
        <v>1344</v>
      </c>
      <c r="C500" s="2" t="str">
        <f>$B$35</f>
        <v>XM14R4</v>
      </c>
      <c r="D500" s="38" t="str">
        <f>CONCATENATE("L",RIGHT(tbl_LocationRefLib[[#This Row],[SiteIDLocationReference]],3))</f>
        <v>L540</v>
      </c>
      <c r="E500" s="38" t="s">
        <v>1345</v>
      </c>
      <c r="F500" s="33" t="str">
        <f>$D$35</f>
        <v>NCRN009</v>
      </c>
      <c r="G50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NCRN009-L540</v>
      </c>
      <c r="H50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Adam Street;Adam Street (MC56)</v>
      </c>
      <c r="I500" t="str" cm="1">
        <f t="array" ref="I500">IFERROR(INDEX(_xlfn.TEXTSPLIT(G500, "-"), 1), "")</f>
        <v>NCRN009</v>
      </c>
      <c r="J500" t="str" cm="1">
        <f t="array" ref="J500">IFERROR(INDEX(_xlfn.TEXTSPLIT(H500, ";"), 1), "")</f>
        <v>Adam Street</v>
      </c>
      <c r="K500" t="str" cm="1">
        <f t="array" ref="K500">IFERROR(INDEX(_xlfn.TEXTSPLIT(G500, "-"), 2), "")</f>
        <v>L540</v>
      </c>
      <c r="L500" t="str" cm="1">
        <f t="array" ref="L500">IFERROR(INDEX(_xlfn.TEXTSPLIT(H500, ";"), 2), "")</f>
        <v>Adam Street (MC56)</v>
      </c>
      <c r="M500" t="str" cm="1">
        <f t="array" ref="M500">IFERROR(INDEX(_xlfn.TEXTSPLIT(G500, "-"), 3), "")</f>
        <v/>
      </c>
      <c r="N500" t="str" cm="1">
        <f t="array" ref="N500">IFERROR(INDEX(_xlfn.TEXTSPLIT(H500, ";"), 3), "")</f>
        <v/>
      </c>
      <c r="O500" s="19">
        <v>2540</v>
      </c>
      <c r="P500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2540</v>
      </c>
      <c r="Q500" s="2" t="s">
        <v>389</v>
      </c>
      <c r="R500" s="17"/>
      <c r="S500" t="s">
        <v>30</v>
      </c>
      <c r="T500" t="s">
        <v>31</v>
      </c>
      <c r="U500" t="s">
        <v>32</v>
      </c>
      <c r="V500" t="s">
        <v>33</v>
      </c>
      <c r="W500" t="s">
        <v>249</v>
      </c>
      <c r="X500" t="s">
        <v>250</v>
      </c>
      <c r="Y500" t="s">
        <v>198</v>
      </c>
    </row>
    <row r="501" spans="1:25" x14ac:dyDescent="0.2">
      <c r="C501" s="2"/>
      <c r="F501" s="33"/>
      <c r="H501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I501" t="str" cm="1">
        <f t="array" ref="I501">IFERROR(INDEX(_xlfn.TEXTSPLIT(G501, "-"), 1), "")</f>
        <v/>
      </c>
      <c r="J501" t="str" cm="1">
        <f t="array" ref="J501">IFERROR(INDEX(_xlfn.TEXTSPLIT(H501, ";"), 1), "")</f>
        <v>0</v>
      </c>
      <c r="K501" t="str" cm="1">
        <f t="array" ref="K501">IFERROR(INDEX(_xlfn.TEXTSPLIT(G501, "-"), 2), "")</f>
        <v/>
      </c>
      <c r="L501" t="str" cm="1">
        <f t="array" ref="L501">IFERROR(INDEX(_xlfn.TEXTSPLIT(H501, ";"), 2), "")</f>
        <v/>
      </c>
      <c r="M501" t="str" cm="1">
        <f t="array" ref="M501">IFERROR(INDEX(_xlfn.TEXTSPLIT(G501, "-"), 3), "")</f>
        <v/>
      </c>
      <c r="N501" t="str" cm="1">
        <f t="array" ref="N501">IFERROR(INDEX(_xlfn.TEXTSPLIT(H501, ";"), 3), "")</f>
        <v/>
      </c>
      <c r="O501" s="15"/>
      <c r="Q501" s="17"/>
      <c r="R501" s="17"/>
    </row>
    <row r="502" spans="1:25" x14ac:dyDescent="0.2">
      <c r="A502" s="2">
        <v>2</v>
      </c>
      <c r="B502" s="2" t="s">
        <v>1346</v>
      </c>
      <c r="C502" s="2" t="str">
        <f>$B$37</f>
        <v>IX98D8</v>
      </c>
      <c r="D502" s="38" t="str">
        <f>CONCATENATE("L",RIGHT(tbl_LocationRefLib[[#This Row],[SiteIDLocationReference]],3))</f>
        <v>L510</v>
      </c>
      <c r="E502" s="38" t="s">
        <v>1347</v>
      </c>
      <c r="F502" s="33" t="str">
        <f>$D$37</f>
        <v>NCRN011</v>
      </c>
      <c r="G5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NCRN011-L510</v>
      </c>
      <c r="H5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Ware Street;Ware Street (MC53)</v>
      </c>
      <c r="I502" t="str" cm="1">
        <f t="array" ref="I502">IFERROR(INDEX(_xlfn.TEXTSPLIT(G502, "-"), 1), "")</f>
        <v>NCRN011</v>
      </c>
      <c r="J502" t="str" cm="1">
        <f t="array" ref="J502">IFERROR(INDEX(_xlfn.TEXTSPLIT(H502, ";"), 1), "")</f>
        <v>Ware Street</v>
      </c>
      <c r="K502" t="str" cm="1">
        <f t="array" ref="K502">IFERROR(INDEX(_xlfn.TEXTSPLIT(G502, "-"), 2), "")</f>
        <v>L510</v>
      </c>
      <c r="L502" t="str" cm="1">
        <f t="array" ref="L502">IFERROR(INDEX(_xlfn.TEXTSPLIT(H502, ";"), 2), "")</f>
        <v>Ware Street (MC53)</v>
      </c>
      <c r="M502" t="str" cm="1">
        <f t="array" ref="M502">IFERROR(INDEX(_xlfn.TEXTSPLIT(G502, "-"), 3), "")</f>
        <v/>
      </c>
      <c r="N502" t="str" cm="1">
        <f t="array" ref="N502">IFERROR(INDEX(_xlfn.TEXTSPLIT(H502, ";"), 3), "")</f>
        <v/>
      </c>
      <c r="O502" s="19">
        <v>2510</v>
      </c>
      <c r="P502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2510</v>
      </c>
      <c r="Q502" s="2" t="s">
        <v>389</v>
      </c>
      <c r="R502" s="17"/>
      <c r="S502" t="s">
        <v>30</v>
      </c>
      <c r="T502" t="s">
        <v>31</v>
      </c>
      <c r="U502" t="s">
        <v>32</v>
      </c>
      <c r="V502" t="s">
        <v>33</v>
      </c>
      <c r="W502" t="s">
        <v>249</v>
      </c>
      <c r="X502" t="s">
        <v>250</v>
      </c>
      <c r="Y502" t="s">
        <v>198</v>
      </c>
    </row>
    <row r="503" spans="1:25" x14ac:dyDescent="0.2">
      <c r="C503" s="2"/>
      <c r="F503" s="33"/>
      <c r="H503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I503" t="str" cm="1">
        <f t="array" ref="I503">IFERROR(INDEX(_xlfn.TEXTSPLIT(G503, "-"), 1), "")</f>
        <v/>
      </c>
      <c r="J503" t="str" cm="1">
        <f t="array" ref="J503">IFERROR(INDEX(_xlfn.TEXTSPLIT(H503, ";"), 1), "")</f>
        <v>0</v>
      </c>
      <c r="K503" t="str" cm="1">
        <f t="array" ref="K503">IFERROR(INDEX(_xlfn.TEXTSPLIT(G503, "-"), 2), "")</f>
        <v/>
      </c>
      <c r="L503" t="str" cm="1">
        <f t="array" ref="L503">IFERROR(INDEX(_xlfn.TEXTSPLIT(H503, ";"), 2), "")</f>
        <v/>
      </c>
      <c r="M503" t="str" cm="1">
        <f t="array" ref="M503">IFERROR(INDEX(_xlfn.TEXTSPLIT(G503, "-"), 3), "")</f>
        <v/>
      </c>
      <c r="N503" t="str" cm="1">
        <f t="array" ref="N503">IFERROR(INDEX(_xlfn.TEXTSPLIT(H503, ";"), 3), "")</f>
        <v/>
      </c>
      <c r="O503" s="36"/>
      <c r="P503" s="20"/>
      <c r="Q503" s="17"/>
      <c r="R503" s="17"/>
    </row>
    <row r="504" spans="1:25" x14ac:dyDescent="0.2">
      <c r="A504" s="2">
        <v>2</v>
      </c>
      <c r="B504" s="2" t="s">
        <v>1348</v>
      </c>
      <c r="C504" s="2" t="str">
        <f>$B$38</f>
        <v>AQ86C9</v>
      </c>
      <c r="D504" s="38" t="str">
        <f>CONCATENATE("L",RIGHT(tbl_LocationRefLib[[#This Row],[SiteIDLocationReference]],3))</f>
        <v>L550</v>
      </c>
      <c r="E504" s="38" t="s">
        <v>1349</v>
      </c>
      <c r="F504" s="33" t="str">
        <f>$D$38</f>
        <v>NCRN012</v>
      </c>
      <c r="G5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NCRN012-L550</v>
      </c>
      <c r="H5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Orsmond Street;Orsmond Street (MC57)</v>
      </c>
      <c r="I504" t="str" cm="1">
        <f t="array" ref="I504">IFERROR(INDEX(_xlfn.TEXTSPLIT(G504, "-"), 1), "")</f>
        <v>NCRN012</v>
      </c>
      <c r="J504" t="str" cm="1">
        <f t="array" ref="J504">IFERROR(INDEX(_xlfn.TEXTSPLIT(H504, ";"), 1), "")</f>
        <v>Orsmond Street</v>
      </c>
      <c r="K504" t="str" cm="1">
        <f t="array" ref="K504">IFERROR(INDEX(_xlfn.TEXTSPLIT(G504, "-"), 2), "")</f>
        <v>L550</v>
      </c>
      <c r="L504" t="str" cm="1">
        <f t="array" ref="L504">IFERROR(INDEX(_xlfn.TEXTSPLIT(H504, ";"), 2), "")</f>
        <v>Orsmond Street (MC57)</v>
      </c>
      <c r="M504" t="str" cm="1">
        <f t="array" ref="M504">IFERROR(INDEX(_xlfn.TEXTSPLIT(G504, "-"), 3), "")</f>
        <v/>
      </c>
      <c r="N504" t="str" cm="1">
        <f t="array" ref="N504">IFERROR(INDEX(_xlfn.TEXTSPLIT(H504, ";"), 3), "")</f>
        <v/>
      </c>
      <c r="O504" s="19">
        <v>2550</v>
      </c>
      <c r="P504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2550</v>
      </c>
      <c r="Q504" s="2" t="s">
        <v>389</v>
      </c>
      <c r="R504" s="17"/>
      <c r="S504" t="s">
        <v>30</v>
      </c>
      <c r="T504" t="s">
        <v>31</v>
      </c>
      <c r="U504" t="s">
        <v>32</v>
      </c>
      <c r="V504" t="s">
        <v>33</v>
      </c>
      <c r="W504" t="s">
        <v>249</v>
      </c>
      <c r="X504" t="s">
        <v>250</v>
      </c>
      <c r="Y504" t="s">
        <v>198</v>
      </c>
    </row>
    <row r="505" spans="1:25" x14ac:dyDescent="0.2">
      <c r="C505" s="2"/>
      <c r="F505" s="33"/>
      <c r="H505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I505" t="str" cm="1">
        <f t="array" ref="I505">IFERROR(INDEX(_xlfn.TEXTSPLIT(G505, "-"), 1), "")</f>
        <v/>
      </c>
      <c r="J505" t="str" cm="1">
        <f t="array" ref="J505">IFERROR(INDEX(_xlfn.TEXTSPLIT(H505, ";"), 1), "")</f>
        <v>0</v>
      </c>
      <c r="K505" t="str" cm="1">
        <f t="array" ref="K505">IFERROR(INDEX(_xlfn.TEXTSPLIT(G505, "-"), 2), "")</f>
        <v/>
      </c>
      <c r="L505" t="str" cm="1">
        <f t="array" ref="L505">IFERROR(INDEX(_xlfn.TEXTSPLIT(H505, ";"), 2), "")</f>
        <v/>
      </c>
      <c r="M505" t="str" cm="1">
        <f t="array" ref="M505">IFERROR(INDEX(_xlfn.TEXTSPLIT(G505, "-"), 3), "")</f>
        <v/>
      </c>
      <c r="N505" t="str" cm="1">
        <f t="array" ref="N505">IFERROR(INDEX(_xlfn.TEXTSPLIT(H505, ";"), 3), "")</f>
        <v/>
      </c>
      <c r="O505" s="14"/>
      <c r="Q505" s="2"/>
    </row>
    <row r="506" spans="1:25" x14ac:dyDescent="0.2">
      <c r="A506" s="2">
        <v>2</v>
      </c>
      <c r="B506" s="2" t="s">
        <v>1350</v>
      </c>
      <c r="C506" s="2" t="str">
        <f>$B$39</f>
        <v>EP99S2</v>
      </c>
      <c r="D506" s="38" t="str">
        <f>CONCATENATE("L",RIGHT(tbl_LocationRefLib[[#This Row],[SiteIDLocationReference]],3))</f>
        <v>L560</v>
      </c>
      <c r="E506" s="38" t="s">
        <v>1351</v>
      </c>
      <c r="F506" s="33" t="str">
        <f>$D$39</f>
        <v>NCRN013</v>
      </c>
      <c r="G5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NCRN013-L560</v>
      </c>
      <c r="H5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Deacon Avenue;Deacon Avenue (MC55)</v>
      </c>
      <c r="I506" t="str" cm="1">
        <f t="array" ref="I506">IFERROR(INDEX(_xlfn.TEXTSPLIT(G506, "-"), 1), "")</f>
        <v>NCRN013</v>
      </c>
      <c r="J506" t="str" cm="1">
        <f t="array" ref="J506">IFERROR(INDEX(_xlfn.TEXTSPLIT(H506, ";"), 1), "")</f>
        <v>Deacon Avenue</v>
      </c>
      <c r="K506" t="str" cm="1">
        <f t="array" ref="K506">IFERROR(INDEX(_xlfn.TEXTSPLIT(G506, "-"), 2), "")</f>
        <v>L560</v>
      </c>
      <c r="L506" t="str" cm="1">
        <f t="array" ref="L506">IFERROR(INDEX(_xlfn.TEXTSPLIT(H506, ";"), 2), "")</f>
        <v>Deacon Avenue (MC55)</v>
      </c>
      <c r="M506" t="str" cm="1">
        <f t="array" ref="M506">IFERROR(INDEX(_xlfn.TEXTSPLIT(G506, "-"), 3), "")</f>
        <v/>
      </c>
      <c r="N506" t="str" cm="1">
        <f t="array" ref="N506">IFERROR(INDEX(_xlfn.TEXTSPLIT(H506, ";"), 3), "")</f>
        <v/>
      </c>
      <c r="O506" s="19">
        <v>2560</v>
      </c>
      <c r="P506" s="20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2560</v>
      </c>
      <c r="Q506" s="2" t="s">
        <v>389</v>
      </c>
      <c r="R506" s="17"/>
      <c r="S506" t="s">
        <v>30</v>
      </c>
      <c r="T506" t="s">
        <v>31</v>
      </c>
      <c r="U506" t="s">
        <v>32</v>
      </c>
      <c r="V506" t="s">
        <v>33</v>
      </c>
      <c r="W506" t="s">
        <v>249</v>
      </c>
      <c r="X506" t="s">
        <v>250</v>
      </c>
      <c r="Y506" t="s">
        <v>198</v>
      </c>
    </row>
    <row r="507" spans="1:25" x14ac:dyDescent="0.2">
      <c r="C507" s="2"/>
      <c r="H507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I507" t="str" cm="1">
        <f t="array" ref="I507">IFERROR(INDEX(_xlfn.TEXTSPLIT(G507, "-"), 1), "")</f>
        <v/>
      </c>
      <c r="J507" t="str" cm="1">
        <f t="array" ref="J507">IFERROR(INDEX(_xlfn.TEXTSPLIT(H507, ";"), 1), "")</f>
        <v>0</v>
      </c>
      <c r="K507" t="str" cm="1">
        <f t="array" ref="K507">IFERROR(INDEX(_xlfn.TEXTSPLIT(G507, "-"), 2), "")</f>
        <v/>
      </c>
      <c r="L507" t="str" cm="1">
        <f t="array" ref="L507">IFERROR(INDEX(_xlfn.TEXTSPLIT(H507, ";"), 2), "")</f>
        <v/>
      </c>
      <c r="M507" t="str" cm="1">
        <f t="array" ref="M507">IFERROR(INDEX(_xlfn.TEXTSPLIT(G507, "-"), 3), "")</f>
        <v/>
      </c>
      <c r="N507" t="str" cm="1">
        <f t="array" ref="N507">IFERROR(INDEX(_xlfn.TEXTSPLIT(H507, ";"), 3), "")</f>
        <v/>
      </c>
      <c r="O507" s="15"/>
      <c r="Q507" s="17"/>
      <c r="R507" s="17"/>
    </row>
    <row r="508" spans="1:25" x14ac:dyDescent="0.2">
      <c r="A508" s="2" t="s">
        <v>1352</v>
      </c>
      <c r="B508" s="2" t="s">
        <v>1353</v>
      </c>
      <c r="C508" s="2" t="str">
        <f t="shared" ref="C508:C515" si="26">$B$45</f>
        <v>RK68V1</v>
      </c>
      <c r="D508" s="9" t="s">
        <v>1354</v>
      </c>
      <c r="E508" s="9" t="s">
        <v>1355</v>
      </c>
      <c r="F508" s="3" t="str">
        <f t="shared" ref="F508:F515" si="27">$D$45</f>
        <v>F0391</v>
      </c>
      <c r="G5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</v>
      </c>
      <c r="H5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</v>
      </c>
      <c r="I508" t="str" cm="1">
        <f t="array" ref="I508">IFERROR(INDEX(_xlfn.TEXTSPLIT(G508, "-"), 1), "")</f>
        <v>F0391</v>
      </c>
      <c r="J508" t="str" cm="1">
        <f t="array" ref="J508">IFERROR(INDEX(_xlfn.TEXTSPLIT(H508, ";"), 1), "")</f>
        <v>STSP Maintenance and Operational Centre (MOC)</v>
      </c>
      <c r="K508" t="str" cm="1">
        <f t="array" ref="K508">IFERROR(INDEX(_xlfn.TEXTSPLIT(G508, "-"), 2), "")</f>
        <v>B000</v>
      </c>
      <c r="L508" t="str" cm="1">
        <f t="array" ref="L508">IFERROR(INDEX(_xlfn.TEXTSPLIT(H508, ";"), 2), "")</f>
        <v>Substation SS05 A</v>
      </c>
      <c r="M508" t="str" cm="1">
        <f t="array" ref="M508">IFERROR(INDEX(_xlfn.TEXTSPLIT(G508, "-"), 3), "")</f>
        <v/>
      </c>
      <c r="N508" t="str" cm="1">
        <f t="array" ref="N508">IFERROR(INDEX(_xlfn.TEXTSPLIT(H508, ";"), 3), "")</f>
        <v/>
      </c>
      <c r="O508" s="19">
        <v>0</v>
      </c>
      <c r="P50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3910</v>
      </c>
      <c r="Q508" s="2" t="s">
        <v>255</v>
      </c>
      <c r="R508" s="2">
        <v>1</v>
      </c>
      <c r="S508" t="s">
        <v>30</v>
      </c>
      <c r="T508" t="s">
        <v>31</v>
      </c>
      <c r="U508" t="s">
        <v>155</v>
      </c>
      <c r="V508" t="s">
        <v>156</v>
      </c>
      <c r="W508" t="s">
        <v>1356</v>
      </c>
      <c r="X508" t="s">
        <v>1357</v>
      </c>
    </row>
    <row r="509" spans="1:25" x14ac:dyDescent="0.2">
      <c r="A509" s="2" t="s">
        <v>1352</v>
      </c>
      <c r="B509" s="2" t="s">
        <v>1358</v>
      </c>
      <c r="C509" s="2" t="str">
        <f t="shared" si="26"/>
        <v>RK68V1</v>
      </c>
      <c r="D509" s="9" t="s">
        <v>1359</v>
      </c>
      <c r="E509" s="9" t="s">
        <v>1360</v>
      </c>
      <c r="F509" s="3" t="str">
        <f t="shared" si="27"/>
        <v>F0391</v>
      </c>
      <c r="G5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F0391-B005</v>
      </c>
      <c r="H5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B</v>
      </c>
      <c r="I509" t="str" cm="1">
        <f t="array" ref="I509">IFERROR(INDEX(_xlfn.TEXTSPLIT(G509, "-"), 1), "")</f>
        <v>F0391</v>
      </c>
      <c r="J509" t="str" cm="1">
        <f t="array" ref="J509">IFERROR(INDEX(_xlfn.TEXTSPLIT(H509, ";"), 1), "")</f>
        <v>STSP Maintenance and Operational Centre (MOC)</v>
      </c>
      <c r="K509" t="str" cm="1">
        <f t="array" ref="K509">IFERROR(INDEX(_xlfn.TEXTSPLIT(G509, "-"), 2), "")</f>
        <v>B005</v>
      </c>
      <c r="L509" t="str" cm="1">
        <f t="array" ref="L509">IFERROR(INDEX(_xlfn.TEXTSPLIT(H509, ";"), 2), "")</f>
        <v>Substation SS05 B</v>
      </c>
      <c r="M509" t="str" cm="1">
        <f t="array" ref="M509">IFERROR(INDEX(_xlfn.TEXTSPLIT(G509, "-"), 3), "")</f>
        <v/>
      </c>
      <c r="N509" t="str" cm="1">
        <f t="array" ref="N509">IFERROR(INDEX(_xlfn.TEXTSPLIT(H509, ";"), 3), "")</f>
        <v/>
      </c>
      <c r="O509" s="19">
        <v>5</v>
      </c>
      <c r="P50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3915</v>
      </c>
      <c r="Q509" s="2" t="s">
        <v>255</v>
      </c>
      <c r="R509" s="2">
        <v>2</v>
      </c>
      <c r="S509" t="s">
        <v>30</v>
      </c>
      <c r="T509" t="s">
        <v>31</v>
      </c>
      <c r="U509" t="s">
        <v>155</v>
      </c>
      <c r="V509" t="s">
        <v>156</v>
      </c>
      <c r="W509" t="s">
        <v>1356</v>
      </c>
      <c r="X509" t="s">
        <v>1357</v>
      </c>
    </row>
    <row r="510" spans="1:25" x14ac:dyDescent="0.2">
      <c r="A510" s="2" t="s">
        <v>1352</v>
      </c>
      <c r="B510" s="2" t="s">
        <v>1361</v>
      </c>
      <c r="C510" s="2" t="str">
        <f t="shared" si="26"/>
        <v>RK68V1</v>
      </c>
      <c r="D510" s="9" t="s">
        <v>1362</v>
      </c>
      <c r="E510" s="9" t="s">
        <v>1363</v>
      </c>
      <c r="F510" s="3" t="str">
        <f t="shared" si="27"/>
        <v>F0391</v>
      </c>
      <c r="G5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</v>
      </c>
      <c r="H5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</v>
      </c>
      <c r="I510" t="str" cm="1">
        <f t="array" ref="I510">IFERROR(INDEX(_xlfn.TEXTSPLIT(G510, "-"), 1), "")</f>
        <v>F0391</v>
      </c>
      <c r="J510" t="str" cm="1">
        <f t="array" ref="J510">IFERROR(INDEX(_xlfn.TEXTSPLIT(H510, ";"), 1), "")</f>
        <v>STSP Maintenance and Operational Centre (MOC)</v>
      </c>
      <c r="K510" t="str" cm="1">
        <f t="array" ref="K510">IFERROR(INDEX(_xlfn.TEXTSPLIT(G510, "-"), 2), "")</f>
        <v>B004</v>
      </c>
      <c r="L510" t="str" cm="1">
        <f t="array" ref="L510">IFERROR(INDEX(_xlfn.TEXTSPLIT(H510, ";"), 2), "")</f>
        <v>Tunnel Monitoring Facility</v>
      </c>
      <c r="M510" t="str" cm="1">
        <f t="array" ref="M510">IFERROR(INDEX(_xlfn.TEXTSPLIT(G510, "-"), 3), "")</f>
        <v/>
      </c>
      <c r="N510" t="str" cm="1">
        <f t="array" ref="N510">IFERROR(INDEX(_xlfn.TEXTSPLIT(H510, ";"), 3), "")</f>
        <v/>
      </c>
      <c r="O510" s="19">
        <v>4</v>
      </c>
      <c r="P51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3914</v>
      </c>
      <c r="Q510" s="2" t="s">
        <v>255</v>
      </c>
      <c r="R510" s="2">
        <v>3</v>
      </c>
      <c r="S510" t="s">
        <v>30</v>
      </c>
      <c r="T510" t="s">
        <v>31</v>
      </c>
      <c r="U510" t="s">
        <v>1364</v>
      </c>
      <c r="V510" t="s">
        <v>1365</v>
      </c>
      <c r="W510" t="s">
        <v>1366</v>
      </c>
      <c r="X510" t="s">
        <v>1367</v>
      </c>
    </row>
    <row r="511" spans="1:25" x14ac:dyDescent="0.2">
      <c r="A511" s="2" t="s">
        <v>1352</v>
      </c>
      <c r="B511" s="2" t="s">
        <v>1368</v>
      </c>
      <c r="C511" s="2" t="str">
        <f t="shared" si="26"/>
        <v>RK68V1</v>
      </c>
      <c r="D511" s="9" t="s">
        <v>1369</v>
      </c>
      <c r="E511" s="9" t="s">
        <v>1370</v>
      </c>
      <c r="F511" s="3" t="str">
        <f t="shared" si="27"/>
        <v>F0391</v>
      </c>
      <c r="G5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F0391-B002</v>
      </c>
      <c r="H5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(MOC);Mobile Carrier Building</v>
      </c>
      <c r="I511" t="str" cm="1">
        <f t="array" ref="I511">IFERROR(INDEX(_xlfn.TEXTSPLIT(G511, "-"), 1), "")</f>
        <v>F0391</v>
      </c>
      <c r="J511" t="str" cm="1">
        <f t="array" ref="J511">IFERROR(INDEX(_xlfn.TEXTSPLIT(H511, ";"), 1), "")</f>
        <v>STSP Maintenance and Operational Centre (MOC)</v>
      </c>
      <c r="K511" t="str" cm="1">
        <f t="array" ref="K511">IFERROR(INDEX(_xlfn.TEXTSPLIT(G511, "-"), 2), "")</f>
        <v>B002</v>
      </c>
      <c r="L511" t="str" cm="1">
        <f t="array" ref="L511">IFERROR(INDEX(_xlfn.TEXTSPLIT(H511, ";"), 2), "")</f>
        <v>Mobile Carrier Building</v>
      </c>
      <c r="M511" t="str" cm="1">
        <f t="array" ref="M511">IFERROR(INDEX(_xlfn.TEXTSPLIT(G511, "-"), 3), "")</f>
        <v/>
      </c>
      <c r="N511" t="str" cm="1">
        <f t="array" ref="N511">IFERROR(INDEX(_xlfn.TEXTSPLIT(H511, ";"), 3), "")</f>
        <v/>
      </c>
      <c r="O511" s="19">
        <v>2</v>
      </c>
      <c r="P51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3912</v>
      </c>
      <c r="Q511" s="2" t="s">
        <v>255</v>
      </c>
      <c r="R511" s="2">
        <v>4</v>
      </c>
      <c r="S511" t="s">
        <v>30</v>
      </c>
      <c r="T511" t="s">
        <v>31</v>
      </c>
      <c r="U511" t="s">
        <v>1364</v>
      </c>
      <c r="V511" t="s">
        <v>1365</v>
      </c>
    </row>
    <row r="512" spans="1:25" x14ac:dyDescent="0.2">
      <c r="A512" s="2" t="s">
        <v>1352</v>
      </c>
      <c r="B512" s="2" t="s">
        <v>1371</v>
      </c>
      <c r="C512" s="2" t="str">
        <f t="shared" si="26"/>
        <v>RK68V1</v>
      </c>
      <c r="D512" s="9" t="s">
        <v>1372</v>
      </c>
      <c r="E512" s="9" t="s">
        <v>1373</v>
      </c>
      <c r="F512" s="3" t="str">
        <f t="shared" si="27"/>
        <v>F0391</v>
      </c>
      <c r="G5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F0391-B006</v>
      </c>
      <c r="H5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(MOC);Water Treatment Facility</v>
      </c>
      <c r="I512" t="str" cm="1">
        <f t="array" ref="I512">IFERROR(INDEX(_xlfn.TEXTSPLIT(G512, "-"), 1), "")</f>
        <v>F0391</v>
      </c>
      <c r="J512" t="str" cm="1">
        <f t="array" ref="J512">IFERROR(INDEX(_xlfn.TEXTSPLIT(H512, ";"), 1), "")</f>
        <v>STSP Maintenance and Operational Centre (MOC)</v>
      </c>
      <c r="K512" t="str" cm="1">
        <f t="array" ref="K512">IFERROR(INDEX(_xlfn.TEXTSPLIT(G512, "-"), 2), "")</f>
        <v>B006</v>
      </c>
      <c r="L512" t="str" cm="1">
        <f t="array" ref="L512">IFERROR(INDEX(_xlfn.TEXTSPLIT(H512, ";"), 2), "")</f>
        <v>Water Treatment Facility</v>
      </c>
      <c r="M512" t="str" cm="1">
        <f t="array" ref="M512">IFERROR(INDEX(_xlfn.TEXTSPLIT(G512, "-"), 3), "")</f>
        <v/>
      </c>
      <c r="N512" t="str" cm="1">
        <f t="array" ref="N512">IFERROR(INDEX(_xlfn.TEXTSPLIT(H512, ";"), 3), "")</f>
        <v/>
      </c>
      <c r="O512" s="19">
        <v>6</v>
      </c>
      <c r="P51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3916</v>
      </c>
      <c r="Q512" s="2" t="s">
        <v>255</v>
      </c>
      <c r="R512" s="2">
        <v>5</v>
      </c>
      <c r="S512" t="s">
        <v>30</v>
      </c>
      <c r="T512" t="s">
        <v>31</v>
      </c>
      <c r="U512" t="s">
        <v>1374</v>
      </c>
      <c r="V512" t="s">
        <v>1375</v>
      </c>
    </row>
    <row r="513" spans="1:24" x14ac:dyDescent="0.2">
      <c r="A513" s="2" t="s">
        <v>1352</v>
      </c>
      <c r="B513" s="2" t="s">
        <v>1376</v>
      </c>
      <c r="C513" s="2" t="str">
        <f t="shared" si="26"/>
        <v>RK68V1</v>
      </c>
      <c r="D513" s="9" t="s">
        <v>1377</v>
      </c>
      <c r="E513" s="9" t="s">
        <v>1378</v>
      </c>
      <c r="F513" s="3" t="str">
        <f t="shared" si="27"/>
        <v>F0391</v>
      </c>
      <c r="G5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</v>
      </c>
      <c r="H5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</v>
      </c>
      <c r="I513" t="str" cm="1">
        <f t="array" ref="I513">IFERROR(INDEX(_xlfn.TEXTSPLIT(G513, "-"), 1), "")</f>
        <v>F0391</v>
      </c>
      <c r="J513" t="str" cm="1">
        <f t="array" ref="J513">IFERROR(INDEX(_xlfn.TEXTSPLIT(H513, ";"), 1), "")</f>
        <v>STSP Maintenance and Operational Centre (MOC)</v>
      </c>
      <c r="K513" t="str" cm="1">
        <f t="array" ref="K513">IFERROR(INDEX(_xlfn.TEXTSPLIT(G513, "-"), 2), "")</f>
        <v>B008</v>
      </c>
      <c r="L513" t="str" cm="1">
        <f t="array" ref="L513">IFERROR(INDEX(_xlfn.TEXTSPLIT(H513, ";"), 2), "")</f>
        <v>Ventilation Facility</v>
      </c>
      <c r="M513" t="str" cm="1">
        <f t="array" ref="M513">IFERROR(INDEX(_xlfn.TEXTSPLIT(G513, "-"), 3), "")</f>
        <v/>
      </c>
      <c r="N513" t="str" cm="1">
        <f t="array" ref="N513">IFERROR(INDEX(_xlfn.TEXTSPLIT(H513, ";"), 3), "")</f>
        <v/>
      </c>
      <c r="O513" s="19">
        <v>8</v>
      </c>
      <c r="P51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3918</v>
      </c>
      <c r="Q513" s="2" t="s">
        <v>255</v>
      </c>
      <c r="R513" s="2">
        <v>6</v>
      </c>
      <c r="S513" t="s">
        <v>30</v>
      </c>
      <c r="T513" t="s">
        <v>31</v>
      </c>
      <c r="U513" t="s">
        <v>1379</v>
      </c>
      <c r="V513" t="s">
        <v>1380</v>
      </c>
    </row>
    <row r="514" spans="1:24" x14ac:dyDescent="0.2">
      <c r="A514" s="2" t="s">
        <v>1352</v>
      </c>
      <c r="B514" s="2" t="s">
        <v>1381</v>
      </c>
      <c r="C514" s="2" t="str">
        <f t="shared" si="26"/>
        <v>RK68V1</v>
      </c>
      <c r="D514" s="9" t="s">
        <v>1382</v>
      </c>
      <c r="E514" s="9" t="s">
        <v>1383</v>
      </c>
      <c r="F514" s="3" t="str">
        <f t="shared" si="27"/>
        <v>F0391</v>
      </c>
      <c r="G5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</v>
      </c>
      <c r="H5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</v>
      </c>
      <c r="I514" t="str" cm="1">
        <f t="array" ref="I514">IFERROR(INDEX(_xlfn.TEXTSPLIT(G514, "-"), 1), "")</f>
        <v>F0391</v>
      </c>
      <c r="J514" t="str" cm="1">
        <f t="array" ref="J514">IFERROR(INDEX(_xlfn.TEXTSPLIT(H514, ";"), 1), "")</f>
        <v>STSP Maintenance and Operational Centre (MOC)</v>
      </c>
      <c r="K514" t="str" cm="1">
        <f t="array" ref="K514">IFERROR(INDEX(_xlfn.TEXTSPLIT(G514, "-"), 2), "")</f>
        <v>B009</v>
      </c>
      <c r="L514" t="str" cm="1">
        <f t="array" ref="L514">IFERROR(INDEX(_xlfn.TEXTSPLIT(H514, ";"), 2), "")</f>
        <v>Within MOC Facility Boundary</v>
      </c>
      <c r="M514" t="str" cm="1">
        <f t="array" ref="M514">IFERROR(INDEX(_xlfn.TEXTSPLIT(G514, "-"), 3), "")</f>
        <v/>
      </c>
      <c r="N514" t="str" cm="1">
        <f t="array" ref="N514">IFERROR(INDEX(_xlfn.TEXTSPLIT(H514, ";"), 3), "")</f>
        <v/>
      </c>
      <c r="O514" s="19">
        <v>9</v>
      </c>
      <c r="P51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3919</v>
      </c>
      <c r="Q514" s="2" t="s">
        <v>255</v>
      </c>
      <c r="R514" s="2">
        <v>7</v>
      </c>
      <c r="S514" t="s">
        <v>30</v>
      </c>
      <c r="T514" t="s">
        <v>31</v>
      </c>
      <c r="U514" t="s">
        <v>1384</v>
      </c>
      <c r="V514" t="s">
        <v>1385</v>
      </c>
      <c r="W514" t="s">
        <v>1386</v>
      </c>
      <c r="X514" t="s">
        <v>1387</v>
      </c>
    </row>
    <row r="515" spans="1:24" x14ac:dyDescent="0.2">
      <c r="A515" s="2" t="s">
        <v>1352</v>
      </c>
      <c r="B515" s="2" t="s">
        <v>1388</v>
      </c>
      <c r="C515" s="2" t="str">
        <f t="shared" si="26"/>
        <v>RK68V1</v>
      </c>
      <c r="D515" s="9" t="s">
        <v>1389</v>
      </c>
      <c r="E515" s="9" t="s">
        <v>1390</v>
      </c>
      <c r="F515" s="3" t="str">
        <f t="shared" si="27"/>
        <v>F0391</v>
      </c>
      <c r="G5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F0391-B007</v>
      </c>
      <c r="H5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(MOC);Fire Tank Yard</v>
      </c>
      <c r="I515" t="str" cm="1">
        <f t="array" ref="I515">IFERROR(INDEX(_xlfn.TEXTSPLIT(G515, "-"), 1), "")</f>
        <v>F0391</v>
      </c>
      <c r="J515" t="str" cm="1">
        <f t="array" ref="J515">IFERROR(INDEX(_xlfn.TEXTSPLIT(H515, ";"), 1), "")</f>
        <v>STSP Maintenance and Operational Centre (MOC)</v>
      </c>
      <c r="K515" t="str" cm="1">
        <f t="array" ref="K515">IFERROR(INDEX(_xlfn.TEXTSPLIT(G515, "-"), 2), "")</f>
        <v>B007</v>
      </c>
      <c r="L515" t="str" cm="1">
        <f t="array" ref="L515">IFERROR(INDEX(_xlfn.TEXTSPLIT(H515, ";"), 2), "")</f>
        <v>Fire Tank Yard</v>
      </c>
      <c r="M515" t="str" cm="1">
        <f t="array" ref="M515">IFERROR(INDEX(_xlfn.TEXTSPLIT(G515, "-"), 3), "")</f>
        <v/>
      </c>
      <c r="N515" t="str" cm="1">
        <f t="array" ref="N515">IFERROR(INDEX(_xlfn.TEXTSPLIT(H515, ";"), 3), "")</f>
        <v/>
      </c>
      <c r="O515" s="19">
        <v>7</v>
      </c>
      <c r="P51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3917</v>
      </c>
      <c r="Q515" s="2" t="s">
        <v>255</v>
      </c>
      <c r="R515" s="2">
        <v>1</v>
      </c>
      <c r="S515" t="s">
        <v>30</v>
      </c>
      <c r="T515" t="s">
        <v>31</v>
      </c>
      <c r="U515" t="s">
        <v>155</v>
      </c>
      <c r="V515" t="s">
        <v>156</v>
      </c>
      <c r="W515" t="s">
        <v>1391</v>
      </c>
      <c r="X515" t="s">
        <v>1392</v>
      </c>
    </row>
    <row r="516" spans="1:24" x14ac:dyDescent="0.2">
      <c r="C516" s="2"/>
      <c r="F516" s="3"/>
      <c r="H516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516" t="str" cm="1">
        <f t="array" ref="J516">IFERROR(INDEX(_xlfn.TEXTSPLIT(H516, ";"), 1), "")</f>
        <v>0</v>
      </c>
      <c r="L516" t="str" cm="1">
        <f t="array" ref="L516">IFERROR(INDEX(_xlfn.TEXTSPLIT(H516, ";"), 2), "")</f>
        <v/>
      </c>
      <c r="N516" t="str" cm="1">
        <f t="array" ref="N516">IFERROR(INDEX(_xlfn.TEXTSPLIT(H516, ";"), 3), "")</f>
        <v/>
      </c>
      <c r="O516" s="14"/>
      <c r="P516" s="14"/>
      <c r="Q516" s="17"/>
      <c r="R516" s="17"/>
    </row>
    <row r="517" spans="1:24" x14ac:dyDescent="0.2">
      <c r="A517" s="2" t="s">
        <v>1393</v>
      </c>
      <c r="B517" s="2" t="s">
        <v>1394</v>
      </c>
      <c r="C517" s="2" t="str">
        <f>$B$511</f>
        <v>KU60G7</v>
      </c>
      <c r="D517" s="9" t="s">
        <v>1395</v>
      </c>
      <c r="E517" s="9" t="s">
        <v>1396</v>
      </c>
      <c r="F517" s="3" t="str">
        <f>D511</f>
        <v>B002</v>
      </c>
      <c r="G5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F0391-B002-S201</v>
      </c>
      <c r="H5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(MOC);Mobile Carrier Building;Mobile Carrier</v>
      </c>
      <c r="J517" t="str" cm="1">
        <f t="array" ref="J517">IFERROR(INDEX(_xlfn.TEXTSPLIT(H517, ";"), 1), "")</f>
        <v>STSP Maintenance and Operational Centre (MOC)</v>
      </c>
      <c r="L517" t="str" cm="1">
        <f t="array" ref="L517">IFERROR(INDEX(_xlfn.TEXTSPLIT(H517, ";"), 2), "")</f>
        <v>Mobile Carrier Building</v>
      </c>
      <c r="M517" t="str" cm="1">
        <f t="array" ref="M517">IFERROR(INDEX(_xlfn.TEXTSPLIT(G517, "-"), 3), "")</f>
        <v>S201</v>
      </c>
      <c r="N517" t="str" cm="1">
        <f t="array" ref="N517">IFERROR(INDEX(_xlfn.TEXTSPLIT(H517, ";"), 3), "")</f>
        <v>Mobile Carrier</v>
      </c>
      <c r="O517" s="14"/>
      <c r="P517" s="20">
        <v>3912</v>
      </c>
      <c r="Q517" s="2" t="s">
        <v>1397</v>
      </c>
      <c r="R517" s="2">
        <v>1</v>
      </c>
      <c r="S517" t="s">
        <v>30</v>
      </c>
      <c r="T517" t="s">
        <v>31</v>
      </c>
      <c r="U517" t="s">
        <v>1364</v>
      </c>
      <c r="V517" t="s">
        <v>1365</v>
      </c>
      <c r="W517" t="s">
        <v>1398</v>
      </c>
      <c r="X517" t="s">
        <v>1399</v>
      </c>
    </row>
    <row r="518" spans="1:24" x14ac:dyDescent="0.2">
      <c r="A518" s="2" t="s">
        <v>1393</v>
      </c>
      <c r="B518" s="2" t="s">
        <v>1400</v>
      </c>
      <c r="C518" s="2" t="str">
        <f>$B$511</f>
        <v>KU60G7</v>
      </c>
      <c r="D518" s="9" t="s">
        <v>1401</v>
      </c>
      <c r="E518" s="9" t="s">
        <v>1402</v>
      </c>
      <c r="F518" s="3" t="str">
        <f>D512</f>
        <v>B006</v>
      </c>
      <c r="G5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F0391-B002-S401</v>
      </c>
      <c r="H51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(MOC);Mobile Carrier Building;Roof Space</v>
      </c>
      <c r="I518" t="str" cm="1">
        <f t="array" ref="I518">IFERROR(INDEX(_xlfn.TEXTSPLIT(G518, "-"), 1), "")</f>
        <v>F0391</v>
      </c>
      <c r="J518" t="str" cm="1">
        <f t="array" ref="J518">IFERROR(INDEX(_xlfn.TEXTSPLIT(H518, ";"), 1), "")</f>
        <v>STSP Maintenance and Operational Centre (MOC)</v>
      </c>
      <c r="K518" t="str" cm="1">
        <f t="array" ref="K518">IFERROR(INDEX(_xlfn.TEXTSPLIT(G518, "-"), 2), "")</f>
        <v>B002</v>
      </c>
      <c r="L518" t="str" cm="1">
        <f t="array" ref="L518">IFERROR(INDEX(_xlfn.TEXTSPLIT(H518, ";"), 2), "")</f>
        <v>Mobile Carrier Building</v>
      </c>
      <c r="M518" t="str" cm="1">
        <f t="array" ref="M518">IFERROR(INDEX(_xlfn.TEXTSPLIT(G518, "-"), 3), "")</f>
        <v>S401</v>
      </c>
      <c r="N518" t="str" cm="1">
        <f t="array" ref="N518">IFERROR(INDEX(_xlfn.TEXTSPLIT(H518, ";"), 3), "")</f>
        <v>Roof Space</v>
      </c>
      <c r="O518" s="14"/>
      <c r="P518" s="20">
        <v>3912</v>
      </c>
      <c r="Q518" s="2" t="s">
        <v>1397</v>
      </c>
      <c r="R518" s="2">
        <v>2</v>
      </c>
      <c r="S518" t="s">
        <v>30</v>
      </c>
      <c r="T518" t="s">
        <v>31</v>
      </c>
      <c r="U518" t="s">
        <v>1364</v>
      </c>
      <c r="V518" t="s">
        <v>1365</v>
      </c>
      <c r="W518" t="s">
        <v>1403</v>
      </c>
      <c r="X518" t="s">
        <v>1404</v>
      </c>
    </row>
    <row r="519" spans="1:24" x14ac:dyDescent="0.2">
      <c r="C519" s="2"/>
      <c r="H519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519" t="str" cm="1">
        <f t="array" ref="J519">IFERROR(INDEX(_xlfn.TEXTSPLIT(H519, ";"), 1), "")</f>
        <v>0</v>
      </c>
      <c r="L519" t="str" cm="1">
        <f t="array" ref="L519">IFERROR(INDEX(_xlfn.TEXTSPLIT(H519, ";"), 2), "")</f>
        <v/>
      </c>
      <c r="N519" t="str" cm="1">
        <f t="array" ref="N519">IFERROR(INDEX(_xlfn.TEXTSPLIT(H519, ";"), 3), "")</f>
        <v/>
      </c>
      <c r="O519" s="14"/>
      <c r="Q519" s="2"/>
    </row>
    <row r="520" spans="1:24" x14ac:dyDescent="0.2">
      <c r="A520" s="2" t="s">
        <v>1393</v>
      </c>
      <c r="B520" s="2" t="s">
        <v>1405</v>
      </c>
      <c r="C520" s="2" t="str">
        <f t="shared" ref="C520:C526" si="28">$B$508</f>
        <v>HH70C0</v>
      </c>
      <c r="D520" s="60" t="s">
        <v>1406</v>
      </c>
      <c r="E520" s="60" t="s">
        <v>1407</v>
      </c>
      <c r="F520" t="str">
        <f t="shared" ref="F520:F526" si="29">$D$509</f>
        <v>B005</v>
      </c>
      <c r="G5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F0391-B000-S001</v>
      </c>
      <c r="H5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A;HV Switch A</v>
      </c>
      <c r="I520" t="str" cm="1">
        <f t="array" ref="I520">IFERROR(INDEX(_xlfn.TEXTSPLIT(G520, "-"), 1), "")</f>
        <v>F0391</v>
      </c>
      <c r="J520" t="str" cm="1">
        <f t="array" ref="J520">IFERROR(INDEX(_xlfn.TEXTSPLIT(H520, ";"), 1), "")</f>
        <v>STSP Maintenance and Operational Centre (MOC)</v>
      </c>
      <c r="K520" t="str" cm="1">
        <f t="array" ref="K520">IFERROR(INDEX(_xlfn.TEXTSPLIT(G520, "-"), 2), "")</f>
        <v>B000</v>
      </c>
      <c r="L520" t="str" cm="1">
        <f t="array" ref="L520">IFERROR(INDEX(_xlfn.TEXTSPLIT(H520, ";"), 2), "")</f>
        <v>Substation SS05 A</v>
      </c>
      <c r="M520" t="str" cm="1">
        <f t="array" ref="M520">IFERROR(INDEX(_xlfn.TEXTSPLIT(G520, "-"), 3), "")</f>
        <v>S001</v>
      </c>
      <c r="N520" t="str" cm="1">
        <f t="array" ref="N520">IFERROR(INDEX(_xlfn.TEXTSPLIT(H520, ";"), 3), "")</f>
        <v>HV Switch A</v>
      </c>
      <c r="O520" s="14"/>
      <c r="P520" s="20">
        <v>3910</v>
      </c>
      <c r="Q520" s="2" t="s">
        <v>1397</v>
      </c>
      <c r="R520" s="2">
        <v>1</v>
      </c>
      <c r="S520" t="s">
        <v>30</v>
      </c>
      <c r="T520" t="s">
        <v>31</v>
      </c>
      <c r="U520" t="s">
        <v>1364</v>
      </c>
      <c r="V520" t="s">
        <v>1365</v>
      </c>
      <c r="W520" t="s">
        <v>1408</v>
      </c>
      <c r="X520" t="s">
        <v>1409</v>
      </c>
    </row>
    <row r="521" spans="1:24" x14ac:dyDescent="0.2">
      <c r="A521" s="2" t="s">
        <v>1393</v>
      </c>
      <c r="B521" s="2" t="s">
        <v>1410</v>
      </c>
      <c r="C521" s="2" t="str">
        <f t="shared" si="28"/>
        <v>HH70C0</v>
      </c>
      <c r="D521" s="60" t="s">
        <v>1411</v>
      </c>
      <c r="E521" s="60" t="s">
        <v>1412</v>
      </c>
      <c r="F521" t="str">
        <f t="shared" si="29"/>
        <v>B005</v>
      </c>
      <c r="G5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F0391-B000-S002</v>
      </c>
      <c r="H5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A;Transformer Yard A</v>
      </c>
      <c r="I521" t="str" cm="1">
        <f t="array" ref="I521">IFERROR(INDEX(_xlfn.TEXTSPLIT(G521, "-"), 1), "")</f>
        <v>F0391</v>
      </c>
      <c r="J521" t="str" cm="1">
        <f t="array" ref="J521">IFERROR(INDEX(_xlfn.TEXTSPLIT(H521, ";"), 1), "")</f>
        <v>STSP Maintenance and Operational Centre (MOC)</v>
      </c>
      <c r="K521" t="str" cm="1">
        <f t="array" ref="K521">IFERROR(INDEX(_xlfn.TEXTSPLIT(G521, "-"), 2), "")</f>
        <v>B000</v>
      </c>
      <c r="L521" t="str" cm="1">
        <f t="array" ref="L521">IFERROR(INDEX(_xlfn.TEXTSPLIT(H521, ";"), 2), "")</f>
        <v>Substation SS05 A</v>
      </c>
      <c r="M521" t="str" cm="1">
        <f t="array" ref="M521">IFERROR(INDEX(_xlfn.TEXTSPLIT(G521, "-"), 3), "")</f>
        <v>S002</v>
      </c>
      <c r="N521" t="str" cm="1">
        <f t="array" ref="N521">IFERROR(INDEX(_xlfn.TEXTSPLIT(H521, ";"), 3), "")</f>
        <v>Transformer Yard A</v>
      </c>
      <c r="O521" s="14"/>
      <c r="P521" s="20">
        <v>3910</v>
      </c>
      <c r="Q521" s="2" t="s">
        <v>1397</v>
      </c>
      <c r="R521" s="2">
        <v>2</v>
      </c>
      <c r="S521" t="s">
        <v>30</v>
      </c>
      <c r="T521" t="s">
        <v>31</v>
      </c>
      <c r="U521" t="s">
        <v>1364</v>
      </c>
      <c r="V521" t="s">
        <v>1365</v>
      </c>
      <c r="W521" t="s">
        <v>1413</v>
      </c>
      <c r="X521" t="s">
        <v>1414</v>
      </c>
    </row>
    <row r="522" spans="1:24" x14ac:dyDescent="0.2">
      <c r="A522" s="2" t="s">
        <v>1393</v>
      </c>
      <c r="B522" s="2" t="s">
        <v>1415</v>
      </c>
      <c r="C522" s="2" t="str">
        <f t="shared" si="28"/>
        <v>HH70C0</v>
      </c>
      <c r="D522" s="60" t="s">
        <v>1416</v>
      </c>
      <c r="E522" s="60" t="s">
        <v>1417</v>
      </c>
      <c r="F522" t="str">
        <f t="shared" si="29"/>
        <v>B005</v>
      </c>
      <c r="G5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F0391-B000-S402</v>
      </c>
      <c r="H5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A;Roof - LV Switches A and B</v>
      </c>
      <c r="I522" t="str" cm="1">
        <f t="array" ref="I522">IFERROR(INDEX(_xlfn.TEXTSPLIT(G522, "-"), 1), "")</f>
        <v>F0391</v>
      </c>
      <c r="J522" t="str" cm="1">
        <f t="array" ref="J522">IFERROR(INDEX(_xlfn.TEXTSPLIT(H522, ";"), 1), "")</f>
        <v>STSP Maintenance and Operational Centre (MOC)</v>
      </c>
      <c r="K522" t="str" cm="1">
        <f t="array" ref="K522">IFERROR(INDEX(_xlfn.TEXTSPLIT(G522, "-"), 2), "")</f>
        <v>B000</v>
      </c>
      <c r="L522" t="str" cm="1">
        <f t="array" ref="L522">IFERROR(INDEX(_xlfn.TEXTSPLIT(H522, ";"), 2), "")</f>
        <v>Substation SS05 A</v>
      </c>
      <c r="M522" t="str" cm="1">
        <f t="array" ref="M522">IFERROR(INDEX(_xlfn.TEXTSPLIT(G522, "-"), 3), "")</f>
        <v>S402</v>
      </c>
      <c r="N522" t="str" cm="1">
        <f t="array" ref="N522">IFERROR(INDEX(_xlfn.TEXTSPLIT(H522, ";"), 3), "")</f>
        <v>Roof - LV Switches A and B</v>
      </c>
      <c r="O522" s="14"/>
      <c r="P522" s="20">
        <v>3910</v>
      </c>
      <c r="Q522" s="2" t="s">
        <v>1397</v>
      </c>
      <c r="R522" s="2">
        <v>3</v>
      </c>
      <c r="S522" t="s">
        <v>30</v>
      </c>
      <c r="T522" t="s">
        <v>31</v>
      </c>
      <c r="U522" t="s">
        <v>1364</v>
      </c>
      <c r="V522" t="s">
        <v>1365</v>
      </c>
      <c r="W522" t="s">
        <v>1403</v>
      </c>
      <c r="X522" t="s">
        <v>1404</v>
      </c>
    </row>
    <row r="523" spans="1:24" x14ac:dyDescent="0.2">
      <c r="A523" s="2" t="s">
        <v>1393</v>
      </c>
      <c r="B523" s="2" t="s">
        <v>1418</v>
      </c>
      <c r="C523" s="2" t="str">
        <f t="shared" si="28"/>
        <v>HH70C0</v>
      </c>
      <c r="D523" s="60" t="s">
        <v>1419</v>
      </c>
      <c r="E523" s="60" t="s">
        <v>1420</v>
      </c>
      <c r="F523" t="str">
        <f t="shared" si="29"/>
        <v>B005</v>
      </c>
      <c r="G5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F0391-B000-S101</v>
      </c>
      <c r="H5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A;Cable Trench A</v>
      </c>
      <c r="I523" t="str" cm="1">
        <f t="array" ref="I523">IFERROR(INDEX(_xlfn.TEXTSPLIT(G523, "-"), 1), "")</f>
        <v>F0391</v>
      </c>
      <c r="J523" t="str" cm="1">
        <f t="array" ref="J523">IFERROR(INDEX(_xlfn.TEXTSPLIT(H523, ";"), 1), "")</f>
        <v>STSP Maintenance and Operational Centre (MOC)</v>
      </c>
      <c r="K523" t="str" cm="1">
        <f t="array" ref="K523">IFERROR(INDEX(_xlfn.TEXTSPLIT(G523, "-"), 2), "")</f>
        <v>B000</v>
      </c>
      <c r="L523" t="str" cm="1">
        <f t="array" ref="L523">IFERROR(INDEX(_xlfn.TEXTSPLIT(H523, ";"), 2), "")</f>
        <v>Substation SS05 A</v>
      </c>
      <c r="M523" t="str" cm="1">
        <f t="array" ref="M523">IFERROR(INDEX(_xlfn.TEXTSPLIT(G523, "-"), 3), "")</f>
        <v>S101</v>
      </c>
      <c r="N523" t="str" cm="1">
        <f t="array" ref="N523">IFERROR(INDEX(_xlfn.TEXTSPLIT(H523, ";"), 3), "")</f>
        <v>Cable Trench A</v>
      </c>
      <c r="O523" s="15"/>
      <c r="P523" s="20">
        <v>3910</v>
      </c>
      <c r="Q523" s="2" t="s">
        <v>1397</v>
      </c>
      <c r="R523" s="2">
        <v>4</v>
      </c>
      <c r="S523" t="s">
        <v>30</v>
      </c>
      <c r="T523" t="s">
        <v>31</v>
      </c>
      <c r="U523" t="s">
        <v>1364</v>
      </c>
      <c r="V523" t="s">
        <v>1365</v>
      </c>
      <c r="W523" t="s">
        <v>1421</v>
      </c>
      <c r="X523" t="s">
        <v>1422</v>
      </c>
    </row>
    <row r="524" spans="1:24" x14ac:dyDescent="0.2">
      <c r="A524" s="2" t="s">
        <v>1393</v>
      </c>
      <c r="B524" s="2" t="s">
        <v>1423</v>
      </c>
      <c r="C524" s="2" t="str">
        <f t="shared" si="28"/>
        <v>HH70C0</v>
      </c>
      <c r="D524" s="60" t="s">
        <v>1424</v>
      </c>
      <c r="E524" s="60" t="s">
        <v>1425</v>
      </c>
      <c r="F524" t="str">
        <f t="shared" si="29"/>
        <v>B005</v>
      </c>
      <c r="G5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F0391-B000-S102</v>
      </c>
      <c r="H5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A;Cable Basement A</v>
      </c>
      <c r="I524" t="str" cm="1">
        <f t="array" ref="I524">IFERROR(INDEX(_xlfn.TEXTSPLIT(G524, "-"), 1), "")</f>
        <v>F0391</v>
      </c>
      <c r="J524" t="str" cm="1">
        <f t="array" ref="J524">IFERROR(INDEX(_xlfn.TEXTSPLIT(H524, ";"), 1), "")</f>
        <v>STSP Maintenance and Operational Centre (MOC)</v>
      </c>
      <c r="K524" t="str" cm="1">
        <f t="array" ref="K524">IFERROR(INDEX(_xlfn.TEXTSPLIT(G524, "-"), 2), "")</f>
        <v>B000</v>
      </c>
      <c r="L524" t="str" cm="1">
        <f t="array" ref="L524">IFERROR(INDEX(_xlfn.TEXTSPLIT(H524, ";"), 2), "")</f>
        <v>Substation SS05 A</v>
      </c>
      <c r="M524" t="str" cm="1">
        <f t="array" ref="M524">IFERROR(INDEX(_xlfn.TEXTSPLIT(G524, "-"), 3), "")</f>
        <v>S102</v>
      </c>
      <c r="N524" t="str" cm="1">
        <f t="array" ref="N524">IFERROR(INDEX(_xlfn.TEXTSPLIT(H524, ";"), 3), "")</f>
        <v>Cable Basement A</v>
      </c>
      <c r="O524" s="14"/>
      <c r="P524" s="20">
        <v>3910</v>
      </c>
      <c r="Q524" s="2" t="s">
        <v>1397</v>
      </c>
      <c r="R524" s="2">
        <v>5</v>
      </c>
      <c r="S524" t="s">
        <v>30</v>
      </c>
      <c r="T524" t="s">
        <v>31</v>
      </c>
      <c r="U524" t="s">
        <v>1364</v>
      </c>
      <c r="V524" t="s">
        <v>1365</v>
      </c>
      <c r="W524" t="s">
        <v>1421</v>
      </c>
      <c r="X524" t="s">
        <v>1422</v>
      </c>
    </row>
    <row r="525" spans="1:24" x14ac:dyDescent="0.2">
      <c r="A525" s="2" t="s">
        <v>1393</v>
      </c>
      <c r="B525" s="2" t="s">
        <v>1426</v>
      </c>
      <c r="C525" s="2" t="str">
        <f t="shared" si="28"/>
        <v>HH70C0</v>
      </c>
      <c r="D525" s="60" t="s">
        <v>1427</v>
      </c>
      <c r="E525" s="60" t="s">
        <v>1428</v>
      </c>
      <c r="F525" t="str">
        <f t="shared" si="29"/>
        <v>B005</v>
      </c>
      <c r="G52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F0391-B000-S203</v>
      </c>
      <c r="H52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A;LV Switch A</v>
      </c>
      <c r="I525" t="str" cm="1">
        <f t="array" ref="I525">IFERROR(INDEX(_xlfn.TEXTSPLIT(G525, "-"), 1), "")</f>
        <v>F0391</v>
      </c>
      <c r="J525" t="str" cm="1">
        <f t="array" ref="J525">IFERROR(INDEX(_xlfn.TEXTSPLIT(H525, ";"), 1), "")</f>
        <v>STSP Maintenance and Operational Centre (MOC)</v>
      </c>
      <c r="K525" t="str" cm="1">
        <f t="array" ref="K525">IFERROR(INDEX(_xlfn.TEXTSPLIT(G525, "-"), 2), "")</f>
        <v>B000</v>
      </c>
      <c r="L525" t="str" cm="1">
        <f t="array" ref="L525">IFERROR(INDEX(_xlfn.TEXTSPLIT(H525, ";"), 2), "")</f>
        <v>Substation SS05 A</v>
      </c>
      <c r="M525" t="str" cm="1">
        <f t="array" ref="M525">IFERROR(INDEX(_xlfn.TEXTSPLIT(G525, "-"), 3), "")</f>
        <v>S203</v>
      </c>
      <c r="N525" t="str" cm="1">
        <f t="array" ref="N525">IFERROR(INDEX(_xlfn.TEXTSPLIT(H525, ";"), 3), "")</f>
        <v>LV Switch A</v>
      </c>
      <c r="O525" s="15"/>
      <c r="P525" s="20">
        <v>3910</v>
      </c>
      <c r="Q525" s="2" t="s">
        <v>1397</v>
      </c>
      <c r="R525" s="2">
        <v>6</v>
      </c>
      <c r="S525" t="s">
        <v>30</v>
      </c>
      <c r="T525" t="s">
        <v>31</v>
      </c>
      <c r="U525" t="s">
        <v>1364</v>
      </c>
      <c r="V525" t="s">
        <v>1365</v>
      </c>
      <c r="W525" t="s">
        <v>1408</v>
      </c>
      <c r="X525" t="s">
        <v>1409</v>
      </c>
    </row>
    <row r="526" spans="1:24" x14ac:dyDescent="0.2">
      <c r="A526" s="2" t="s">
        <v>1393</v>
      </c>
      <c r="B526" s="2" t="s">
        <v>1429</v>
      </c>
      <c r="C526" s="2" t="str">
        <f t="shared" si="28"/>
        <v>HH70C0</v>
      </c>
      <c r="D526" s="60" t="s">
        <v>1401</v>
      </c>
      <c r="E526" s="60" t="s">
        <v>1430</v>
      </c>
      <c r="F526" t="str">
        <f t="shared" si="29"/>
        <v>B005</v>
      </c>
      <c r="G5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F0391-B000-S401</v>
      </c>
      <c r="H5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A;Roof - HV Switch A</v>
      </c>
      <c r="J526" t="str" cm="1">
        <f t="array" ref="J526">IFERROR(INDEX(_xlfn.TEXTSPLIT(H526, ";"), 1), "")</f>
        <v>STSP Maintenance and Operational Centre (MOC)</v>
      </c>
      <c r="L526" t="str" cm="1">
        <f t="array" ref="L526">IFERROR(INDEX(_xlfn.TEXTSPLIT(H526, ";"), 2), "")</f>
        <v>Substation SS05 A</v>
      </c>
      <c r="N526" t="str" cm="1">
        <f t="array" ref="N526">IFERROR(INDEX(_xlfn.TEXTSPLIT(H526, ";"), 3), "")</f>
        <v>Roof - HV Switch A</v>
      </c>
      <c r="O526" s="15"/>
      <c r="P526" s="20">
        <v>3910</v>
      </c>
      <c r="Q526" s="2" t="s">
        <v>1397</v>
      </c>
      <c r="R526" s="17">
        <v>7</v>
      </c>
      <c r="S526" t="s">
        <v>30</v>
      </c>
      <c r="T526" t="s">
        <v>31</v>
      </c>
      <c r="U526" t="s">
        <v>1364</v>
      </c>
      <c r="V526" t="s">
        <v>1365</v>
      </c>
      <c r="W526" t="s">
        <v>1403</v>
      </c>
      <c r="X526" t="s">
        <v>1404</v>
      </c>
    </row>
    <row r="527" spans="1:24" x14ac:dyDescent="0.2">
      <c r="C527" s="2"/>
      <c r="H527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0</v>
      </c>
      <c r="J527" t="str" cm="1">
        <f t="array" ref="J527">IFERROR(INDEX(_xlfn.TEXTSPLIT(H527, ";"), 1), "")</f>
        <v>0</v>
      </c>
      <c r="L527" t="str" cm="1">
        <f t="array" ref="L527">IFERROR(INDEX(_xlfn.TEXTSPLIT(H527, ";"), 2), "")</f>
        <v/>
      </c>
      <c r="N527" t="str" cm="1">
        <f t="array" ref="N527">IFERROR(INDEX(_xlfn.TEXTSPLIT(H527, ";"), 3), "")</f>
        <v/>
      </c>
      <c r="O527" s="14"/>
      <c r="Q527" s="2"/>
    </row>
    <row r="528" spans="1:24" x14ac:dyDescent="0.2">
      <c r="A528" s="2" t="s">
        <v>1393</v>
      </c>
      <c r="B528" s="2" t="s">
        <v>1431</v>
      </c>
      <c r="C528" s="2" t="str">
        <f t="shared" ref="C528:C533" si="30">$B$509</f>
        <v>BR82S8</v>
      </c>
      <c r="D528" s="60" t="s">
        <v>1432</v>
      </c>
      <c r="E528" s="60" t="s">
        <v>1433</v>
      </c>
      <c r="F528" t="str">
        <f t="shared" ref="F528:F587" si="31">$D$509</f>
        <v>B005</v>
      </c>
      <c r="G5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F0391-B005-S005</v>
      </c>
      <c r="H5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B;Transformer Yard B</v>
      </c>
      <c r="I528" t="str" cm="1">
        <f t="array" ref="I528">IFERROR(INDEX(_xlfn.TEXTSPLIT(G528, "-"), 1), "")</f>
        <v>F0391</v>
      </c>
      <c r="J528" t="str" cm="1">
        <f t="array" ref="J528">IFERROR(INDEX(_xlfn.TEXTSPLIT(H528, ";"), 1), "")</f>
        <v>STSP Maintenance and Operational Centre (MOC)</v>
      </c>
      <c r="K528" t="str" cm="1">
        <f t="array" ref="K528">IFERROR(INDEX(_xlfn.TEXTSPLIT(G528, "-"), 2), "")</f>
        <v>B005</v>
      </c>
      <c r="L528" t="str" cm="1">
        <f t="array" ref="L528">IFERROR(INDEX(_xlfn.TEXTSPLIT(H528, ";"), 2), "")</f>
        <v>Substation SS05 B</v>
      </c>
      <c r="M528" t="str" cm="1">
        <f t="array" ref="M528">IFERROR(INDEX(_xlfn.TEXTSPLIT(G528, "-"), 3), "")</f>
        <v>S005</v>
      </c>
      <c r="N528" t="str" cm="1">
        <f t="array" ref="N528">IFERROR(INDEX(_xlfn.TEXTSPLIT(H528, ";"), 3), "")</f>
        <v>Transformer Yard B</v>
      </c>
      <c r="O528" s="14"/>
      <c r="P528" s="20">
        <v>3915</v>
      </c>
      <c r="Q528" s="2" t="s">
        <v>1397</v>
      </c>
      <c r="R528" s="2">
        <v>1</v>
      </c>
      <c r="S528" t="s">
        <v>30</v>
      </c>
      <c r="T528" t="s">
        <v>31</v>
      </c>
      <c r="U528" t="s">
        <v>1364</v>
      </c>
      <c r="V528" t="s">
        <v>1365</v>
      </c>
      <c r="W528" t="s">
        <v>1413</v>
      </c>
      <c r="X528" t="s">
        <v>1414</v>
      </c>
    </row>
    <row r="529" spans="1:24" x14ac:dyDescent="0.2">
      <c r="A529" s="2" t="s">
        <v>1393</v>
      </c>
      <c r="B529" s="2" t="s">
        <v>1434</v>
      </c>
      <c r="C529" s="2" t="str">
        <f t="shared" si="30"/>
        <v>BR82S8</v>
      </c>
      <c r="D529" s="60" t="s">
        <v>1435</v>
      </c>
      <c r="E529" s="60" t="s">
        <v>1436</v>
      </c>
      <c r="F529" t="str">
        <f t="shared" si="31"/>
        <v>B005</v>
      </c>
      <c r="G5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F0391-B005-S006</v>
      </c>
      <c r="H5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B;HV Switch B</v>
      </c>
      <c r="I529" t="str" cm="1">
        <f t="array" ref="I529">IFERROR(INDEX(_xlfn.TEXTSPLIT(G529, "-"), 1), "")</f>
        <v>F0391</v>
      </c>
      <c r="J529" t="str" cm="1">
        <f t="array" ref="J529">IFERROR(INDEX(_xlfn.TEXTSPLIT(H529, ";"), 1), "")</f>
        <v>STSP Maintenance and Operational Centre (MOC)</v>
      </c>
      <c r="K529" t="str" cm="1">
        <f t="array" ref="K529">IFERROR(INDEX(_xlfn.TEXTSPLIT(G529, "-"), 2), "")</f>
        <v>B005</v>
      </c>
      <c r="L529" t="str" cm="1">
        <f t="array" ref="L529">IFERROR(INDEX(_xlfn.TEXTSPLIT(H529, ";"), 2), "")</f>
        <v>Substation SS05 B</v>
      </c>
      <c r="M529" t="str" cm="1">
        <f t="array" ref="M529">IFERROR(INDEX(_xlfn.TEXTSPLIT(G529, "-"), 3), "")</f>
        <v>S006</v>
      </c>
      <c r="N529" t="str" cm="1">
        <f t="array" ref="N529">IFERROR(INDEX(_xlfn.TEXTSPLIT(H529, ";"), 3), "")</f>
        <v>HV Switch B</v>
      </c>
      <c r="O529" s="14"/>
      <c r="P529" s="20">
        <v>3915</v>
      </c>
      <c r="Q529" s="2" t="s">
        <v>1397</v>
      </c>
      <c r="R529" s="2">
        <v>2</v>
      </c>
      <c r="S529" t="s">
        <v>30</v>
      </c>
      <c r="T529" t="s">
        <v>31</v>
      </c>
      <c r="U529" t="s">
        <v>1364</v>
      </c>
      <c r="V529" t="s">
        <v>1365</v>
      </c>
      <c r="W529" t="s">
        <v>1408</v>
      </c>
      <c r="X529" t="s">
        <v>1409</v>
      </c>
    </row>
    <row r="530" spans="1:24" x14ac:dyDescent="0.2">
      <c r="A530" s="2" t="s">
        <v>1393</v>
      </c>
      <c r="B530" s="2" t="s">
        <v>1437</v>
      </c>
      <c r="C530" s="2" t="str">
        <f t="shared" si="30"/>
        <v>BR82S8</v>
      </c>
      <c r="D530" s="60" t="s">
        <v>1438</v>
      </c>
      <c r="E530" s="60" t="s">
        <v>1439</v>
      </c>
      <c r="F530" t="str">
        <f t="shared" si="31"/>
        <v>B005</v>
      </c>
      <c r="G5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F0391-B005-S103</v>
      </c>
      <c r="H5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B;Cable Basement B</v>
      </c>
      <c r="I530" t="str" cm="1">
        <f t="array" ref="I530">IFERROR(INDEX(_xlfn.TEXTSPLIT(G530, "-"), 1), "")</f>
        <v>F0391</v>
      </c>
      <c r="J530" t="str" cm="1">
        <f t="array" ref="J530">IFERROR(INDEX(_xlfn.TEXTSPLIT(H530, ";"), 1), "")</f>
        <v>STSP Maintenance and Operational Centre (MOC)</v>
      </c>
      <c r="K530" t="str" cm="1">
        <f t="array" ref="K530">IFERROR(INDEX(_xlfn.TEXTSPLIT(G530, "-"), 2), "")</f>
        <v>B005</v>
      </c>
      <c r="L530" t="str" cm="1">
        <f t="array" ref="L530">IFERROR(INDEX(_xlfn.TEXTSPLIT(H530, ";"), 2), "")</f>
        <v>Substation SS05 B</v>
      </c>
      <c r="M530" t="str" cm="1">
        <f t="array" ref="M530">IFERROR(INDEX(_xlfn.TEXTSPLIT(G530, "-"), 3), "")</f>
        <v>S103</v>
      </c>
      <c r="N530" t="str" cm="1">
        <f t="array" ref="N530">IFERROR(INDEX(_xlfn.TEXTSPLIT(H530, ";"), 3), "")</f>
        <v>Cable Basement B</v>
      </c>
      <c r="O530" s="14"/>
      <c r="P530" s="20">
        <v>3915</v>
      </c>
      <c r="Q530" s="2" t="s">
        <v>1397</v>
      </c>
      <c r="R530" s="2">
        <v>3</v>
      </c>
      <c r="S530" t="s">
        <v>30</v>
      </c>
      <c r="T530" t="s">
        <v>31</v>
      </c>
      <c r="U530" t="s">
        <v>1364</v>
      </c>
      <c r="V530" t="s">
        <v>1365</v>
      </c>
      <c r="W530" t="s">
        <v>1421</v>
      </c>
      <c r="X530" t="s">
        <v>1422</v>
      </c>
    </row>
    <row r="531" spans="1:24" x14ac:dyDescent="0.2">
      <c r="A531" s="2" t="s">
        <v>1393</v>
      </c>
      <c r="B531" s="2" t="s">
        <v>1440</v>
      </c>
      <c r="C531" s="2" t="str">
        <f t="shared" si="30"/>
        <v>BR82S8</v>
      </c>
      <c r="D531" s="60" t="s">
        <v>1441</v>
      </c>
      <c r="E531" s="60" t="s">
        <v>1442</v>
      </c>
      <c r="F531" t="str">
        <f t="shared" si="31"/>
        <v>B005</v>
      </c>
      <c r="G5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F0391-B005-S104</v>
      </c>
      <c r="H5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B;Cable Trench B</v>
      </c>
      <c r="I531" t="str" cm="1">
        <f t="array" ref="I531">IFERROR(INDEX(_xlfn.TEXTSPLIT(G531, "-"), 1), "")</f>
        <v>F0391</v>
      </c>
      <c r="J531" t="str" cm="1">
        <f t="array" ref="J531">IFERROR(INDEX(_xlfn.TEXTSPLIT(H531, ";"), 1), "")</f>
        <v>STSP Maintenance and Operational Centre (MOC)</v>
      </c>
      <c r="K531" t="str" cm="1">
        <f t="array" ref="K531">IFERROR(INDEX(_xlfn.TEXTSPLIT(G531, "-"), 2), "")</f>
        <v>B005</v>
      </c>
      <c r="L531" t="str" cm="1">
        <f t="array" ref="L531">IFERROR(INDEX(_xlfn.TEXTSPLIT(H531, ";"), 2), "")</f>
        <v>Substation SS05 B</v>
      </c>
      <c r="M531" t="str" cm="1">
        <f t="array" ref="M531">IFERROR(INDEX(_xlfn.TEXTSPLIT(G531, "-"), 3), "")</f>
        <v>S104</v>
      </c>
      <c r="N531" t="str" cm="1">
        <f t="array" ref="N531">IFERROR(INDEX(_xlfn.TEXTSPLIT(H531, ";"), 3), "")</f>
        <v>Cable Trench B</v>
      </c>
      <c r="O531" s="15"/>
      <c r="P531" s="20">
        <v>3915</v>
      </c>
      <c r="Q531" s="2" t="s">
        <v>1397</v>
      </c>
      <c r="R531" s="2">
        <v>4</v>
      </c>
      <c r="S531" t="s">
        <v>30</v>
      </c>
      <c r="T531" t="s">
        <v>31</v>
      </c>
      <c r="U531" t="s">
        <v>1364</v>
      </c>
      <c r="V531" t="s">
        <v>1365</v>
      </c>
      <c r="W531" t="s">
        <v>1421</v>
      </c>
      <c r="X531" t="s">
        <v>1422</v>
      </c>
    </row>
    <row r="532" spans="1:24" x14ac:dyDescent="0.2">
      <c r="A532" s="2" t="s">
        <v>1393</v>
      </c>
      <c r="B532" s="2" t="s">
        <v>1443</v>
      </c>
      <c r="C532" s="2" t="str">
        <f t="shared" si="30"/>
        <v>BR82S8</v>
      </c>
      <c r="D532" s="60" t="s">
        <v>1444</v>
      </c>
      <c r="E532" s="60" t="s">
        <v>1445</v>
      </c>
      <c r="F532" t="str">
        <f t="shared" si="31"/>
        <v>B005</v>
      </c>
      <c r="G5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F0391-B005-S204</v>
      </c>
      <c r="H5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B;LV Switch B</v>
      </c>
      <c r="I532" t="str" cm="1">
        <f t="array" ref="I532">IFERROR(INDEX(_xlfn.TEXTSPLIT(G532, "-"), 1), "")</f>
        <v>F0391</v>
      </c>
      <c r="J532" t="str" cm="1">
        <f t="array" ref="J532">IFERROR(INDEX(_xlfn.TEXTSPLIT(H532, ";"), 1), "")</f>
        <v>STSP Maintenance and Operational Centre (MOC)</v>
      </c>
      <c r="K532" t="str" cm="1">
        <f t="array" ref="K532">IFERROR(INDEX(_xlfn.TEXTSPLIT(G532, "-"), 2), "")</f>
        <v>B005</v>
      </c>
      <c r="L532" t="str" cm="1">
        <f t="array" ref="L532">IFERROR(INDEX(_xlfn.TEXTSPLIT(H532, ";"), 2), "")</f>
        <v>Substation SS05 B</v>
      </c>
      <c r="M532" t="str" cm="1">
        <f t="array" ref="M532">IFERROR(INDEX(_xlfn.TEXTSPLIT(G532, "-"), 3), "")</f>
        <v>S204</v>
      </c>
      <c r="N532" t="str" cm="1">
        <f t="array" ref="N532">IFERROR(INDEX(_xlfn.TEXTSPLIT(H532, ";"), 3), "")</f>
        <v>LV Switch B</v>
      </c>
      <c r="O532" s="14"/>
      <c r="P532" s="20">
        <v>3915</v>
      </c>
      <c r="Q532" s="2" t="s">
        <v>1397</v>
      </c>
      <c r="R532" s="2">
        <v>5</v>
      </c>
      <c r="S532" t="s">
        <v>30</v>
      </c>
      <c r="T532" t="s">
        <v>31</v>
      </c>
      <c r="U532" t="s">
        <v>1364</v>
      </c>
      <c r="V532" t="s">
        <v>1365</v>
      </c>
      <c r="W532" t="s">
        <v>1408</v>
      </c>
      <c r="X532" t="s">
        <v>1409</v>
      </c>
    </row>
    <row r="533" spans="1:24" x14ac:dyDescent="0.2">
      <c r="A533" s="2" t="s">
        <v>1393</v>
      </c>
      <c r="B533" s="2" t="s">
        <v>1446</v>
      </c>
      <c r="C533" s="2" t="str">
        <f t="shared" si="30"/>
        <v>BR82S8</v>
      </c>
      <c r="D533" s="60" t="s">
        <v>1416</v>
      </c>
      <c r="E533" s="60" t="s">
        <v>1447</v>
      </c>
      <c r="F533" t="str">
        <f t="shared" si="31"/>
        <v>B005</v>
      </c>
      <c r="G5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F0391-B005-S402</v>
      </c>
      <c r="H5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(MOC);Substation SS05 B;Roof - HV Switch B</v>
      </c>
      <c r="I533" t="str" cm="1">
        <f t="array" ref="I533">IFERROR(INDEX(_xlfn.TEXTSPLIT(G533, "-"), 1), "")</f>
        <v>F0391</v>
      </c>
      <c r="J533" t="str" cm="1">
        <f t="array" ref="J533">IFERROR(INDEX(_xlfn.TEXTSPLIT(H533, ";"), 1), "")</f>
        <v>STSP Maintenance and Operational Centre (MOC)</v>
      </c>
      <c r="K533" t="str" cm="1">
        <f t="array" ref="K533">IFERROR(INDEX(_xlfn.TEXTSPLIT(G533, "-"), 2), "")</f>
        <v>B005</v>
      </c>
      <c r="L533" t="str" cm="1">
        <f t="array" ref="L533">IFERROR(INDEX(_xlfn.TEXTSPLIT(H533, ";"), 2), "")</f>
        <v>Substation SS05 B</v>
      </c>
      <c r="M533" t="str" cm="1">
        <f t="array" ref="M533">IFERROR(INDEX(_xlfn.TEXTSPLIT(G533, "-"), 3), "")</f>
        <v>S402</v>
      </c>
      <c r="N533" t="str" cm="1">
        <f t="array" ref="N533">IFERROR(INDEX(_xlfn.TEXTSPLIT(H533, ";"), 3), "")</f>
        <v>Roof - HV Switch B</v>
      </c>
      <c r="O533" s="15"/>
      <c r="P533" s="20">
        <v>3915</v>
      </c>
      <c r="Q533" s="2" t="s">
        <v>1397</v>
      </c>
      <c r="R533" s="2">
        <v>6</v>
      </c>
      <c r="S533" t="s">
        <v>30</v>
      </c>
      <c r="T533" t="s">
        <v>31</v>
      </c>
      <c r="U533" t="s">
        <v>1364</v>
      </c>
      <c r="V533" t="s">
        <v>1365</v>
      </c>
      <c r="W533" t="s">
        <v>1403</v>
      </c>
      <c r="X533" t="s">
        <v>1404</v>
      </c>
    </row>
    <row r="534" spans="1:24" x14ac:dyDescent="0.2">
      <c r="C534" s="2"/>
      <c r="D534" s="59"/>
      <c r="E534" s="59"/>
      <c r="I534" t="str" cm="1">
        <f t="array" ref="I534">IFERROR(INDEX(_xlfn.TEXTSPLIT(G534, "-"), 1), "")</f>
        <v/>
      </c>
      <c r="J534" t="str" cm="1">
        <f t="array" ref="J534">IFERROR(INDEX(_xlfn.TEXTSPLIT(H534, "/"), 1), "")</f>
        <v/>
      </c>
      <c r="K534" t="str" cm="1">
        <f t="array" ref="K534">IFERROR(INDEX(_xlfn.TEXTSPLIT(G534, "-"), 2), "")</f>
        <v/>
      </c>
      <c r="L534" s="1" t="str" cm="1">
        <f t="array" ref="L534">IFERROR(INDEX(_xlfn.TEXTSPLIT(H534, ";"), 2), "")</f>
        <v/>
      </c>
      <c r="M534" t="str" cm="1">
        <f t="array" ref="M534">IFERROR(INDEX(_xlfn.TEXTSPLIT(G534, "-"), 3), "")</f>
        <v/>
      </c>
      <c r="N534" s="1" t="str" cm="1">
        <f t="array" ref="N534">IFERROR(INDEX(_xlfn.TEXTSPLIT(H534, ";"), 3), "")</f>
        <v/>
      </c>
      <c r="O534" s="15"/>
      <c r="P534" s="17"/>
      <c r="Q534" s="17"/>
      <c r="R534" s="17"/>
    </row>
    <row r="535" spans="1:24" x14ac:dyDescent="0.2">
      <c r="A535" s="2" t="s">
        <v>1393</v>
      </c>
      <c r="B535" s="2" t="s">
        <v>1446</v>
      </c>
      <c r="C535" s="2" t="str">
        <f t="shared" ref="C535:C545" si="32">$B$510</f>
        <v>UY94V2</v>
      </c>
      <c r="D535" s="60" t="s">
        <v>1419</v>
      </c>
      <c r="E535" s="60" t="s">
        <v>1448</v>
      </c>
      <c r="F535" t="str">
        <f t="shared" si="31"/>
        <v>B005</v>
      </c>
      <c r="G5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F0391-B004-S101</v>
      </c>
      <c r="H5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Facility;Sub Floor</v>
      </c>
      <c r="I535" t="str" cm="1">
        <f t="array" ref="I535">IFERROR(INDEX(_xlfn.TEXTSPLIT(G535, "-"), 1), "")</f>
        <v>F0391</v>
      </c>
      <c r="J535" t="str" cm="1">
        <f t="array" ref="J535">IFERROR(INDEX(_xlfn.TEXTSPLIT(H535, "/"), 1), "")</f>
        <v>STSP Maintenance and Operational Centre (MOC);Tunnel Monitoring Facility;Sub Floor</v>
      </c>
      <c r="K535" t="str" cm="1">
        <f t="array" ref="K535">IFERROR(INDEX(_xlfn.TEXTSPLIT(G535, "-"), 2), "")</f>
        <v>B004</v>
      </c>
      <c r="L535" s="1" t="str" cm="1">
        <f t="array" ref="L535">IFERROR(INDEX(_xlfn.TEXTSPLIT(H535, ";"), 2), "")</f>
        <v>Tunnel Monitoring Facility</v>
      </c>
      <c r="M535" t="str" cm="1">
        <f t="array" ref="M535">IFERROR(INDEX(_xlfn.TEXTSPLIT(G535, "-"), 3), "")</f>
        <v>S101</v>
      </c>
      <c r="N535" s="1" t="str" cm="1">
        <f t="array" ref="N535">IFERROR(INDEX(_xlfn.TEXTSPLIT(H535, ";"), 3), "")</f>
        <v>Sub Floor</v>
      </c>
      <c r="O535" s="15"/>
      <c r="P535" s="20" t="str">
        <f t="shared" ref="P535:P542" si="33">$P$510</f>
        <v>3914</v>
      </c>
      <c r="Q535" s="2" t="s">
        <v>1397</v>
      </c>
      <c r="R535" s="2">
        <v>1</v>
      </c>
      <c r="S535" t="s">
        <v>30</v>
      </c>
      <c r="T535" t="s">
        <v>31</v>
      </c>
      <c r="U535" t="s">
        <v>1364</v>
      </c>
      <c r="V535" t="s">
        <v>1365</v>
      </c>
    </row>
    <row r="536" spans="1:24" x14ac:dyDescent="0.2">
      <c r="A536" s="2" t="s">
        <v>1393</v>
      </c>
      <c r="B536" s="2" t="s">
        <v>1446</v>
      </c>
      <c r="C536" s="2" t="str">
        <f t="shared" si="32"/>
        <v>UY94V2</v>
      </c>
      <c r="D536" s="60" t="s">
        <v>1424</v>
      </c>
      <c r="E536" s="60" t="s">
        <v>1448</v>
      </c>
      <c r="F536" t="str">
        <f t="shared" si="31"/>
        <v>B005</v>
      </c>
      <c r="G5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F0391-B004-S102</v>
      </c>
      <c r="H5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Facility;Sub Floor</v>
      </c>
      <c r="I536" t="str" cm="1">
        <f t="array" ref="I536">IFERROR(INDEX(_xlfn.TEXTSPLIT(G536, "-"), 1), "")</f>
        <v>F0391</v>
      </c>
      <c r="J536" t="str" cm="1">
        <f t="array" ref="J536">IFERROR(INDEX(_xlfn.TEXTSPLIT(H536, "/"), 1), "")</f>
        <v>STSP Maintenance and Operational Centre (MOC);Tunnel Monitoring Facility;Sub Floor</v>
      </c>
      <c r="K536" t="str" cm="1">
        <f t="array" ref="K536">IFERROR(INDEX(_xlfn.TEXTSPLIT(G536, "-"), 2), "")</f>
        <v>B004</v>
      </c>
      <c r="L536" s="1" t="str" cm="1">
        <f t="array" ref="L536">IFERROR(INDEX(_xlfn.TEXTSPLIT(H536, ";"), 2), "")</f>
        <v>Tunnel Monitoring Facility</v>
      </c>
      <c r="M536" t="str" cm="1">
        <f t="array" ref="M536">IFERROR(INDEX(_xlfn.TEXTSPLIT(G536, "-"), 3), "")</f>
        <v>S102</v>
      </c>
      <c r="N536" s="1" t="str" cm="1">
        <f t="array" ref="N536">IFERROR(INDEX(_xlfn.TEXTSPLIT(H536, ";"), 3), "")</f>
        <v>Sub Floor</v>
      </c>
      <c r="O536" s="15"/>
      <c r="P536" s="20" t="str">
        <f t="shared" si="33"/>
        <v>3914</v>
      </c>
      <c r="Q536" s="2" t="s">
        <v>1397</v>
      </c>
      <c r="R536" s="2">
        <v>2</v>
      </c>
      <c r="S536" t="s">
        <v>30</v>
      </c>
      <c r="T536" t="s">
        <v>31</v>
      </c>
      <c r="U536" t="s">
        <v>1364</v>
      </c>
      <c r="V536" t="s">
        <v>1365</v>
      </c>
    </row>
    <row r="537" spans="1:24" x14ac:dyDescent="0.2">
      <c r="A537" s="2" t="s">
        <v>1393</v>
      </c>
      <c r="B537" s="2" t="s">
        <v>1446</v>
      </c>
      <c r="C537" s="2" t="str">
        <f t="shared" si="32"/>
        <v>UY94V2</v>
      </c>
      <c r="D537" s="60" t="s">
        <v>1395</v>
      </c>
      <c r="E537" s="60" t="s">
        <v>1449</v>
      </c>
      <c r="F537" t="str">
        <f t="shared" si="31"/>
        <v>B005</v>
      </c>
      <c r="G5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F0391-B004-S201</v>
      </c>
      <c r="H5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Facility;Meeting</v>
      </c>
      <c r="I537" t="str" cm="1">
        <f t="array" ref="I537">IFERROR(INDEX(_xlfn.TEXTSPLIT(G537, "-"), 1), "")</f>
        <v>F0391</v>
      </c>
      <c r="J537" t="str" cm="1">
        <f t="array" ref="J537">IFERROR(INDEX(_xlfn.TEXTSPLIT(H537, "/"), 1), "")</f>
        <v>STSP Maintenance and Operational Centre (MOC);Tunnel Monitoring Facility;Meeting</v>
      </c>
      <c r="K537" t="str" cm="1">
        <f t="array" ref="K537">IFERROR(INDEX(_xlfn.TEXTSPLIT(G537, "-"), 2), "")</f>
        <v>B004</v>
      </c>
      <c r="L537" s="1" t="str" cm="1">
        <f t="array" ref="L537">IFERROR(INDEX(_xlfn.TEXTSPLIT(H537, ";"), 2), "")</f>
        <v>Tunnel Monitoring Facility</v>
      </c>
      <c r="M537" t="str" cm="1">
        <f t="array" ref="M537">IFERROR(INDEX(_xlfn.TEXTSPLIT(G537, "-"), 3), "")</f>
        <v>S201</v>
      </c>
      <c r="N537" s="1" t="str" cm="1">
        <f t="array" ref="N537">IFERROR(INDEX(_xlfn.TEXTSPLIT(H537, ";"), 3), "")</f>
        <v>Meeting</v>
      </c>
      <c r="O537" s="15"/>
      <c r="P537" s="20" t="str">
        <f t="shared" si="33"/>
        <v>3914</v>
      </c>
      <c r="Q537" s="2" t="s">
        <v>1397</v>
      </c>
      <c r="R537" s="2">
        <v>3</v>
      </c>
      <c r="S537" t="s">
        <v>30</v>
      </c>
      <c r="T537" t="s">
        <v>31</v>
      </c>
      <c r="U537" t="s">
        <v>1364</v>
      </c>
      <c r="V537" t="s">
        <v>1365</v>
      </c>
    </row>
    <row r="538" spans="1:24" x14ac:dyDescent="0.2">
      <c r="A538" s="2" t="s">
        <v>1393</v>
      </c>
      <c r="B538" s="2" t="s">
        <v>1446</v>
      </c>
      <c r="C538" s="2" t="str">
        <f t="shared" si="32"/>
        <v>UY94V2</v>
      </c>
      <c r="D538" s="60" t="s">
        <v>1450</v>
      </c>
      <c r="E538" s="60" t="s">
        <v>1451</v>
      </c>
      <c r="F538" t="str">
        <f t="shared" si="31"/>
        <v>B005</v>
      </c>
      <c r="G53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F0391-B004-S202</v>
      </c>
      <c r="H53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Facility;Eating Facilities</v>
      </c>
      <c r="I538" t="str" cm="1">
        <f t="array" ref="I538">IFERROR(INDEX(_xlfn.TEXTSPLIT(G538, "-"), 1), "")</f>
        <v>F0391</v>
      </c>
      <c r="J538" t="str" cm="1">
        <f t="array" ref="J538">IFERROR(INDEX(_xlfn.TEXTSPLIT(H538, "/"), 1), "")</f>
        <v>STSP Maintenance and Operational Centre (MOC);Tunnel Monitoring Facility;Eating Facilities</v>
      </c>
      <c r="K538" t="str" cm="1">
        <f t="array" ref="K538">IFERROR(INDEX(_xlfn.TEXTSPLIT(G538, "-"), 2), "")</f>
        <v>B004</v>
      </c>
      <c r="L538" s="1" t="str" cm="1">
        <f t="array" ref="L538">IFERROR(INDEX(_xlfn.TEXTSPLIT(H538, ";"), 2), "")</f>
        <v>Tunnel Monitoring Facility</v>
      </c>
      <c r="M538" t="str" cm="1">
        <f t="array" ref="M538">IFERROR(INDEX(_xlfn.TEXTSPLIT(G538, "-"), 3), "")</f>
        <v>S202</v>
      </c>
      <c r="N538" s="1" t="str" cm="1">
        <f t="array" ref="N538">IFERROR(INDEX(_xlfn.TEXTSPLIT(H538, ";"), 3), "")</f>
        <v>Eating Facilities</v>
      </c>
      <c r="O538" s="15"/>
      <c r="P538" s="20" t="str">
        <f t="shared" si="33"/>
        <v>3914</v>
      </c>
      <c r="Q538" s="2" t="s">
        <v>1397</v>
      </c>
      <c r="R538" s="2">
        <v>4</v>
      </c>
      <c r="S538" t="s">
        <v>30</v>
      </c>
      <c r="T538" t="s">
        <v>31</v>
      </c>
      <c r="U538" t="s">
        <v>1364</v>
      </c>
      <c r="V538" t="s">
        <v>1365</v>
      </c>
    </row>
    <row r="539" spans="1:24" x14ac:dyDescent="0.2">
      <c r="A539" s="2" t="s">
        <v>1393</v>
      </c>
      <c r="B539" s="2" t="s">
        <v>1446</v>
      </c>
      <c r="C539" s="2" t="str">
        <f t="shared" si="32"/>
        <v>UY94V2</v>
      </c>
      <c r="D539" s="60" t="s">
        <v>1427</v>
      </c>
      <c r="E539" s="60" t="s">
        <v>1452</v>
      </c>
      <c r="F539" t="str">
        <f t="shared" si="31"/>
        <v>B005</v>
      </c>
      <c r="G5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F0391-B004-S203</v>
      </c>
      <c r="H5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Facility;Corridor</v>
      </c>
      <c r="I539" t="str" cm="1">
        <f t="array" ref="I539">IFERROR(INDEX(_xlfn.TEXTSPLIT(G539, "-"), 1), "")</f>
        <v>F0391</v>
      </c>
      <c r="J539" t="str" cm="1">
        <f t="array" ref="J539">IFERROR(INDEX(_xlfn.TEXTSPLIT(H539, "/"), 1), "")</f>
        <v>STSP Maintenance and Operational Centre (MOC);Tunnel Monitoring Facility;Corridor</v>
      </c>
      <c r="K539" t="str" cm="1">
        <f t="array" ref="K539">IFERROR(INDEX(_xlfn.TEXTSPLIT(G539, "-"), 2), "")</f>
        <v>B004</v>
      </c>
      <c r="L539" s="1" t="str" cm="1">
        <f t="array" ref="L539">IFERROR(INDEX(_xlfn.TEXTSPLIT(H539, ";"), 2), "")</f>
        <v>Tunnel Monitoring Facility</v>
      </c>
      <c r="M539" t="str" cm="1">
        <f t="array" ref="M539">IFERROR(INDEX(_xlfn.TEXTSPLIT(G539, "-"), 3), "")</f>
        <v>S203</v>
      </c>
      <c r="N539" s="1" t="str" cm="1">
        <f t="array" ref="N539">IFERROR(INDEX(_xlfn.TEXTSPLIT(H539, ";"), 3), "")</f>
        <v>Corridor</v>
      </c>
      <c r="O539" s="15"/>
      <c r="P539" s="20" t="str">
        <f t="shared" si="33"/>
        <v>3914</v>
      </c>
      <c r="Q539" s="2" t="s">
        <v>1397</v>
      </c>
      <c r="R539" s="2">
        <v>5</v>
      </c>
      <c r="S539" t="s">
        <v>30</v>
      </c>
      <c r="T539" t="s">
        <v>31</v>
      </c>
      <c r="U539" t="s">
        <v>1364</v>
      </c>
      <c r="V539" t="s">
        <v>1365</v>
      </c>
    </row>
    <row r="540" spans="1:24" x14ac:dyDescent="0.2">
      <c r="A540" s="2" t="s">
        <v>1393</v>
      </c>
      <c r="B540" s="2" t="s">
        <v>1446</v>
      </c>
      <c r="C540" s="2" t="str">
        <f t="shared" si="32"/>
        <v>UY94V2</v>
      </c>
      <c r="D540" s="60" t="s">
        <v>1444</v>
      </c>
      <c r="E540" s="60" t="s">
        <v>1453</v>
      </c>
      <c r="F540" t="str">
        <f t="shared" si="31"/>
        <v>B005</v>
      </c>
      <c r="G54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F0391-B004-S204</v>
      </c>
      <c r="H54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Facility;Accessible Change</v>
      </c>
      <c r="I540" t="str" cm="1">
        <f t="array" ref="I540">IFERROR(INDEX(_xlfn.TEXTSPLIT(G540, "-"), 1), "")</f>
        <v>F0391</v>
      </c>
      <c r="J540" t="str" cm="1">
        <f t="array" ref="J540">IFERROR(INDEX(_xlfn.TEXTSPLIT(H540, "/"), 1), "")</f>
        <v>STSP Maintenance and Operational Centre (MOC);Tunnel Monitoring Facility;Accessible Change</v>
      </c>
      <c r="K540" t="str" cm="1">
        <f t="array" ref="K540">IFERROR(INDEX(_xlfn.TEXTSPLIT(G540, "-"), 2), "")</f>
        <v>B004</v>
      </c>
      <c r="L540" s="1" t="str" cm="1">
        <f t="array" ref="L540">IFERROR(INDEX(_xlfn.TEXTSPLIT(H540, ";"), 2), "")</f>
        <v>Tunnel Monitoring Facility</v>
      </c>
      <c r="M540" t="str" cm="1">
        <f t="array" ref="M540">IFERROR(INDEX(_xlfn.TEXTSPLIT(G540, "-"), 3), "")</f>
        <v>S204</v>
      </c>
      <c r="N540" s="1" t="str" cm="1">
        <f t="array" ref="N540">IFERROR(INDEX(_xlfn.TEXTSPLIT(H540, ";"), 3), "")</f>
        <v>Accessible Change</v>
      </c>
      <c r="O540" s="15"/>
      <c r="P540" s="20" t="str">
        <f t="shared" si="33"/>
        <v>3914</v>
      </c>
      <c r="Q540" s="2" t="s">
        <v>1397</v>
      </c>
      <c r="R540" s="2">
        <v>6</v>
      </c>
      <c r="S540" t="s">
        <v>30</v>
      </c>
      <c r="T540" t="s">
        <v>31</v>
      </c>
      <c r="U540" t="s">
        <v>1364</v>
      </c>
      <c r="V540" t="s">
        <v>1365</v>
      </c>
    </row>
    <row r="541" spans="1:24" x14ac:dyDescent="0.2">
      <c r="A541" s="2" t="s">
        <v>1393</v>
      </c>
      <c r="B541" s="2" t="s">
        <v>1446</v>
      </c>
      <c r="C541" s="2" t="str">
        <f t="shared" si="32"/>
        <v>UY94V2</v>
      </c>
      <c r="D541" s="60" t="s">
        <v>1454</v>
      </c>
      <c r="E541" s="60" t="s">
        <v>1455</v>
      </c>
      <c r="F541" t="str">
        <f t="shared" si="31"/>
        <v>B005</v>
      </c>
      <c r="G54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F0391-B004-S205</v>
      </c>
      <c r="H54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Facility;Change Room</v>
      </c>
      <c r="I541" t="str" cm="1">
        <f t="array" ref="I541">IFERROR(INDEX(_xlfn.TEXTSPLIT(G541, "-"), 1), "")</f>
        <v>F0391</v>
      </c>
      <c r="J541" t="str" cm="1">
        <f t="array" ref="J541">IFERROR(INDEX(_xlfn.TEXTSPLIT(H541, "/"), 1), "")</f>
        <v>STSP Maintenance and Operational Centre (MOC);Tunnel Monitoring Facility;Change Room</v>
      </c>
      <c r="K541" t="str" cm="1">
        <f t="array" ref="K541">IFERROR(INDEX(_xlfn.TEXTSPLIT(G541, "-"), 2), "")</f>
        <v>B004</v>
      </c>
      <c r="L541" s="1" t="str" cm="1">
        <f t="array" ref="L541">IFERROR(INDEX(_xlfn.TEXTSPLIT(H541, ";"), 2), "")</f>
        <v>Tunnel Monitoring Facility</v>
      </c>
      <c r="M541" t="str" cm="1">
        <f t="array" ref="M541">IFERROR(INDEX(_xlfn.TEXTSPLIT(G541, "-"), 3), "")</f>
        <v>S205</v>
      </c>
      <c r="N541" s="1" t="str" cm="1">
        <f t="array" ref="N541">IFERROR(INDEX(_xlfn.TEXTSPLIT(H541, ";"), 3), "")</f>
        <v>Change Room</v>
      </c>
      <c r="O541" s="15"/>
      <c r="P541" s="20" t="str">
        <f t="shared" si="33"/>
        <v>3914</v>
      </c>
      <c r="Q541" s="2" t="s">
        <v>1397</v>
      </c>
      <c r="R541" s="2">
        <v>7</v>
      </c>
      <c r="S541" t="s">
        <v>30</v>
      </c>
      <c r="T541" t="s">
        <v>31</v>
      </c>
      <c r="U541" t="s">
        <v>1364</v>
      </c>
      <c r="V541" t="s">
        <v>1365</v>
      </c>
    </row>
    <row r="542" spans="1:24" x14ac:dyDescent="0.2">
      <c r="A542" s="2" t="s">
        <v>1393</v>
      </c>
      <c r="B542" s="2" t="s">
        <v>1446</v>
      </c>
      <c r="C542" s="2" t="str">
        <f t="shared" si="32"/>
        <v>UY94V2</v>
      </c>
      <c r="D542" s="60" t="s">
        <v>1456</v>
      </c>
      <c r="E542" s="60" t="s">
        <v>1363</v>
      </c>
      <c r="F542" t="str">
        <f t="shared" si="31"/>
        <v>B005</v>
      </c>
      <c r="G5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F0391-B004-S206</v>
      </c>
      <c r="H5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Facility;Tunnel Monitoring Facility</v>
      </c>
      <c r="I542" t="str" cm="1">
        <f t="array" ref="I542">IFERROR(INDEX(_xlfn.TEXTSPLIT(G542, "-"), 1), "")</f>
        <v>F0391</v>
      </c>
      <c r="J542" t="str" cm="1">
        <f t="array" ref="J542">IFERROR(INDEX(_xlfn.TEXTSPLIT(H542, "/"), 1), "")</f>
        <v>STSP Maintenance and Operational Centre (MOC);Tunnel Monitoring Facility;Tunnel Monitoring Facility</v>
      </c>
      <c r="K542" t="str" cm="1">
        <f t="array" ref="K542">IFERROR(INDEX(_xlfn.TEXTSPLIT(G542, "-"), 2), "")</f>
        <v>B004</v>
      </c>
      <c r="L542" s="1" t="str" cm="1">
        <f t="array" ref="L542">IFERROR(INDEX(_xlfn.TEXTSPLIT(H542, ";"), 2), "")</f>
        <v>Tunnel Monitoring Facility</v>
      </c>
      <c r="M542" t="str" cm="1">
        <f t="array" ref="M542">IFERROR(INDEX(_xlfn.TEXTSPLIT(G542, "-"), 3), "")</f>
        <v>S206</v>
      </c>
      <c r="N542" s="1" t="str" cm="1">
        <f t="array" ref="N542">IFERROR(INDEX(_xlfn.TEXTSPLIT(H542, ";"), 3), "")</f>
        <v>Tunnel Monitoring Facility</v>
      </c>
      <c r="O542" s="15"/>
      <c r="P542" s="20" t="str">
        <f t="shared" si="33"/>
        <v>3914</v>
      </c>
      <c r="Q542" s="2" t="s">
        <v>1397</v>
      </c>
      <c r="R542" s="2">
        <v>8</v>
      </c>
      <c r="S542" t="s">
        <v>30</v>
      </c>
      <c r="T542" t="s">
        <v>31</v>
      </c>
      <c r="U542" t="s">
        <v>1364</v>
      </c>
      <c r="V542" t="s">
        <v>1365</v>
      </c>
      <c r="W542" t="s">
        <v>1457</v>
      </c>
      <c r="X542" t="s">
        <v>1458</v>
      </c>
    </row>
    <row r="543" spans="1:24" x14ac:dyDescent="0.2">
      <c r="A543" s="2" t="s">
        <v>1393</v>
      </c>
      <c r="B543" s="2" t="s">
        <v>1446</v>
      </c>
      <c r="C543" s="2" t="str">
        <f t="shared" si="32"/>
        <v>UY94V2</v>
      </c>
      <c r="D543" s="60" t="s">
        <v>1459</v>
      </c>
      <c r="E543" s="60" t="s">
        <v>1460</v>
      </c>
      <c r="F543" t="str">
        <f t="shared" si="31"/>
        <v>B005</v>
      </c>
      <c r="G5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F0391-B004-S207</v>
      </c>
      <c r="H5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Facility;Computer Equipment</v>
      </c>
      <c r="I543" t="str" cm="1">
        <f t="array" ref="I543">IFERROR(INDEX(_xlfn.TEXTSPLIT(G543, "-"), 1), "")</f>
        <v>F0391</v>
      </c>
      <c r="J543" t="str" cm="1">
        <f t="array" ref="J543">IFERROR(INDEX(_xlfn.TEXTSPLIT(H543, "/"), 1), "")</f>
        <v>STSP Maintenance and Operational Centre (MOC);Tunnel Monitoring Facility;Computer Equipment</v>
      </c>
      <c r="K543" t="str" cm="1">
        <f t="array" ref="K543">IFERROR(INDEX(_xlfn.TEXTSPLIT(G543, "-"), 2), "")</f>
        <v>B004</v>
      </c>
      <c r="L543" s="1" t="str" cm="1">
        <f t="array" ref="L543">IFERROR(INDEX(_xlfn.TEXTSPLIT(H543, ";"), 2), "")</f>
        <v>Tunnel Monitoring Facility</v>
      </c>
      <c r="M543" t="str" cm="1">
        <f t="array" ref="M543">IFERROR(INDEX(_xlfn.TEXTSPLIT(G543, "-"), 3), "")</f>
        <v>S207</v>
      </c>
      <c r="N543" s="1" t="str" cm="1">
        <f t="array" ref="N543">IFERROR(INDEX(_xlfn.TEXTSPLIT(H543, ";"), 3), "")</f>
        <v>Computer Equipment</v>
      </c>
      <c r="O543" s="15"/>
      <c r="P543" s="20">
        <f>3913</f>
        <v>3913</v>
      </c>
      <c r="Q543" s="2" t="s">
        <v>1397</v>
      </c>
      <c r="R543" s="2">
        <v>9</v>
      </c>
      <c r="S543" t="s">
        <v>30</v>
      </c>
      <c r="T543" t="s">
        <v>31</v>
      </c>
      <c r="U543" t="s">
        <v>1364</v>
      </c>
      <c r="V543" t="s">
        <v>1365</v>
      </c>
      <c r="W543" t="s">
        <v>1461</v>
      </c>
      <c r="X543" t="s">
        <v>1462</v>
      </c>
    </row>
    <row r="544" spans="1:24" x14ac:dyDescent="0.2">
      <c r="A544" s="2" t="s">
        <v>1393</v>
      </c>
      <c r="B544" s="2" t="s">
        <v>1446</v>
      </c>
      <c r="C544" s="2" t="str">
        <f t="shared" si="32"/>
        <v>UY94V2</v>
      </c>
      <c r="D544" s="60" t="s">
        <v>1463</v>
      </c>
      <c r="E544" s="60" t="s">
        <v>1464</v>
      </c>
      <c r="F544" t="str">
        <f t="shared" si="31"/>
        <v>B005</v>
      </c>
      <c r="G5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F0391-B004-S208</v>
      </c>
      <c r="H5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Facility;Cleaners</v>
      </c>
      <c r="I544" t="str" cm="1">
        <f t="array" ref="I544">IFERROR(INDEX(_xlfn.TEXTSPLIT(G544, "-"), 1), "")</f>
        <v>F0391</v>
      </c>
      <c r="J544" t="str" cm="1">
        <f t="array" ref="J544">IFERROR(INDEX(_xlfn.TEXTSPLIT(H544, "/"), 1), "")</f>
        <v>STSP Maintenance and Operational Centre (MOC);Tunnel Monitoring Facility;Cleaners</v>
      </c>
      <c r="K544" t="str" cm="1">
        <f t="array" ref="K544">IFERROR(INDEX(_xlfn.TEXTSPLIT(G544, "-"), 2), "")</f>
        <v>B004</v>
      </c>
      <c r="L544" s="1" t="str" cm="1">
        <f t="array" ref="L544">IFERROR(INDEX(_xlfn.TEXTSPLIT(H544, ";"), 2), "")</f>
        <v>Tunnel Monitoring Facility</v>
      </c>
      <c r="M544" t="str" cm="1">
        <f t="array" ref="M544">IFERROR(INDEX(_xlfn.TEXTSPLIT(G544, "-"), 3), "")</f>
        <v>S208</v>
      </c>
      <c r="N544" s="1" t="str" cm="1">
        <f t="array" ref="N544">IFERROR(INDEX(_xlfn.TEXTSPLIT(H544, ";"), 3), "")</f>
        <v>Cleaners</v>
      </c>
      <c r="O544" s="15"/>
      <c r="P544" s="20" t="str">
        <f>$P$510</f>
        <v>3914</v>
      </c>
      <c r="Q544" s="2" t="s">
        <v>1397</v>
      </c>
      <c r="R544" s="2">
        <v>10</v>
      </c>
      <c r="S544" t="s">
        <v>30</v>
      </c>
      <c r="T544" t="s">
        <v>31</v>
      </c>
      <c r="U544" t="s">
        <v>1364</v>
      </c>
      <c r="V544" t="s">
        <v>1365</v>
      </c>
    </row>
    <row r="545" spans="1:24" x14ac:dyDescent="0.2">
      <c r="A545" s="2" t="s">
        <v>1393</v>
      </c>
      <c r="B545" s="2" t="s">
        <v>1446</v>
      </c>
      <c r="C545" s="2" t="str">
        <f t="shared" si="32"/>
        <v>UY94V2</v>
      </c>
      <c r="D545" s="60" t="s">
        <v>1401</v>
      </c>
      <c r="E545" s="60" t="s">
        <v>1465</v>
      </c>
      <c r="F545" t="str">
        <f t="shared" si="31"/>
        <v>B005</v>
      </c>
      <c r="G5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F0391-B004-S401</v>
      </c>
      <c r="H5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(MOC);Tunnel Monitoring Facility;Roof</v>
      </c>
      <c r="I545" t="str" cm="1">
        <f t="array" ref="I545">IFERROR(INDEX(_xlfn.TEXTSPLIT(G545, "-"), 1), "")</f>
        <v>F0391</v>
      </c>
      <c r="J545" t="str" cm="1">
        <f t="array" ref="J545">IFERROR(INDEX(_xlfn.TEXTSPLIT(H545, "/"), 1), "")</f>
        <v>STSP Maintenance and Operational Centre (MOC);Tunnel Monitoring Facility;Roof</v>
      </c>
      <c r="K545" t="str" cm="1">
        <f t="array" ref="K545">IFERROR(INDEX(_xlfn.TEXTSPLIT(G545, "-"), 2), "")</f>
        <v>B004</v>
      </c>
      <c r="L545" s="1" t="str" cm="1">
        <f t="array" ref="L545">IFERROR(INDEX(_xlfn.TEXTSPLIT(H545, ";"), 2), "")</f>
        <v>Tunnel Monitoring Facility</v>
      </c>
      <c r="M545" t="str" cm="1">
        <f t="array" ref="M545">IFERROR(INDEX(_xlfn.TEXTSPLIT(G545, "-"), 3), "")</f>
        <v>S401</v>
      </c>
      <c r="N545" s="1" t="str" cm="1">
        <f t="array" ref="N545">IFERROR(INDEX(_xlfn.TEXTSPLIT(H545, ";"), 3), "")</f>
        <v>Roof</v>
      </c>
      <c r="O545" s="15"/>
      <c r="P545" s="20" t="str">
        <f>$P$510</f>
        <v>3914</v>
      </c>
      <c r="Q545" s="2" t="s">
        <v>1397</v>
      </c>
      <c r="R545" s="2">
        <v>11</v>
      </c>
      <c r="S545" t="s">
        <v>30</v>
      </c>
      <c r="T545" t="s">
        <v>31</v>
      </c>
      <c r="U545" t="s">
        <v>1364</v>
      </c>
      <c r="V545" t="s">
        <v>1365</v>
      </c>
    </row>
    <row r="546" spans="1:24" x14ac:dyDescent="0.2">
      <c r="C546" s="2"/>
      <c r="D546" s="59"/>
      <c r="E546" s="59"/>
      <c r="I546" t="str" cm="1">
        <f t="array" ref="I546">IFERROR(INDEX(_xlfn.TEXTSPLIT(G546, "-"), 1), "")</f>
        <v/>
      </c>
      <c r="J546" t="str" cm="1">
        <f t="array" ref="J546">IFERROR(INDEX(_xlfn.TEXTSPLIT(H546, "/"), 1), "")</f>
        <v/>
      </c>
      <c r="K546" t="str" cm="1">
        <f t="array" ref="K546">IFERROR(INDEX(_xlfn.TEXTSPLIT(G546, "-"), 2), "")</f>
        <v/>
      </c>
      <c r="L546" s="1" t="str" cm="1">
        <f t="array" ref="L546">IFERROR(INDEX(_xlfn.TEXTSPLIT(H546, ";"), 2), "")</f>
        <v/>
      </c>
      <c r="M546" t="str" cm="1">
        <f t="array" ref="M546">IFERROR(INDEX(_xlfn.TEXTSPLIT(G546, "-"), 3), "")</f>
        <v/>
      </c>
      <c r="N546" s="1" t="str" cm="1">
        <f t="array" ref="N546">IFERROR(INDEX(_xlfn.TEXTSPLIT(H546, ";"), 3), "")</f>
        <v/>
      </c>
      <c r="O546" s="15"/>
      <c r="P546" s="17"/>
      <c r="Q546" s="17"/>
      <c r="R546" s="17"/>
    </row>
    <row r="547" spans="1:24" x14ac:dyDescent="0.2">
      <c r="A547" s="2" t="s">
        <v>1393</v>
      </c>
      <c r="B547" s="2" t="s">
        <v>1446</v>
      </c>
      <c r="C547" s="2" t="str">
        <f>$B$512</f>
        <v>QA46S6</v>
      </c>
      <c r="D547" s="60" t="s">
        <v>1406</v>
      </c>
      <c r="E547" s="60" t="s">
        <v>1466</v>
      </c>
      <c r="F547" t="str">
        <f t="shared" si="31"/>
        <v>B005</v>
      </c>
      <c r="G54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F0391-B006-S001</v>
      </c>
      <c r="H54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(MOC);Water Treatment Facility;Water Treatment Plant</v>
      </c>
      <c r="I547" t="str" cm="1">
        <f t="array" ref="I547">IFERROR(INDEX(_xlfn.TEXTSPLIT(G547, "-"), 1), "")</f>
        <v>F0391</v>
      </c>
      <c r="J547" t="str" cm="1">
        <f t="array" ref="J547">IFERROR(INDEX(_xlfn.TEXTSPLIT(H547, "/"), 1), "")</f>
        <v>STSP Maintenance and Operational Centre (MOC);Water Treatment Facility;Water Treatment Plant</v>
      </c>
      <c r="K547" t="str" cm="1">
        <f t="array" ref="K547">IFERROR(INDEX(_xlfn.TEXTSPLIT(G547, "-"), 2), "")</f>
        <v>B006</v>
      </c>
      <c r="L547" s="1" t="str" cm="1">
        <f t="array" ref="L547">IFERROR(INDEX(_xlfn.TEXTSPLIT(H547, ";"), 2), "")</f>
        <v>Water Treatment Facility</v>
      </c>
      <c r="M547" t="str" cm="1">
        <f t="array" ref="M547">IFERROR(INDEX(_xlfn.TEXTSPLIT(G547, "-"), 3), "")</f>
        <v>S001</v>
      </c>
      <c r="N547" s="1" t="str" cm="1">
        <f t="array" ref="N547">IFERROR(INDEX(_xlfn.TEXTSPLIT(H547, ";"), 3), "")</f>
        <v>Water Treatment Plant</v>
      </c>
      <c r="O547" s="15"/>
      <c r="P547" s="20" t="str">
        <f>P512</f>
        <v>3916</v>
      </c>
      <c r="Q547" s="2" t="s">
        <v>1397</v>
      </c>
      <c r="R547" s="2">
        <v>1</v>
      </c>
      <c r="S547" t="s">
        <v>30</v>
      </c>
      <c r="T547" t="s">
        <v>31</v>
      </c>
      <c r="U547" t="s">
        <v>1374</v>
      </c>
      <c r="V547" t="s">
        <v>1375</v>
      </c>
      <c r="W547" t="s">
        <v>1467</v>
      </c>
      <c r="X547" t="s">
        <v>1468</v>
      </c>
    </row>
    <row r="548" spans="1:24" x14ac:dyDescent="0.2">
      <c r="C548" s="2"/>
      <c r="D548" s="59"/>
      <c r="E548" s="59"/>
      <c r="I548" t="str" cm="1">
        <f t="array" ref="I548">IFERROR(INDEX(_xlfn.TEXTSPLIT(G548, "-"), 1), "")</f>
        <v/>
      </c>
      <c r="J548" t="str" cm="1">
        <f t="array" ref="J548">IFERROR(INDEX(_xlfn.TEXTSPLIT(H548, "/"), 1), "")</f>
        <v/>
      </c>
      <c r="K548" t="str" cm="1">
        <f t="array" ref="K548">IFERROR(INDEX(_xlfn.TEXTSPLIT(G548, "-"), 2), "")</f>
        <v/>
      </c>
      <c r="L548" s="1" t="str" cm="1">
        <f t="array" ref="L548">IFERROR(INDEX(_xlfn.TEXTSPLIT(H548, ";"), 2), "")</f>
        <v/>
      </c>
      <c r="M548" t="str" cm="1">
        <f t="array" ref="M548">IFERROR(INDEX(_xlfn.TEXTSPLIT(G548, "-"), 3), "")</f>
        <v/>
      </c>
      <c r="N548" s="1" t="str" cm="1">
        <f t="array" ref="N548">IFERROR(INDEX(_xlfn.TEXTSPLIT(H548, ";"), 3), "")</f>
        <v/>
      </c>
      <c r="O548" s="15"/>
      <c r="P548" s="17"/>
      <c r="Q548" s="17"/>
      <c r="R548" s="17"/>
    </row>
    <row r="549" spans="1:24" x14ac:dyDescent="0.2">
      <c r="A549" s="2" t="s">
        <v>1393</v>
      </c>
      <c r="B549" s="2" t="s">
        <v>1446</v>
      </c>
      <c r="C549" s="2" t="str">
        <f t="shared" ref="C549:C572" si="34">$B$513</f>
        <v>SY65B6</v>
      </c>
      <c r="D549" s="60" t="s">
        <v>1427</v>
      </c>
      <c r="E549" s="60" t="s">
        <v>1469</v>
      </c>
      <c r="F549" t="str">
        <f t="shared" si="31"/>
        <v>B005</v>
      </c>
      <c r="G54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F0391-B008-S203</v>
      </c>
      <c r="H54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Facility;Fan Room</v>
      </c>
      <c r="I549" t="str" cm="1">
        <f t="array" ref="I549">IFERROR(INDEX(_xlfn.TEXTSPLIT(G549, "-"), 1), "")</f>
        <v>F0391</v>
      </c>
      <c r="J549" t="str" cm="1">
        <f t="array" ref="J549">IFERROR(INDEX(_xlfn.TEXTSPLIT(H549, "/"), 1), "")</f>
        <v>STSP Maintenance and Operational Centre (MOC);Ventilation Facility;Fan Room</v>
      </c>
      <c r="K549" t="str" cm="1">
        <f t="array" ref="K549">IFERROR(INDEX(_xlfn.TEXTSPLIT(G549, "-"), 2), "")</f>
        <v>B008</v>
      </c>
      <c r="L549" s="1" t="str" cm="1">
        <f t="array" ref="L549">IFERROR(INDEX(_xlfn.TEXTSPLIT(H549, ";"), 2), "")</f>
        <v>Ventilation Facility</v>
      </c>
      <c r="M549" t="str" cm="1">
        <f t="array" ref="M549">IFERROR(INDEX(_xlfn.TEXTSPLIT(G549, "-"), 3), "")</f>
        <v>S203</v>
      </c>
      <c r="N549" s="1" t="str" cm="1">
        <f t="array" ref="N549">IFERROR(INDEX(_xlfn.TEXTSPLIT(H549, ";"), 3), "")</f>
        <v>Fan Room</v>
      </c>
      <c r="O549" s="15"/>
      <c r="P549" s="20" t="str">
        <f t="shared" ref="P549:P572" si="35">$P$513</f>
        <v>3918</v>
      </c>
      <c r="Q549" s="2" t="s">
        <v>1397</v>
      </c>
      <c r="R549" s="2">
        <v>1</v>
      </c>
      <c r="S549" t="s">
        <v>30</v>
      </c>
      <c r="T549" t="s">
        <v>31</v>
      </c>
      <c r="U549" t="s">
        <v>1379</v>
      </c>
      <c r="V549" t="s">
        <v>1380</v>
      </c>
    </row>
    <row r="550" spans="1:24" x14ac:dyDescent="0.2">
      <c r="A550" s="2" t="s">
        <v>1393</v>
      </c>
      <c r="B550" s="2" t="s">
        <v>1446</v>
      </c>
      <c r="C550" s="2" t="str">
        <f t="shared" si="34"/>
        <v>SY65B6</v>
      </c>
      <c r="D550" s="60" t="s">
        <v>1444</v>
      </c>
      <c r="E550" s="60" t="s">
        <v>1470</v>
      </c>
      <c r="F550" t="str">
        <f t="shared" si="31"/>
        <v>B005</v>
      </c>
      <c r="G5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F0391-B008-S204</v>
      </c>
      <c r="H5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Facility;Store Room</v>
      </c>
      <c r="I550" t="str" cm="1">
        <f t="array" ref="I550">IFERROR(INDEX(_xlfn.TEXTSPLIT(G550, "-"), 1), "")</f>
        <v>F0391</v>
      </c>
      <c r="J550" t="str" cm="1">
        <f t="array" ref="J550">IFERROR(INDEX(_xlfn.TEXTSPLIT(H550, "/"), 1), "")</f>
        <v>STSP Maintenance and Operational Centre (MOC);Ventilation Facility;Store Room</v>
      </c>
      <c r="K550" t="str" cm="1">
        <f t="array" ref="K550">IFERROR(INDEX(_xlfn.TEXTSPLIT(G550, "-"), 2), "")</f>
        <v>B008</v>
      </c>
      <c r="L550" s="1" t="str" cm="1">
        <f t="array" ref="L550">IFERROR(INDEX(_xlfn.TEXTSPLIT(H550, ";"), 2), "")</f>
        <v>Ventilation Facility</v>
      </c>
      <c r="M550" t="str" cm="1">
        <f t="array" ref="M550">IFERROR(INDEX(_xlfn.TEXTSPLIT(G550, "-"), 3), "")</f>
        <v>S204</v>
      </c>
      <c r="N550" s="1" t="str" cm="1">
        <f t="array" ref="N550">IFERROR(INDEX(_xlfn.TEXTSPLIT(H550, ";"), 3), "")</f>
        <v>Store Room</v>
      </c>
      <c r="O550" s="15"/>
      <c r="P550" s="20" t="str">
        <f t="shared" si="35"/>
        <v>3918</v>
      </c>
      <c r="Q550" s="2" t="s">
        <v>1397</v>
      </c>
      <c r="R550" s="2">
        <v>2</v>
      </c>
      <c r="S550" t="s">
        <v>30</v>
      </c>
      <c r="T550" t="s">
        <v>31</v>
      </c>
      <c r="U550" t="s">
        <v>1379</v>
      </c>
      <c r="V550" t="s">
        <v>1380</v>
      </c>
      <c r="W550" t="s">
        <v>1471</v>
      </c>
      <c r="X550" t="s">
        <v>1472</v>
      </c>
    </row>
    <row r="551" spans="1:24" x14ac:dyDescent="0.2">
      <c r="A551" s="2" t="s">
        <v>1393</v>
      </c>
      <c r="B551" s="2" t="s">
        <v>1446</v>
      </c>
      <c r="C551" s="2" t="str">
        <f t="shared" si="34"/>
        <v>SY65B6</v>
      </c>
      <c r="D551" s="60" t="s">
        <v>1454</v>
      </c>
      <c r="E551" s="60" t="s">
        <v>1473</v>
      </c>
      <c r="F551" t="str">
        <f t="shared" si="31"/>
        <v>B005</v>
      </c>
      <c r="G5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F0391-B008-S205</v>
      </c>
      <c r="H5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Facility;Electrical Equipment Room</v>
      </c>
      <c r="I551" t="str" cm="1">
        <f t="array" ref="I551">IFERROR(INDEX(_xlfn.TEXTSPLIT(G551, "-"), 1), "")</f>
        <v>F0391</v>
      </c>
      <c r="J551" t="str" cm="1">
        <f t="array" ref="J551">IFERROR(INDEX(_xlfn.TEXTSPLIT(H551, "/"), 1), "")</f>
        <v>STSP Maintenance and Operational Centre (MOC);Ventilation Facility;Electrical Equipment Room</v>
      </c>
      <c r="K551" t="str" cm="1">
        <f t="array" ref="K551">IFERROR(INDEX(_xlfn.TEXTSPLIT(G551, "-"), 2), "")</f>
        <v>B008</v>
      </c>
      <c r="L551" s="1" t="str" cm="1">
        <f t="array" ref="L551">IFERROR(INDEX(_xlfn.TEXTSPLIT(H551, ";"), 2), "")</f>
        <v>Ventilation Facility</v>
      </c>
      <c r="M551" t="str" cm="1">
        <f t="array" ref="M551">IFERROR(INDEX(_xlfn.TEXTSPLIT(G551, "-"), 3), "")</f>
        <v>S205</v>
      </c>
      <c r="N551" s="1" t="str" cm="1">
        <f t="array" ref="N551">IFERROR(INDEX(_xlfn.TEXTSPLIT(H551, ";"), 3), "")</f>
        <v>Electrical Equipment Room</v>
      </c>
      <c r="O551" s="15"/>
      <c r="P551" s="20" t="str">
        <f t="shared" si="35"/>
        <v>3918</v>
      </c>
      <c r="Q551" s="2" t="s">
        <v>1397</v>
      </c>
      <c r="R551" s="2">
        <v>3</v>
      </c>
      <c r="S551" t="s">
        <v>30</v>
      </c>
      <c r="T551" t="s">
        <v>31</v>
      </c>
      <c r="U551" t="s">
        <v>1379</v>
      </c>
      <c r="V551" t="s">
        <v>1380</v>
      </c>
    </row>
    <row r="552" spans="1:24" x14ac:dyDescent="0.2">
      <c r="A552" s="2" t="s">
        <v>1393</v>
      </c>
      <c r="B552" s="2" t="s">
        <v>1446</v>
      </c>
      <c r="C552" s="2" t="str">
        <f t="shared" si="34"/>
        <v>SY65B6</v>
      </c>
      <c r="D552" s="60" t="s">
        <v>1456</v>
      </c>
      <c r="E552" s="60" t="s">
        <v>1474</v>
      </c>
      <c r="F552" t="str">
        <f t="shared" si="31"/>
        <v>B005</v>
      </c>
      <c r="G5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F0391-B008-S206</v>
      </c>
      <c r="H5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Facility;Cable Reticulation A</v>
      </c>
      <c r="I552" t="str" cm="1">
        <f t="array" ref="I552">IFERROR(INDEX(_xlfn.TEXTSPLIT(G552, "-"), 1), "")</f>
        <v>F0391</v>
      </c>
      <c r="J552" t="str" cm="1">
        <f t="array" ref="J552">IFERROR(INDEX(_xlfn.TEXTSPLIT(H552, "/"), 1), "")</f>
        <v>STSP Maintenance and Operational Centre (MOC);Ventilation Facility;Cable Reticulation A</v>
      </c>
      <c r="K552" t="str" cm="1">
        <f t="array" ref="K552">IFERROR(INDEX(_xlfn.TEXTSPLIT(G552, "-"), 2), "")</f>
        <v>B008</v>
      </c>
      <c r="L552" s="1" t="str" cm="1">
        <f t="array" ref="L552">IFERROR(INDEX(_xlfn.TEXTSPLIT(H552, ";"), 2), "")</f>
        <v>Ventilation Facility</v>
      </c>
      <c r="M552" t="str" cm="1">
        <f t="array" ref="M552">IFERROR(INDEX(_xlfn.TEXTSPLIT(G552, "-"), 3), "")</f>
        <v>S206</v>
      </c>
      <c r="N552" s="1" t="str" cm="1">
        <f t="array" ref="N552">IFERROR(INDEX(_xlfn.TEXTSPLIT(H552, ";"), 3), "")</f>
        <v>Cable Reticulation A</v>
      </c>
      <c r="O552" s="15"/>
      <c r="P552" s="20" t="str">
        <f t="shared" si="35"/>
        <v>3918</v>
      </c>
      <c r="Q552" s="2" t="s">
        <v>1397</v>
      </c>
      <c r="R552" s="2">
        <v>4</v>
      </c>
      <c r="S552" t="s">
        <v>30</v>
      </c>
      <c r="T552" t="s">
        <v>31</v>
      </c>
      <c r="U552" t="s">
        <v>1379</v>
      </c>
      <c r="V552" t="s">
        <v>1380</v>
      </c>
    </row>
    <row r="553" spans="1:24" x14ac:dyDescent="0.2">
      <c r="A553" s="2" t="s">
        <v>1393</v>
      </c>
      <c r="B553" s="2" t="s">
        <v>1446</v>
      </c>
      <c r="C553" s="2" t="str">
        <f t="shared" si="34"/>
        <v>SY65B6</v>
      </c>
      <c r="D553" s="60" t="s">
        <v>1459</v>
      </c>
      <c r="E553" s="60" t="s">
        <v>1475</v>
      </c>
      <c r="F553" t="str">
        <f t="shared" si="31"/>
        <v>B005</v>
      </c>
      <c r="G55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F0391-B008-S207</v>
      </c>
      <c r="H55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Facility;Cable Reticulation B</v>
      </c>
      <c r="I553" t="str" cm="1">
        <f t="array" ref="I553">IFERROR(INDEX(_xlfn.TEXTSPLIT(G553, "-"), 1), "")</f>
        <v>F0391</v>
      </c>
      <c r="J553" t="str" cm="1">
        <f t="array" ref="J553">IFERROR(INDEX(_xlfn.TEXTSPLIT(H553, "/"), 1), "")</f>
        <v>STSP Maintenance and Operational Centre (MOC);Ventilation Facility;Cable Reticulation B</v>
      </c>
      <c r="K553" t="str" cm="1">
        <f t="array" ref="K553">IFERROR(INDEX(_xlfn.TEXTSPLIT(G553, "-"), 2), "")</f>
        <v>B008</v>
      </c>
      <c r="L553" s="1" t="str" cm="1">
        <f t="array" ref="L553">IFERROR(INDEX(_xlfn.TEXTSPLIT(H553, ";"), 2), "")</f>
        <v>Ventilation Facility</v>
      </c>
      <c r="M553" t="str" cm="1">
        <f t="array" ref="M553">IFERROR(INDEX(_xlfn.TEXTSPLIT(G553, "-"), 3), "")</f>
        <v>S207</v>
      </c>
      <c r="N553" s="1" t="str" cm="1">
        <f t="array" ref="N553">IFERROR(INDEX(_xlfn.TEXTSPLIT(H553, ";"), 3), "")</f>
        <v>Cable Reticulation B</v>
      </c>
      <c r="O553" s="15"/>
      <c r="P553" s="20" t="str">
        <f t="shared" si="35"/>
        <v>3918</v>
      </c>
      <c r="Q553" s="2" t="s">
        <v>1397</v>
      </c>
      <c r="R553" s="2">
        <v>5</v>
      </c>
      <c r="S553" t="s">
        <v>30</v>
      </c>
      <c r="T553" t="s">
        <v>31</v>
      </c>
      <c r="U553" t="s">
        <v>1379</v>
      </c>
      <c r="V553" t="s">
        <v>1380</v>
      </c>
    </row>
    <row r="554" spans="1:24" x14ac:dyDescent="0.2">
      <c r="A554" s="2" t="s">
        <v>1393</v>
      </c>
      <c r="B554" s="2" t="s">
        <v>1446</v>
      </c>
      <c r="C554" s="2" t="str">
        <f t="shared" si="34"/>
        <v>SY65B6</v>
      </c>
      <c r="D554" s="60" t="s">
        <v>1463</v>
      </c>
      <c r="E554" s="60" t="s">
        <v>1476</v>
      </c>
      <c r="F554" t="str">
        <f t="shared" si="31"/>
        <v>B005</v>
      </c>
      <c r="G55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F0391-B008-S208</v>
      </c>
      <c r="H55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Facility;Electrical Services Riser A</v>
      </c>
      <c r="I554" t="str" cm="1">
        <f t="array" ref="I554">IFERROR(INDEX(_xlfn.TEXTSPLIT(G554, "-"), 1), "")</f>
        <v>F0391</v>
      </c>
      <c r="J554" t="str" cm="1">
        <f t="array" ref="J554">IFERROR(INDEX(_xlfn.TEXTSPLIT(H554, "/"), 1), "")</f>
        <v>STSP Maintenance and Operational Centre (MOC);Ventilation Facility;Electrical Services Riser A</v>
      </c>
      <c r="K554" t="str" cm="1">
        <f t="array" ref="K554">IFERROR(INDEX(_xlfn.TEXTSPLIT(G554, "-"), 2), "")</f>
        <v>B008</v>
      </c>
      <c r="L554" s="1" t="str" cm="1">
        <f t="array" ref="L554">IFERROR(INDEX(_xlfn.TEXTSPLIT(H554, ";"), 2), "")</f>
        <v>Ventilation Facility</v>
      </c>
      <c r="M554" t="str" cm="1">
        <f t="array" ref="M554">IFERROR(INDEX(_xlfn.TEXTSPLIT(G554, "-"), 3), "")</f>
        <v>S208</v>
      </c>
      <c r="N554" s="1" t="str" cm="1">
        <f t="array" ref="N554">IFERROR(INDEX(_xlfn.TEXTSPLIT(H554, ";"), 3), "")</f>
        <v>Electrical Services Riser A</v>
      </c>
      <c r="O554" s="15"/>
      <c r="P554" s="20" t="str">
        <f t="shared" si="35"/>
        <v>3918</v>
      </c>
      <c r="Q554" s="2" t="s">
        <v>1397</v>
      </c>
      <c r="R554" s="2">
        <v>6</v>
      </c>
      <c r="S554" t="s">
        <v>30</v>
      </c>
      <c r="T554" t="s">
        <v>31</v>
      </c>
      <c r="U554" t="s">
        <v>1379</v>
      </c>
      <c r="V554" t="s">
        <v>1380</v>
      </c>
    </row>
    <row r="555" spans="1:24" x14ac:dyDescent="0.2">
      <c r="A555" s="2" t="s">
        <v>1393</v>
      </c>
      <c r="B555" s="2" t="s">
        <v>1446</v>
      </c>
      <c r="C555" s="2" t="str">
        <f t="shared" si="34"/>
        <v>SY65B6</v>
      </c>
      <c r="D555" s="60" t="s">
        <v>1477</v>
      </c>
      <c r="E555" s="60" t="s">
        <v>1478</v>
      </c>
      <c r="F555" t="str">
        <f t="shared" si="31"/>
        <v>B005</v>
      </c>
      <c r="G55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F0391-B008-S209</v>
      </c>
      <c r="H55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Facility;Electrical Services Riser B</v>
      </c>
      <c r="I555" t="str" cm="1">
        <f t="array" ref="I555">IFERROR(INDEX(_xlfn.TEXTSPLIT(G555, "-"), 1), "")</f>
        <v>F0391</v>
      </c>
      <c r="J555" t="str" cm="1">
        <f t="array" ref="J555">IFERROR(INDEX(_xlfn.TEXTSPLIT(H555, "/"), 1), "")</f>
        <v>STSP Maintenance and Operational Centre (MOC);Ventilation Facility;Electrical Services Riser B</v>
      </c>
      <c r="K555" t="str" cm="1">
        <f t="array" ref="K555">IFERROR(INDEX(_xlfn.TEXTSPLIT(G555, "-"), 2), "")</f>
        <v>B008</v>
      </c>
      <c r="L555" s="1" t="str" cm="1">
        <f t="array" ref="L555">IFERROR(INDEX(_xlfn.TEXTSPLIT(H555, ";"), 2), "")</f>
        <v>Ventilation Facility</v>
      </c>
      <c r="M555" t="str" cm="1">
        <f t="array" ref="M555">IFERROR(INDEX(_xlfn.TEXTSPLIT(G555, "-"), 3), "")</f>
        <v>S209</v>
      </c>
      <c r="N555" s="1" t="str" cm="1">
        <f t="array" ref="N555">IFERROR(INDEX(_xlfn.TEXTSPLIT(H555, ";"), 3), "")</f>
        <v>Electrical Services Riser B</v>
      </c>
      <c r="O555" s="15"/>
      <c r="P555" s="20" t="str">
        <f t="shared" si="35"/>
        <v>3918</v>
      </c>
      <c r="Q555" s="2" t="s">
        <v>1397</v>
      </c>
      <c r="R555" s="2">
        <v>7</v>
      </c>
      <c r="S555" t="s">
        <v>30</v>
      </c>
      <c r="T555" t="s">
        <v>31</v>
      </c>
      <c r="U555" t="s">
        <v>1379</v>
      </c>
      <c r="V555" t="s">
        <v>1380</v>
      </c>
      <c r="W555" t="s">
        <v>1479</v>
      </c>
      <c r="X555" t="s">
        <v>1480</v>
      </c>
    </row>
    <row r="556" spans="1:24" x14ac:dyDescent="0.2">
      <c r="A556" s="2" t="s">
        <v>1393</v>
      </c>
      <c r="B556" s="2" t="s">
        <v>1446</v>
      </c>
      <c r="C556" s="2" t="str">
        <f t="shared" si="34"/>
        <v>SY65B6</v>
      </c>
      <c r="D556" s="60" t="s">
        <v>1481</v>
      </c>
      <c r="E556" s="60" t="s">
        <v>1482</v>
      </c>
      <c r="F556" t="str">
        <f t="shared" si="31"/>
        <v>B005</v>
      </c>
      <c r="G5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F0391-B008-S210</v>
      </c>
      <c r="H5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Facility;Shaft Stairs - Ground Floor</v>
      </c>
      <c r="I556" t="str" cm="1">
        <f t="array" ref="I556">IFERROR(INDEX(_xlfn.TEXTSPLIT(G556, "-"), 1), "")</f>
        <v>F0391</v>
      </c>
      <c r="J556" t="str" cm="1">
        <f t="array" ref="J556">IFERROR(INDEX(_xlfn.TEXTSPLIT(H556, "/"), 1), "")</f>
        <v>STSP Maintenance and Operational Centre (MOC);Ventilation Facility;Shaft Stairs - Ground Floor</v>
      </c>
      <c r="K556" t="str" cm="1">
        <f t="array" ref="K556">IFERROR(INDEX(_xlfn.TEXTSPLIT(G556, "-"), 2), "")</f>
        <v>B008</v>
      </c>
      <c r="L556" s="1" t="str" cm="1">
        <f t="array" ref="L556">IFERROR(INDEX(_xlfn.TEXTSPLIT(H556, ";"), 2), "")</f>
        <v>Ventilation Facility</v>
      </c>
      <c r="M556" t="str" cm="1">
        <f t="array" ref="M556">IFERROR(INDEX(_xlfn.TEXTSPLIT(G556, "-"), 3), "")</f>
        <v>S210</v>
      </c>
      <c r="N556" s="1" t="str" cm="1">
        <f t="array" ref="N556">IFERROR(INDEX(_xlfn.TEXTSPLIT(H556, ";"), 3), "")</f>
        <v>Shaft Stairs - Ground Floor</v>
      </c>
      <c r="O556" s="15"/>
      <c r="P556" s="20" t="str">
        <f t="shared" si="35"/>
        <v>3918</v>
      </c>
      <c r="Q556" s="2" t="s">
        <v>1397</v>
      </c>
      <c r="R556" s="2">
        <v>8</v>
      </c>
      <c r="S556" t="s">
        <v>30</v>
      </c>
      <c r="T556" t="s">
        <v>31</v>
      </c>
      <c r="U556" t="s">
        <v>1379</v>
      </c>
      <c r="V556" t="s">
        <v>1380</v>
      </c>
    </row>
    <row r="557" spans="1:24" x14ac:dyDescent="0.2">
      <c r="A557" s="2" t="s">
        <v>1393</v>
      </c>
      <c r="B557" s="2" t="s">
        <v>1446</v>
      </c>
      <c r="C557" s="2" t="str">
        <f t="shared" si="34"/>
        <v>SY65B6</v>
      </c>
      <c r="D557" s="60" t="s">
        <v>1483</v>
      </c>
      <c r="E557" s="60" t="s">
        <v>1484</v>
      </c>
      <c r="F557" t="str">
        <f t="shared" si="31"/>
        <v>B005</v>
      </c>
      <c r="G5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F0391-B008-S211</v>
      </c>
      <c r="H5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Facility;Shaft</v>
      </c>
      <c r="I557" t="str" cm="1">
        <f t="array" ref="I557">IFERROR(INDEX(_xlfn.TEXTSPLIT(G557, "-"), 1), "")</f>
        <v>F0391</v>
      </c>
      <c r="J557" t="str" cm="1">
        <f t="array" ref="J557">IFERROR(INDEX(_xlfn.TEXTSPLIT(H557, "/"), 1), "")</f>
        <v>STSP Maintenance and Operational Centre (MOC);Ventilation Facility;Shaft</v>
      </c>
      <c r="K557" t="str" cm="1">
        <f t="array" ref="K557">IFERROR(INDEX(_xlfn.TEXTSPLIT(G557, "-"), 2), "")</f>
        <v>B008</v>
      </c>
      <c r="L557" s="1" t="str" cm="1">
        <f t="array" ref="L557">IFERROR(INDEX(_xlfn.TEXTSPLIT(H557, ";"), 2), "")</f>
        <v>Ventilation Facility</v>
      </c>
      <c r="M557" t="str" cm="1">
        <f t="array" ref="M557">IFERROR(INDEX(_xlfn.TEXTSPLIT(G557, "-"), 3), "")</f>
        <v>S211</v>
      </c>
      <c r="N557" s="1" t="str" cm="1">
        <f t="array" ref="N557">IFERROR(INDEX(_xlfn.TEXTSPLIT(H557, ";"), 3), "")</f>
        <v>Shaft</v>
      </c>
      <c r="O557" s="15"/>
      <c r="P557" s="20" t="str">
        <f t="shared" si="35"/>
        <v>3918</v>
      </c>
      <c r="Q557" s="2" t="s">
        <v>1397</v>
      </c>
      <c r="R557" s="2">
        <v>9</v>
      </c>
      <c r="S557" t="s">
        <v>30</v>
      </c>
      <c r="T557" t="s">
        <v>31</v>
      </c>
      <c r="U557" t="s">
        <v>1379</v>
      </c>
      <c r="V557" t="s">
        <v>1380</v>
      </c>
      <c r="W557" t="s">
        <v>1485</v>
      </c>
      <c r="X557" t="s">
        <v>1486</v>
      </c>
    </row>
    <row r="558" spans="1:24" x14ac:dyDescent="0.2">
      <c r="A558" s="2" t="s">
        <v>1393</v>
      </c>
      <c r="B558" s="2" t="s">
        <v>1446</v>
      </c>
      <c r="C558" s="2" t="str">
        <f t="shared" si="34"/>
        <v>SY65B6</v>
      </c>
      <c r="D558" s="60" t="s">
        <v>1487</v>
      </c>
      <c r="E558" s="60" t="s">
        <v>1488</v>
      </c>
      <c r="F558" t="str">
        <f t="shared" si="31"/>
        <v>B005</v>
      </c>
      <c r="G5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F0391-B008-S212</v>
      </c>
      <c r="H5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Facility;Air-Lock - Ground Floor</v>
      </c>
      <c r="I558" t="str" cm="1">
        <f t="array" ref="I558">IFERROR(INDEX(_xlfn.TEXTSPLIT(G558, "-"), 1), "")</f>
        <v>F0391</v>
      </c>
      <c r="J558" t="str" cm="1">
        <f t="array" ref="J558">IFERROR(INDEX(_xlfn.TEXTSPLIT(H558, "/"), 1), "")</f>
        <v>STSP Maintenance and Operational Centre (MOC);Ventilation Facility;Air-Lock - Ground Floor</v>
      </c>
      <c r="K558" t="str" cm="1">
        <f t="array" ref="K558">IFERROR(INDEX(_xlfn.TEXTSPLIT(G558, "-"), 2), "")</f>
        <v>B008</v>
      </c>
      <c r="L558" s="1" t="str" cm="1">
        <f t="array" ref="L558">IFERROR(INDEX(_xlfn.TEXTSPLIT(H558, ";"), 2), "")</f>
        <v>Ventilation Facility</v>
      </c>
      <c r="M558" t="str" cm="1">
        <f t="array" ref="M558">IFERROR(INDEX(_xlfn.TEXTSPLIT(G558, "-"), 3), "")</f>
        <v>S212</v>
      </c>
      <c r="N558" s="1" t="str" cm="1">
        <f t="array" ref="N558">IFERROR(INDEX(_xlfn.TEXTSPLIT(H558, ";"), 3), "")</f>
        <v>Air-Lock - Ground Floor</v>
      </c>
      <c r="O558" s="15"/>
      <c r="P558" s="20" t="str">
        <f t="shared" si="35"/>
        <v>3918</v>
      </c>
      <c r="Q558" s="2" t="s">
        <v>1397</v>
      </c>
      <c r="R558" s="2">
        <v>10</v>
      </c>
      <c r="S558" t="s">
        <v>30</v>
      </c>
      <c r="T558" t="s">
        <v>31</v>
      </c>
      <c r="U558" t="s">
        <v>1379</v>
      </c>
      <c r="V558" t="s">
        <v>1380</v>
      </c>
    </row>
    <row r="559" spans="1:24" x14ac:dyDescent="0.2">
      <c r="A559" s="2" t="s">
        <v>1393</v>
      </c>
      <c r="B559" s="2" t="s">
        <v>1446</v>
      </c>
      <c r="C559" s="2" t="str">
        <f t="shared" si="34"/>
        <v>SY65B6</v>
      </c>
      <c r="D559" s="60" t="s">
        <v>1489</v>
      </c>
      <c r="E559" s="60" t="s">
        <v>1490</v>
      </c>
      <c r="F559" t="str">
        <f t="shared" si="31"/>
        <v>B005</v>
      </c>
      <c r="G55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F0391-B008-S213</v>
      </c>
      <c r="H55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Facility;Invert Fan Plenum - Ground Floor</v>
      </c>
      <c r="I559" t="str" cm="1">
        <f t="array" ref="I559">IFERROR(INDEX(_xlfn.TEXTSPLIT(G559, "-"), 1), "")</f>
        <v>F0391</v>
      </c>
      <c r="J559" t="str" cm="1">
        <f t="array" ref="J559">IFERROR(INDEX(_xlfn.TEXTSPLIT(H559, "/"), 1), "")</f>
        <v>STSP Maintenance and Operational Centre (MOC);Ventilation Facility;Invert Fan Plenum - Ground Floor</v>
      </c>
      <c r="K559" t="str" cm="1">
        <f t="array" ref="K559">IFERROR(INDEX(_xlfn.TEXTSPLIT(G559, "-"), 2), "")</f>
        <v>B008</v>
      </c>
      <c r="L559" s="1" t="str" cm="1">
        <f t="array" ref="L559">IFERROR(INDEX(_xlfn.TEXTSPLIT(H559, ";"), 2), "")</f>
        <v>Ventilation Facility</v>
      </c>
      <c r="M559" t="str" cm="1">
        <f t="array" ref="M559">IFERROR(INDEX(_xlfn.TEXTSPLIT(G559, "-"), 3), "")</f>
        <v>S213</v>
      </c>
      <c r="N559" s="1" t="str" cm="1">
        <f t="array" ref="N559">IFERROR(INDEX(_xlfn.TEXTSPLIT(H559, ";"), 3), "")</f>
        <v>Invert Fan Plenum - Ground Floor</v>
      </c>
      <c r="O559" s="15"/>
      <c r="P559" s="20" t="str">
        <f t="shared" si="35"/>
        <v>3918</v>
      </c>
      <c r="Q559" s="2" t="s">
        <v>1397</v>
      </c>
      <c r="R559" s="2">
        <v>11</v>
      </c>
      <c r="S559" t="s">
        <v>30</v>
      </c>
      <c r="T559" t="s">
        <v>31</v>
      </c>
      <c r="U559" t="s">
        <v>1379</v>
      </c>
      <c r="V559" t="s">
        <v>1380</v>
      </c>
    </row>
    <row r="560" spans="1:24" x14ac:dyDescent="0.2">
      <c r="A560" s="2" t="s">
        <v>1393</v>
      </c>
      <c r="B560" s="2" t="s">
        <v>1446</v>
      </c>
      <c r="C560" s="2" t="str">
        <f t="shared" si="34"/>
        <v>SY65B6</v>
      </c>
      <c r="D560" s="60" t="s">
        <v>1491</v>
      </c>
      <c r="E560" s="60" t="s">
        <v>1492</v>
      </c>
      <c r="F560" t="str">
        <f t="shared" si="31"/>
        <v>B005</v>
      </c>
      <c r="G5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F0391-B008-S214</v>
      </c>
      <c r="H5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Facility;Invert Fan - Ground Floor</v>
      </c>
      <c r="I560" t="str" cm="1">
        <f t="array" ref="I560">IFERROR(INDEX(_xlfn.TEXTSPLIT(G560, "-"), 1), "")</f>
        <v>F0391</v>
      </c>
      <c r="J560" t="str" cm="1">
        <f t="array" ref="J560">IFERROR(INDEX(_xlfn.TEXTSPLIT(H560, "/"), 1), "")</f>
        <v>STSP Maintenance and Operational Centre (MOC);Ventilation Facility;Invert Fan - Ground Floor</v>
      </c>
      <c r="K560" t="str" cm="1">
        <f t="array" ref="K560">IFERROR(INDEX(_xlfn.TEXTSPLIT(G560, "-"), 2), "")</f>
        <v>B008</v>
      </c>
      <c r="L560" s="1" t="str" cm="1">
        <f t="array" ref="L560">IFERROR(INDEX(_xlfn.TEXTSPLIT(H560, ";"), 2), "")</f>
        <v>Ventilation Facility</v>
      </c>
      <c r="M560" t="str" cm="1">
        <f t="array" ref="M560">IFERROR(INDEX(_xlfn.TEXTSPLIT(G560, "-"), 3), "")</f>
        <v>S214</v>
      </c>
      <c r="N560" s="1" t="str" cm="1">
        <f t="array" ref="N560">IFERROR(INDEX(_xlfn.TEXTSPLIT(H560, ";"), 3), "")</f>
        <v>Invert Fan - Ground Floor</v>
      </c>
      <c r="O560" s="15"/>
      <c r="P560" s="20" t="str">
        <f t="shared" si="35"/>
        <v>3918</v>
      </c>
      <c r="Q560" s="2" t="s">
        <v>1397</v>
      </c>
      <c r="R560" s="2">
        <v>12</v>
      </c>
      <c r="S560" t="s">
        <v>30</v>
      </c>
      <c r="T560" t="s">
        <v>31</v>
      </c>
      <c r="U560" t="s">
        <v>1379</v>
      </c>
      <c r="V560" t="s">
        <v>1380</v>
      </c>
    </row>
    <row r="561" spans="1:24" x14ac:dyDescent="0.2">
      <c r="A561" s="2" t="s">
        <v>1393</v>
      </c>
      <c r="B561" s="2" t="s">
        <v>1446</v>
      </c>
      <c r="C561" s="2" t="str">
        <f t="shared" si="34"/>
        <v>SY65B6</v>
      </c>
      <c r="D561" s="60" t="s">
        <v>1493</v>
      </c>
      <c r="E561" s="60" t="s">
        <v>1494</v>
      </c>
      <c r="F561" t="str">
        <f t="shared" si="31"/>
        <v>B005</v>
      </c>
      <c r="G5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F0391-B008-S215</v>
      </c>
      <c r="H5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Facility;Invert Louvre Plenum - Ground Floor</v>
      </c>
      <c r="I561" t="str" cm="1">
        <f t="array" ref="I561">IFERROR(INDEX(_xlfn.TEXTSPLIT(G561, "-"), 1), "")</f>
        <v>F0391</v>
      </c>
      <c r="J561" t="str" cm="1">
        <f t="array" ref="J561">IFERROR(INDEX(_xlfn.TEXTSPLIT(H561, "/"), 1), "")</f>
        <v>STSP Maintenance and Operational Centre (MOC);Ventilation Facility;Invert Louvre Plenum - Ground Floor</v>
      </c>
      <c r="K561" t="str" cm="1">
        <f t="array" ref="K561">IFERROR(INDEX(_xlfn.TEXTSPLIT(G561, "-"), 2), "")</f>
        <v>B008</v>
      </c>
      <c r="L561" s="1" t="str" cm="1">
        <f t="array" ref="L561">IFERROR(INDEX(_xlfn.TEXTSPLIT(H561, ";"), 2), "")</f>
        <v>Ventilation Facility</v>
      </c>
      <c r="M561" t="str" cm="1">
        <f t="array" ref="M561">IFERROR(INDEX(_xlfn.TEXTSPLIT(G561, "-"), 3), "")</f>
        <v>S215</v>
      </c>
      <c r="N561" s="1" t="str" cm="1">
        <f t="array" ref="N561">IFERROR(INDEX(_xlfn.TEXTSPLIT(H561, ";"), 3), "")</f>
        <v>Invert Louvre Plenum - Ground Floor</v>
      </c>
      <c r="O561" s="15"/>
      <c r="P561" s="20" t="str">
        <f t="shared" si="35"/>
        <v>3918</v>
      </c>
      <c r="Q561" s="2" t="s">
        <v>1397</v>
      </c>
      <c r="R561" s="2">
        <v>13</v>
      </c>
      <c r="S561" t="s">
        <v>30</v>
      </c>
      <c r="T561" t="s">
        <v>31</v>
      </c>
      <c r="U561" t="s">
        <v>1379</v>
      </c>
      <c r="V561" t="s">
        <v>1380</v>
      </c>
    </row>
    <row r="562" spans="1:24" x14ac:dyDescent="0.2">
      <c r="A562" s="2" t="s">
        <v>1393</v>
      </c>
      <c r="B562" s="2" t="s">
        <v>1446</v>
      </c>
      <c r="C562" s="2" t="str">
        <f t="shared" si="34"/>
        <v>SY65B6</v>
      </c>
      <c r="D562" s="60" t="s">
        <v>1495</v>
      </c>
      <c r="E562" s="60" t="s">
        <v>1482</v>
      </c>
      <c r="F562" t="str">
        <f t="shared" si="31"/>
        <v>B005</v>
      </c>
      <c r="G5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F0391-B008-S216</v>
      </c>
      <c r="H5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Facility;Shaft Stairs - Ground Floor</v>
      </c>
      <c r="I562" t="str" cm="1">
        <f t="array" ref="I562">IFERROR(INDEX(_xlfn.TEXTSPLIT(G562, "-"), 1), "")</f>
        <v>F0391</v>
      </c>
      <c r="J562" t="str" cm="1">
        <f t="array" ref="J562">IFERROR(INDEX(_xlfn.TEXTSPLIT(H562, "/"), 1), "")</f>
        <v>STSP Maintenance and Operational Centre (MOC);Ventilation Facility;Shaft Stairs - Ground Floor</v>
      </c>
      <c r="K562" t="str" cm="1">
        <f t="array" ref="K562">IFERROR(INDEX(_xlfn.TEXTSPLIT(G562, "-"), 2), "")</f>
        <v>B008</v>
      </c>
      <c r="L562" s="1" t="str" cm="1">
        <f t="array" ref="L562">IFERROR(INDEX(_xlfn.TEXTSPLIT(H562, ";"), 2), "")</f>
        <v>Ventilation Facility</v>
      </c>
      <c r="M562" t="str" cm="1">
        <f t="array" ref="M562">IFERROR(INDEX(_xlfn.TEXTSPLIT(G562, "-"), 3), "")</f>
        <v>S216</v>
      </c>
      <c r="N562" s="1" t="str" cm="1">
        <f t="array" ref="N562">IFERROR(INDEX(_xlfn.TEXTSPLIT(H562, ";"), 3), "")</f>
        <v>Shaft Stairs - Ground Floor</v>
      </c>
      <c r="O562" s="15"/>
      <c r="P562" s="20" t="str">
        <f t="shared" si="35"/>
        <v>3918</v>
      </c>
      <c r="Q562" s="2" t="s">
        <v>1397</v>
      </c>
      <c r="R562" s="2">
        <v>14</v>
      </c>
      <c r="S562" t="s">
        <v>30</v>
      </c>
      <c r="T562" t="s">
        <v>31</v>
      </c>
      <c r="U562" t="s">
        <v>1379</v>
      </c>
      <c r="V562" t="s">
        <v>1380</v>
      </c>
      <c r="W562" t="s">
        <v>1479</v>
      </c>
      <c r="X562" t="s">
        <v>1480</v>
      </c>
    </row>
    <row r="563" spans="1:24" x14ac:dyDescent="0.2">
      <c r="A563" s="2" t="s">
        <v>1393</v>
      </c>
      <c r="B563" s="2" t="s">
        <v>1446</v>
      </c>
      <c r="C563" s="2" t="str">
        <f t="shared" si="34"/>
        <v>SY65B6</v>
      </c>
      <c r="D563" s="60" t="s">
        <v>1496</v>
      </c>
      <c r="E563" s="60" t="s">
        <v>1482</v>
      </c>
      <c r="F563" t="str">
        <f t="shared" si="31"/>
        <v>B005</v>
      </c>
      <c r="G5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F0391-B008-S217</v>
      </c>
      <c r="H5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Facility;Shaft Stairs - Ground Floor</v>
      </c>
      <c r="I563" t="str" cm="1">
        <f t="array" ref="I563">IFERROR(INDEX(_xlfn.TEXTSPLIT(G563, "-"), 1), "")</f>
        <v>F0391</v>
      </c>
      <c r="J563" t="str" cm="1">
        <f t="array" ref="J563">IFERROR(INDEX(_xlfn.TEXTSPLIT(H563, "/"), 1), "")</f>
        <v>STSP Maintenance and Operational Centre (MOC);Ventilation Facility;Shaft Stairs - Ground Floor</v>
      </c>
      <c r="K563" t="str" cm="1">
        <f t="array" ref="K563">IFERROR(INDEX(_xlfn.TEXTSPLIT(G563, "-"), 2), "")</f>
        <v>B008</v>
      </c>
      <c r="L563" s="1" t="str" cm="1">
        <f t="array" ref="L563">IFERROR(INDEX(_xlfn.TEXTSPLIT(H563, ";"), 2), "")</f>
        <v>Ventilation Facility</v>
      </c>
      <c r="M563" t="str" cm="1">
        <f t="array" ref="M563">IFERROR(INDEX(_xlfn.TEXTSPLIT(G563, "-"), 3), "")</f>
        <v>S217</v>
      </c>
      <c r="N563" s="1" t="str" cm="1">
        <f t="array" ref="N563">IFERROR(INDEX(_xlfn.TEXTSPLIT(H563, ";"), 3), "")</f>
        <v>Shaft Stairs - Ground Floor</v>
      </c>
      <c r="O563" s="15"/>
      <c r="P563" s="20" t="str">
        <f t="shared" si="35"/>
        <v>3918</v>
      </c>
      <c r="Q563" s="2" t="s">
        <v>1397</v>
      </c>
      <c r="R563" s="2">
        <v>15</v>
      </c>
      <c r="S563" t="s">
        <v>30</v>
      </c>
      <c r="T563" t="s">
        <v>31</v>
      </c>
      <c r="U563" t="s">
        <v>1379</v>
      </c>
      <c r="V563" t="s">
        <v>1380</v>
      </c>
      <c r="W563" t="s">
        <v>1479</v>
      </c>
      <c r="X563" t="s">
        <v>1480</v>
      </c>
    </row>
    <row r="564" spans="1:24" x14ac:dyDescent="0.2">
      <c r="A564" s="2" t="s">
        <v>1393</v>
      </c>
      <c r="B564" s="2" t="s">
        <v>1446</v>
      </c>
      <c r="C564" s="2" t="str">
        <f t="shared" si="34"/>
        <v>SY65B6</v>
      </c>
      <c r="D564" s="60" t="s">
        <v>1497</v>
      </c>
      <c r="E564" s="60" t="s">
        <v>1498</v>
      </c>
      <c r="F564" t="str">
        <f t="shared" si="31"/>
        <v>B005</v>
      </c>
      <c r="G5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F0391-B008-S218</v>
      </c>
      <c r="H5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Facility;Disassembly - Ground Floor</v>
      </c>
      <c r="I564" t="str" cm="1">
        <f t="array" ref="I564">IFERROR(INDEX(_xlfn.TEXTSPLIT(G564, "-"), 1), "")</f>
        <v>F0391</v>
      </c>
      <c r="J564" t="str" cm="1">
        <f t="array" ref="J564">IFERROR(INDEX(_xlfn.TEXTSPLIT(H564, "/"), 1), "")</f>
        <v>STSP Maintenance and Operational Centre (MOC);Ventilation Facility;Disassembly - Ground Floor</v>
      </c>
      <c r="K564" t="str" cm="1">
        <f t="array" ref="K564">IFERROR(INDEX(_xlfn.TEXTSPLIT(G564, "-"), 2), "")</f>
        <v>B008</v>
      </c>
      <c r="L564" s="1" t="str" cm="1">
        <f t="array" ref="L564">IFERROR(INDEX(_xlfn.TEXTSPLIT(H564, ";"), 2), "")</f>
        <v>Ventilation Facility</v>
      </c>
      <c r="M564" t="str" cm="1">
        <f t="array" ref="M564">IFERROR(INDEX(_xlfn.TEXTSPLIT(G564, "-"), 3), "")</f>
        <v>S218</v>
      </c>
      <c r="N564" s="1" t="str" cm="1">
        <f t="array" ref="N564">IFERROR(INDEX(_xlfn.TEXTSPLIT(H564, ";"), 3), "")</f>
        <v>Disassembly - Ground Floor</v>
      </c>
      <c r="O564" s="15"/>
      <c r="P564" s="20" t="str">
        <f t="shared" si="35"/>
        <v>3918</v>
      </c>
      <c r="Q564" s="2" t="s">
        <v>1397</v>
      </c>
      <c r="R564" s="2">
        <v>16</v>
      </c>
      <c r="S564" t="s">
        <v>30</v>
      </c>
      <c r="T564" t="s">
        <v>31</v>
      </c>
      <c r="U564" t="s">
        <v>1379</v>
      </c>
      <c r="V564" t="s">
        <v>1380</v>
      </c>
    </row>
    <row r="565" spans="1:24" x14ac:dyDescent="0.2">
      <c r="A565" s="2" t="s">
        <v>1393</v>
      </c>
      <c r="B565" s="2" t="s">
        <v>1446</v>
      </c>
      <c r="C565" s="2" t="str">
        <f t="shared" si="34"/>
        <v>SY65B6</v>
      </c>
      <c r="D565" s="60" t="s">
        <v>1499</v>
      </c>
      <c r="E565" s="60" t="s">
        <v>1500</v>
      </c>
      <c r="F565" t="str">
        <f t="shared" si="31"/>
        <v>B005</v>
      </c>
      <c r="G56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F0391-B008-S301</v>
      </c>
      <c r="H56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Facility;Shaft Stairs - First Floor</v>
      </c>
      <c r="I565" t="str" cm="1">
        <f t="array" ref="I565">IFERROR(INDEX(_xlfn.TEXTSPLIT(G565, "-"), 1), "")</f>
        <v>F0391</v>
      </c>
      <c r="J565" t="str" cm="1">
        <f t="array" ref="J565">IFERROR(INDEX(_xlfn.TEXTSPLIT(H565, "/"), 1), "")</f>
        <v>STSP Maintenance and Operational Centre (MOC);Ventilation Facility;Shaft Stairs - First Floor</v>
      </c>
      <c r="K565" t="str" cm="1">
        <f t="array" ref="K565">IFERROR(INDEX(_xlfn.TEXTSPLIT(G565, "-"), 2), "")</f>
        <v>B008</v>
      </c>
      <c r="L565" s="1" t="str" cm="1">
        <f t="array" ref="L565">IFERROR(INDEX(_xlfn.TEXTSPLIT(H565, ";"), 2), "")</f>
        <v>Ventilation Facility</v>
      </c>
      <c r="M565" t="str" cm="1">
        <f t="array" ref="M565">IFERROR(INDEX(_xlfn.TEXTSPLIT(G565, "-"), 3), "")</f>
        <v>S301</v>
      </c>
      <c r="N565" s="1" t="str" cm="1">
        <f t="array" ref="N565">IFERROR(INDEX(_xlfn.TEXTSPLIT(H565, ";"), 3), "")</f>
        <v>Shaft Stairs - First Floor</v>
      </c>
      <c r="O565" s="15"/>
      <c r="P565" s="20" t="str">
        <f t="shared" si="35"/>
        <v>3918</v>
      </c>
      <c r="Q565" s="2" t="s">
        <v>1397</v>
      </c>
      <c r="R565" s="2">
        <v>17</v>
      </c>
      <c r="S565" t="s">
        <v>30</v>
      </c>
      <c r="T565" t="s">
        <v>31</v>
      </c>
      <c r="U565" t="s">
        <v>1379</v>
      </c>
      <c r="V565" t="s">
        <v>1380</v>
      </c>
    </row>
    <row r="566" spans="1:24" x14ac:dyDescent="0.2">
      <c r="A566" s="2" t="s">
        <v>1393</v>
      </c>
      <c r="B566" s="2" t="s">
        <v>1446</v>
      </c>
      <c r="C566" s="2" t="str">
        <f t="shared" si="34"/>
        <v>SY65B6</v>
      </c>
      <c r="D566" s="60" t="s">
        <v>1501</v>
      </c>
      <c r="E566" s="60" t="s">
        <v>1502</v>
      </c>
      <c r="F566" t="str">
        <f t="shared" si="31"/>
        <v>B005</v>
      </c>
      <c r="G5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F0391-B008-S302</v>
      </c>
      <c r="H5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Facility;Fan Plenum - First Floor</v>
      </c>
      <c r="I566" t="str" cm="1">
        <f t="array" ref="I566">IFERROR(INDEX(_xlfn.TEXTSPLIT(G566, "-"), 1), "")</f>
        <v>F0391</v>
      </c>
      <c r="J566" t="str" cm="1">
        <f t="array" ref="J566">IFERROR(INDEX(_xlfn.TEXTSPLIT(H566, "/"), 1), "")</f>
        <v>STSP Maintenance and Operational Centre (MOC);Ventilation Facility;Fan Plenum - First Floor</v>
      </c>
      <c r="K566" t="str" cm="1">
        <f t="array" ref="K566">IFERROR(INDEX(_xlfn.TEXTSPLIT(G566, "-"), 2), "")</f>
        <v>B008</v>
      </c>
      <c r="L566" s="1" t="str" cm="1">
        <f t="array" ref="L566">IFERROR(INDEX(_xlfn.TEXTSPLIT(H566, ";"), 2), "")</f>
        <v>Ventilation Facility</v>
      </c>
      <c r="M566" t="str" cm="1">
        <f t="array" ref="M566">IFERROR(INDEX(_xlfn.TEXTSPLIT(G566, "-"), 3), "")</f>
        <v>S302</v>
      </c>
      <c r="N566" s="1" t="str" cm="1">
        <f t="array" ref="N566">IFERROR(INDEX(_xlfn.TEXTSPLIT(H566, ";"), 3), "")</f>
        <v>Fan Plenum - First Floor</v>
      </c>
      <c r="O566" s="15"/>
      <c r="P566" s="20" t="str">
        <f t="shared" si="35"/>
        <v>3918</v>
      </c>
      <c r="Q566" s="2" t="s">
        <v>1397</v>
      </c>
      <c r="R566" s="2">
        <v>18</v>
      </c>
      <c r="S566" t="s">
        <v>30</v>
      </c>
      <c r="T566" t="s">
        <v>31</v>
      </c>
      <c r="U566" t="s">
        <v>1379</v>
      </c>
      <c r="V566" t="s">
        <v>1380</v>
      </c>
    </row>
    <row r="567" spans="1:24" x14ac:dyDescent="0.2">
      <c r="A567" s="2" t="s">
        <v>1393</v>
      </c>
      <c r="B567" s="2" t="s">
        <v>1446</v>
      </c>
      <c r="C567" s="2" t="str">
        <f t="shared" si="34"/>
        <v>SY65B6</v>
      </c>
      <c r="D567" s="60" t="s">
        <v>1503</v>
      </c>
      <c r="E567" s="60" t="s">
        <v>1478</v>
      </c>
      <c r="F567" t="str">
        <f t="shared" si="31"/>
        <v>B005</v>
      </c>
      <c r="G5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F0391-B008-S305</v>
      </c>
      <c r="H5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Facility;Electrical Services Riser B</v>
      </c>
      <c r="I567" t="str" cm="1">
        <f t="array" ref="I567">IFERROR(INDEX(_xlfn.TEXTSPLIT(G567, "-"), 1), "")</f>
        <v>F0391</v>
      </c>
      <c r="J567" t="str" cm="1">
        <f t="array" ref="J567">IFERROR(INDEX(_xlfn.TEXTSPLIT(H567, "/"), 1), "")</f>
        <v>STSP Maintenance and Operational Centre (MOC);Ventilation Facility;Electrical Services Riser B</v>
      </c>
      <c r="K567" t="str" cm="1">
        <f t="array" ref="K567">IFERROR(INDEX(_xlfn.TEXTSPLIT(G567, "-"), 2), "")</f>
        <v>B008</v>
      </c>
      <c r="L567" s="1" t="str" cm="1">
        <f t="array" ref="L567">IFERROR(INDEX(_xlfn.TEXTSPLIT(H567, ";"), 2), "")</f>
        <v>Ventilation Facility</v>
      </c>
      <c r="M567" t="str" cm="1">
        <f t="array" ref="M567">IFERROR(INDEX(_xlfn.TEXTSPLIT(G567, "-"), 3), "")</f>
        <v>S305</v>
      </c>
      <c r="N567" s="1" t="str" cm="1">
        <f t="array" ref="N567">IFERROR(INDEX(_xlfn.TEXTSPLIT(H567, ";"), 3), "")</f>
        <v>Electrical Services Riser B</v>
      </c>
      <c r="O567" s="15"/>
      <c r="P567" s="20" t="str">
        <f t="shared" si="35"/>
        <v>3918</v>
      </c>
      <c r="Q567" s="2" t="s">
        <v>1397</v>
      </c>
      <c r="R567" s="2">
        <v>19</v>
      </c>
      <c r="S567" t="s">
        <v>30</v>
      </c>
      <c r="T567" t="s">
        <v>31</v>
      </c>
      <c r="U567" t="s">
        <v>1379</v>
      </c>
      <c r="V567" t="s">
        <v>1380</v>
      </c>
    </row>
    <row r="568" spans="1:24" x14ac:dyDescent="0.2">
      <c r="A568" s="2" t="s">
        <v>1393</v>
      </c>
      <c r="B568" s="2" t="s">
        <v>1446</v>
      </c>
      <c r="C568" s="2" t="str">
        <f t="shared" si="34"/>
        <v>SY65B6</v>
      </c>
      <c r="D568" s="60" t="s">
        <v>1504</v>
      </c>
      <c r="E568" s="60" t="s">
        <v>1476</v>
      </c>
      <c r="F568" t="str">
        <f t="shared" si="31"/>
        <v>B005</v>
      </c>
      <c r="G5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F0391-B008-S306</v>
      </c>
      <c r="H5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Facility;Electrical Services Riser A</v>
      </c>
      <c r="I568" t="str" cm="1">
        <f t="array" ref="I568">IFERROR(INDEX(_xlfn.TEXTSPLIT(G568, "-"), 1), "")</f>
        <v>F0391</v>
      </c>
      <c r="J568" t="str" cm="1">
        <f t="array" ref="J568">IFERROR(INDEX(_xlfn.TEXTSPLIT(H568, "/"), 1), "")</f>
        <v>STSP Maintenance and Operational Centre (MOC);Ventilation Facility;Electrical Services Riser A</v>
      </c>
      <c r="K568" t="str" cm="1">
        <f t="array" ref="K568">IFERROR(INDEX(_xlfn.TEXTSPLIT(G568, "-"), 2), "")</f>
        <v>B008</v>
      </c>
      <c r="L568" s="1" t="str" cm="1">
        <f t="array" ref="L568">IFERROR(INDEX(_xlfn.TEXTSPLIT(H568, ";"), 2), "")</f>
        <v>Ventilation Facility</v>
      </c>
      <c r="M568" t="str" cm="1">
        <f t="array" ref="M568">IFERROR(INDEX(_xlfn.TEXTSPLIT(G568, "-"), 3), "")</f>
        <v>S306</v>
      </c>
      <c r="N568" s="1" t="str" cm="1">
        <f t="array" ref="N568">IFERROR(INDEX(_xlfn.TEXTSPLIT(H568, ";"), 3), "")</f>
        <v>Electrical Services Riser A</v>
      </c>
      <c r="O568" s="15"/>
      <c r="P568" s="20" t="str">
        <f t="shared" si="35"/>
        <v>3918</v>
      </c>
      <c r="Q568" s="2" t="s">
        <v>1397</v>
      </c>
      <c r="R568" s="2">
        <v>20</v>
      </c>
      <c r="S568" t="s">
        <v>30</v>
      </c>
      <c r="T568" t="s">
        <v>31</v>
      </c>
      <c r="U568" t="s">
        <v>1379</v>
      </c>
      <c r="V568" t="s">
        <v>1380</v>
      </c>
    </row>
    <row r="569" spans="1:24" x14ac:dyDescent="0.2">
      <c r="A569" s="2" t="s">
        <v>1393</v>
      </c>
      <c r="B569" s="2" t="s">
        <v>1446</v>
      </c>
      <c r="C569" s="2" t="str">
        <f t="shared" si="34"/>
        <v>SY65B6</v>
      </c>
      <c r="D569" s="60" t="s">
        <v>1401</v>
      </c>
      <c r="E569" s="60" t="s">
        <v>1505</v>
      </c>
      <c r="F569" t="str">
        <f t="shared" si="31"/>
        <v>B005</v>
      </c>
      <c r="G56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F0391-B008-S401</v>
      </c>
      <c r="H56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Facility;Vent Outlet - Plenum Roof</v>
      </c>
      <c r="I569" t="str" cm="1">
        <f t="array" ref="I569">IFERROR(INDEX(_xlfn.TEXTSPLIT(G569, "-"), 1), "")</f>
        <v>F0391</v>
      </c>
      <c r="J569" t="str" cm="1">
        <f t="array" ref="J569">IFERROR(INDEX(_xlfn.TEXTSPLIT(H569, "/"), 1), "")</f>
        <v>STSP Maintenance and Operational Centre (MOC);Ventilation Facility;Vent Outlet - Plenum Roof</v>
      </c>
      <c r="K569" t="str" cm="1">
        <f t="array" ref="K569">IFERROR(INDEX(_xlfn.TEXTSPLIT(G569, "-"), 2), "")</f>
        <v>B008</v>
      </c>
      <c r="L569" s="1" t="str" cm="1">
        <f t="array" ref="L569">IFERROR(INDEX(_xlfn.TEXTSPLIT(H569, ";"), 2), "")</f>
        <v>Ventilation Facility</v>
      </c>
      <c r="M569" t="str" cm="1">
        <f t="array" ref="M569">IFERROR(INDEX(_xlfn.TEXTSPLIT(G569, "-"), 3), "")</f>
        <v>S401</v>
      </c>
      <c r="N569" s="1" t="str" cm="1">
        <f t="array" ref="N569">IFERROR(INDEX(_xlfn.TEXTSPLIT(H569, ";"), 3), "")</f>
        <v>Vent Outlet - Plenum Roof</v>
      </c>
      <c r="O569" s="15"/>
      <c r="P569" s="20" t="str">
        <f t="shared" si="35"/>
        <v>3918</v>
      </c>
      <c r="Q569" s="2" t="s">
        <v>1397</v>
      </c>
      <c r="R569" s="2">
        <v>21</v>
      </c>
      <c r="S569" t="s">
        <v>30</v>
      </c>
      <c r="T569" t="s">
        <v>31</v>
      </c>
      <c r="U569" t="s">
        <v>1379</v>
      </c>
      <c r="V569" t="s">
        <v>1380</v>
      </c>
    </row>
    <row r="570" spans="1:24" x14ac:dyDescent="0.2">
      <c r="A570" s="2" t="s">
        <v>1393</v>
      </c>
      <c r="B570" s="2" t="s">
        <v>1446</v>
      </c>
      <c r="C570" s="2" t="str">
        <f t="shared" si="34"/>
        <v>SY65B6</v>
      </c>
      <c r="D570" s="60" t="s">
        <v>1416</v>
      </c>
      <c r="E570" s="60" t="s">
        <v>1506</v>
      </c>
      <c r="F570" t="str">
        <f t="shared" si="31"/>
        <v>B005</v>
      </c>
      <c r="G57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F0391-B008-S402</v>
      </c>
      <c r="H57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Facility;Access Stair - Lower Roof</v>
      </c>
      <c r="I570" t="str" cm="1">
        <f t="array" ref="I570">IFERROR(INDEX(_xlfn.TEXTSPLIT(G570, "-"), 1), "")</f>
        <v>F0391</v>
      </c>
      <c r="J570" t="str" cm="1">
        <f t="array" ref="J570">IFERROR(INDEX(_xlfn.TEXTSPLIT(H570, "/"), 1), "")</f>
        <v>STSP Maintenance and Operational Centre (MOC);Ventilation Facility;Access Stair - Lower Roof</v>
      </c>
      <c r="K570" t="str" cm="1">
        <f t="array" ref="K570">IFERROR(INDEX(_xlfn.TEXTSPLIT(G570, "-"), 2), "")</f>
        <v>B008</v>
      </c>
      <c r="L570" s="1" t="str" cm="1">
        <f t="array" ref="L570">IFERROR(INDEX(_xlfn.TEXTSPLIT(H570, ";"), 2), "")</f>
        <v>Ventilation Facility</v>
      </c>
      <c r="M570" t="str" cm="1">
        <f t="array" ref="M570">IFERROR(INDEX(_xlfn.TEXTSPLIT(G570, "-"), 3), "")</f>
        <v>S402</v>
      </c>
      <c r="N570" s="1" t="str" cm="1">
        <f t="array" ref="N570">IFERROR(INDEX(_xlfn.TEXTSPLIT(H570, ";"), 3), "")</f>
        <v>Access Stair - Lower Roof</v>
      </c>
      <c r="O570" s="15"/>
      <c r="P570" s="20" t="str">
        <f t="shared" si="35"/>
        <v>3918</v>
      </c>
      <c r="Q570" s="2" t="s">
        <v>1397</v>
      </c>
      <c r="R570" s="2">
        <v>22</v>
      </c>
      <c r="S570" t="s">
        <v>30</v>
      </c>
      <c r="T570" t="s">
        <v>31</v>
      </c>
      <c r="U570" t="s">
        <v>1379</v>
      </c>
      <c r="V570" t="s">
        <v>1380</v>
      </c>
      <c r="W570" t="s">
        <v>1479</v>
      </c>
      <c r="X570" t="s">
        <v>1480</v>
      </c>
    </row>
    <row r="571" spans="1:24" x14ac:dyDescent="0.2">
      <c r="A571" s="2" t="s">
        <v>1393</v>
      </c>
      <c r="B571" s="2" t="s">
        <v>1446</v>
      </c>
      <c r="C571" s="2" t="str">
        <f t="shared" si="34"/>
        <v>SY65B6</v>
      </c>
      <c r="D571" s="60" t="s">
        <v>1507</v>
      </c>
      <c r="E571" s="60" t="s">
        <v>1508</v>
      </c>
      <c r="F571" t="str">
        <f t="shared" si="31"/>
        <v>B005</v>
      </c>
      <c r="G5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F0391-B008-S403</v>
      </c>
      <c r="H5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Facility;Shaft Stairs - Lower Roof</v>
      </c>
      <c r="I571" t="str" cm="1">
        <f t="array" ref="I571">IFERROR(INDEX(_xlfn.TEXTSPLIT(G571, "-"), 1), "")</f>
        <v>F0391</v>
      </c>
      <c r="J571" t="str" cm="1">
        <f t="array" ref="J571">IFERROR(INDEX(_xlfn.TEXTSPLIT(H571, "/"), 1), "")</f>
        <v>STSP Maintenance and Operational Centre (MOC);Ventilation Facility;Shaft Stairs - Lower Roof</v>
      </c>
      <c r="K571" t="str" cm="1">
        <f t="array" ref="K571">IFERROR(INDEX(_xlfn.TEXTSPLIT(G571, "-"), 2), "")</f>
        <v>B008</v>
      </c>
      <c r="L571" s="1" t="str" cm="1">
        <f t="array" ref="L571">IFERROR(INDEX(_xlfn.TEXTSPLIT(H571, ";"), 2), "")</f>
        <v>Ventilation Facility</v>
      </c>
      <c r="M571" t="str" cm="1">
        <f t="array" ref="M571">IFERROR(INDEX(_xlfn.TEXTSPLIT(G571, "-"), 3), "")</f>
        <v>S403</v>
      </c>
      <c r="N571" s="1" t="str" cm="1">
        <f t="array" ref="N571">IFERROR(INDEX(_xlfn.TEXTSPLIT(H571, ";"), 3), "")</f>
        <v>Shaft Stairs - Lower Roof</v>
      </c>
      <c r="O571" s="15"/>
      <c r="P571" s="20" t="str">
        <f t="shared" si="35"/>
        <v>3918</v>
      </c>
      <c r="Q571" s="2" t="s">
        <v>1397</v>
      </c>
      <c r="R571" s="2">
        <v>23</v>
      </c>
      <c r="S571" t="s">
        <v>30</v>
      </c>
      <c r="T571" t="s">
        <v>31</v>
      </c>
      <c r="U571" t="s">
        <v>1379</v>
      </c>
      <c r="V571" t="s">
        <v>1380</v>
      </c>
      <c r="W571" t="s">
        <v>1479</v>
      </c>
      <c r="X571" t="s">
        <v>1480</v>
      </c>
    </row>
    <row r="572" spans="1:24" x14ac:dyDescent="0.2">
      <c r="A572" s="2" t="s">
        <v>1393</v>
      </c>
      <c r="B572" s="2" t="s">
        <v>1446</v>
      </c>
      <c r="C572" s="2" t="str">
        <f t="shared" si="34"/>
        <v>SY65B6</v>
      </c>
      <c r="D572" s="60" t="s">
        <v>1509</v>
      </c>
      <c r="E572" s="60" t="s">
        <v>1465</v>
      </c>
      <c r="F572" t="str">
        <f t="shared" si="31"/>
        <v>B005</v>
      </c>
      <c r="G5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F0391-B008-S404</v>
      </c>
      <c r="H5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(MOC);Ventilation Facility;Roof</v>
      </c>
      <c r="I572" t="str" cm="1">
        <f t="array" ref="I572">IFERROR(INDEX(_xlfn.TEXTSPLIT(G572, "-"), 1), "")</f>
        <v>F0391</v>
      </c>
      <c r="J572" t="str" cm="1">
        <f t="array" ref="J572">IFERROR(INDEX(_xlfn.TEXTSPLIT(H572, "/"), 1), "")</f>
        <v>STSP Maintenance and Operational Centre (MOC);Ventilation Facility;Roof</v>
      </c>
      <c r="K572" t="str" cm="1">
        <f t="array" ref="K572">IFERROR(INDEX(_xlfn.TEXTSPLIT(G572, "-"), 2), "")</f>
        <v>B008</v>
      </c>
      <c r="L572" s="1" t="str" cm="1">
        <f t="array" ref="L572">IFERROR(INDEX(_xlfn.TEXTSPLIT(H572, ";"), 2), "")</f>
        <v>Ventilation Facility</v>
      </c>
      <c r="M572" t="str" cm="1">
        <f t="array" ref="M572">IFERROR(INDEX(_xlfn.TEXTSPLIT(G572, "-"), 3), "")</f>
        <v>S404</v>
      </c>
      <c r="N572" s="1" t="str" cm="1">
        <f t="array" ref="N572">IFERROR(INDEX(_xlfn.TEXTSPLIT(H572, ";"), 3), "")</f>
        <v>Roof</v>
      </c>
      <c r="O572" s="15"/>
      <c r="P572" s="20" t="str">
        <f t="shared" si="35"/>
        <v>3918</v>
      </c>
      <c r="Q572" s="2" t="s">
        <v>1397</v>
      </c>
      <c r="R572" s="2">
        <v>24</v>
      </c>
      <c r="S572" t="s">
        <v>30</v>
      </c>
      <c r="T572" t="s">
        <v>31</v>
      </c>
      <c r="U572" t="s">
        <v>1379</v>
      </c>
      <c r="V572" t="s">
        <v>1380</v>
      </c>
      <c r="W572" t="s">
        <v>1403</v>
      </c>
      <c r="X572" t="s">
        <v>1404</v>
      </c>
    </row>
    <row r="573" spans="1:24" x14ac:dyDescent="0.2">
      <c r="C573" s="2"/>
      <c r="D573" s="59"/>
      <c r="E573" s="59"/>
      <c r="I573" t="str" cm="1">
        <f t="array" ref="I573">IFERROR(INDEX(_xlfn.TEXTSPLIT(G573, "-"), 1), "")</f>
        <v/>
      </c>
      <c r="J573" t="str" cm="1">
        <f t="array" ref="J573">IFERROR(INDEX(_xlfn.TEXTSPLIT(H573, "/"), 1), "")</f>
        <v/>
      </c>
      <c r="K573" t="str" cm="1">
        <f t="array" ref="K573">IFERROR(INDEX(_xlfn.TEXTSPLIT(G573, "-"), 2), "")</f>
        <v/>
      </c>
      <c r="L573" s="1" t="str" cm="1">
        <f t="array" ref="L573">IFERROR(INDEX(_xlfn.TEXTSPLIT(H573, ";"), 2), "")</f>
        <v/>
      </c>
      <c r="M573" t="str" cm="1">
        <f t="array" ref="M573">IFERROR(INDEX(_xlfn.TEXTSPLIT(G573, "-"), 3), "")</f>
        <v/>
      </c>
      <c r="N573" s="1" t="str" cm="1">
        <f t="array" ref="N573">IFERROR(INDEX(_xlfn.TEXTSPLIT(H573, ";"), 3), "")</f>
        <v/>
      </c>
      <c r="O573" s="15"/>
      <c r="P573" s="20"/>
      <c r="Q573" s="17"/>
      <c r="R573" s="17"/>
    </row>
    <row r="574" spans="1:24" x14ac:dyDescent="0.2">
      <c r="A574" s="2" t="s">
        <v>1393</v>
      </c>
      <c r="B574" s="2" t="s">
        <v>1446</v>
      </c>
      <c r="C574" s="2" t="str">
        <f t="shared" ref="C574:C587" si="36">$B$514</f>
        <v>FT98D5</v>
      </c>
      <c r="D574" s="60" t="s">
        <v>1406</v>
      </c>
      <c r="E574" s="60" t="s">
        <v>1510</v>
      </c>
      <c r="F574" t="str">
        <f t="shared" si="31"/>
        <v>B005</v>
      </c>
      <c r="G5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F0391-B009-S001</v>
      </c>
      <c r="H5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Substation Building A, Basement</v>
      </c>
      <c r="I574" t="str" cm="1">
        <f t="array" ref="I574">IFERROR(INDEX(_xlfn.TEXTSPLIT(G574, "-"), 1), "")</f>
        <v>F0391</v>
      </c>
      <c r="J574" t="str" cm="1">
        <f t="array" ref="J574">IFERROR(INDEX(_xlfn.TEXTSPLIT(H574, "/"), 1), "")</f>
        <v>STSP Maintenance and Operational Centre (MOC);Within MOC Facility Boundary;External - Substation Building A, Basement</v>
      </c>
      <c r="K574" t="str" cm="1">
        <f t="array" ref="K574">IFERROR(INDEX(_xlfn.TEXTSPLIT(G574, "-"), 2), "")</f>
        <v>B009</v>
      </c>
      <c r="L574" s="1" t="str" cm="1">
        <f t="array" ref="L574">IFERROR(INDEX(_xlfn.TEXTSPLIT(H574, ";"), 2), "")</f>
        <v>Within MOC Facility Boundary</v>
      </c>
      <c r="M574" t="str" cm="1">
        <f t="array" ref="M574">IFERROR(INDEX(_xlfn.TEXTSPLIT(G574, "-"), 3), "")</f>
        <v>S001</v>
      </c>
      <c r="N574" s="1" t="str" cm="1">
        <f t="array" ref="N574">IFERROR(INDEX(_xlfn.TEXTSPLIT(H574, ";"), 3), "")</f>
        <v>External - Substation Building A, Basement</v>
      </c>
      <c r="O574" s="15"/>
      <c r="P574" s="20">
        <v>3910</v>
      </c>
      <c r="Q574" s="2" t="s">
        <v>1397</v>
      </c>
      <c r="R574" s="2">
        <v>1</v>
      </c>
      <c r="S574" t="s">
        <v>30</v>
      </c>
      <c r="T574" t="s">
        <v>31</v>
      </c>
      <c r="U574" t="s">
        <v>1384</v>
      </c>
      <c r="V574" t="s">
        <v>1385</v>
      </c>
      <c r="W574" t="s">
        <v>1386</v>
      </c>
      <c r="X574" t="s">
        <v>1387</v>
      </c>
    </row>
    <row r="575" spans="1:24" x14ac:dyDescent="0.2">
      <c r="A575" s="2" t="s">
        <v>1393</v>
      </c>
      <c r="B575" s="2" t="s">
        <v>1446</v>
      </c>
      <c r="C575" s="2" t="str">
        <f t="shared" si="36"/>
        <v>FT98D5</v>
      </c>
      <c r="D575" s="60" t="s">
        <v>1411</v>
      </c>
      <c r="E575" s="60" t="s">
        <v>1511</v>
      </c>
      <c r="F575" t="str">
        <f t="shared" si="31"/>
        <v>B005</v>
      </c>
      <c r="G5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F0391-B009-S002</v>
      </c>
      <c r="H5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Substation Building B, Basement</v>
      </c>
      <c r="I575" t="str" cm="1">
        <f t="array" ref="I575">IFERROR(INDEX(_xlfn.TEXTSPLIT(G575, "-"), 1), "")</f>
        <v>F0391</v>
      </c>
      <c r="J575" t="str" cm="1">
        <f t="array" ref="J575">IFERROR(INDEX(_xlfn.TEXTSPLIT(H575, "/"), 1), "")</f>
        <v>STSP Maintenance and Operational Centre (MOC);Within MOC Facility Boundary;External - Substation Building B, Basement</v>
      </c>
      <c r="K575" t="str" cm="1">
        <f t="array" ref="K575">IFERROR(INDEX(_xlfn.TEXTSPLIT(G575, "-"), 2), "")</f>
        <v>B009</v>
      </c>
      <c r="L575" s="1" t="str" cm="1">
        <f t="array" ref="L575">IFERROR(INDEX(_xlfn.TEXTSPLIT(H575, ";"), 2), "")</f>
        <v>Within MOC Facility Boundary</v>
      </c>
      <c r="M575" t="str" cm="1">
        <f t="array" ref="M575">IFERROR(INDEX(_xlfn.TEXTSPLIT(G575, "-"), 3), "")</f>
        <v>S002</v>
      </c>
      <c r="N575" s="1" t="str" cm="1">
        <f t="array" ref="N575">IFERROR(INDEX(_xlfn.TEXTSPLIT(H575, ";"), 3), "")</f>
        <v>External - Substation Building B, Basement</v>
      </c>
      <c r="O575" s="15"/>
      <c r="P575" s="20">
        <v>3915</v>
      </c>
      <c r="Q575" s="2" t="s">
        <v>1397</v>
      </c>
      <c r="R575" s="2">
        <v>2</v>
      </c>
      <c r="S575" t="s">
        <v>30</v>
      </c>
      <c r="T575" t="s">
        <v>31</v>
      </c>
      <c r="U575" t="s">
        <v>1384</v>
      </c>
      <c r="V575" t="s">
        <v>1385</v>
      </c>
      <c r="W575" t="s">
        <v>1386</v>
      </c>
      <c r="X575" t="s">
        <v>1387</v>
      </c>
    </row>
    <row r="576" spans="1:24" x14ac:dyDescent="0.2">
      <c r="A576" s="2" t="s">
        <v>1393</v>
      </c>
      <c r="B576" s="2" t="s">
        <v>1446</v>
      </c>
      <c r="C576" s="2" t="str">
        <f t="shared" si="36"/>
        <v>FT98D5</v>
      </c>
      <c r="D576" s="60" t="s">
        <v>1512</v>
      </c>
      <c r="E576" s="60" t="s">
        <v>1513</v>
      </c>
      <c r="F576" t="str">
        <f t="shared" si="31"/>
        <v>B005</v>
      </c>
      <c r="G57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F0391-B009-S003</v>
      </c>
      <c r="H57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Boundary;Loading Dock</v>
      </c>
      <c r="I576" t="str" cm="1">
        <f t="array" ref="I576">IFERROR(INDEX(_xlfn.TEXTSPLIT(G576, "-"), 1), "")</f>
        <v>F0391</v>
      </c>
      <c r="J576" t="str" cm="1">
        <f t="array" ref="J576">IFERROR(INDEX(_xlfn.TEXTSPLIT(H576, "/"), 1), "")</f>
        <v>STSP Maintenance and Operational Centre (MOC);Within MOC Facility Boundary;Loading Dock</v>
      </c>
      <c r="K576" t="str" cm="1">
        <f t="array" ref="K576">IFERROR(INDEX(_xlfn.TEXTSPLIT(G576, "-"), 2), "")</f>
        <v>B009</v>
      </c>
      <c r="L576" s="1" t="str" cm="1">
        <f t="array" ref="L576">IFERROR(INDEX(_xlfn.TEXTSPLIT(H576, ";"), 2), "")</f>
        <v>Within MOC Facility Boundary</v>
      </c>
      <c r="M576" t="str" cm="1">
        <f t="array" ref="M576">IFERROR(INDEX(_xlfn.TEXTSPLIT(G576, "-"), 3), "")</f>
        <v>S003</v>
      </c>
      <c r="N576" s="1" t="str" cm="1">
        <f t="array" ref="N576">IFERROR(INDEX(_xlfn.TEXTSPLIT(H576, ";"), 3), "")</f>
        <v>Loading Dock</v>
      </c>
      <c r="O576" s="15"/>
      <c r="P576" s="20" t="str">
        <f>$P$513</f>
        <v>3918</v>
      </c>
      <c r="Q576" s="2" t="s">
        <v>1397</v>
      </c>
      <c r="R576" s="2">
        <v>3</v>
      </c>
      <c r="S576" t="s">
        <v>30</v>
      </c>
      <c r="T576" t="s">
        <v>31</v>
      </c>
      <c r="U576" t="s">
        <v>1384</v>
      </c>
      <c r="V576" t="s">
        <v>1385</v>
      </c>
      <c r="W576" t="s">
        <v>1386</v>
      </c>
      <c r="X576" t="s">
        <v>1387</v>
      </c>
    </row>
    <row r="577" spans="1:25" x14ac:dyDescent="0.2">
      <c r="A577" s="2" t="s">
        <v>1393</v>
      </c>
      <c r="B577" s="2" t="s">
        <v>1446</v>
      </c>
      <c r="C577" s="2" t="str">
        <f t="shared" si="36"/>
        <v>FT98D5</v>
      </c>
      <c r="D577" s="60" t="s">
        <v>1514</v>
      </c>
      <c r="E577" s="60" t="s">
        <v>1515</v>
      </c>
      <c r="F577" t="str">
        <f t="shared" si="31"/>
        <v>B005</v>
      </c>
      <c r="G57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F0391-B009-S004</v>
      </c>
      <c r="H57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Ventilation Building</v>
      </c>
      <c r="I577" t="str" cm="1">
        <f t="array" ref="I577">IFERROR(INDEX(_xlfn.TEXTSPLIT(G577, "-"), 1), "")</f>
        <v>F0391</v>
      </c>
      <c r="J577" t="str" cm="1">
        <f t="array" ref="J577">IFERROR(INDEX(_xlfn.TEXTSPLIT(H577, "/"), 1), "")</f>
        <v>STSP Maintenance and Operational Centre (MOC);Within MOC Facility Boundary;External - Ventilation Building</v>
      </c>
      <c r="K577" t="str" cm="1">
        <f t="array" ref="K577">IFERROR(INDEX(_xlfn.TEXTSPLIT(G577, "-"), 2), "")</f>
        <v>B009</v>
      </c>
      <c r="L577" s="1" t="str" cm="1">
        <f t="array" ref="L577">IFERROR(INDEX(_xlfn.TEXTSPLIT(H577, ";"), 2), "")</f>
        <v>Within MOC Facility Boundary</v>
      </c>
      <c r="M577" t="str" cm="1">
        <f t="array" ref="M577">IFERROR(INDEX(_xlfn.TEXTSPLIT(G577, "-"), 3), "")</f>
        <v>S004</v>
      </c>
      <c r="N577" s="1" t="str" cm="1">
        <f t="array" ref="N577">IFERROR(INDEX(_xlfn.TEXTSPLIT(H577, ";"), 3), "")</f>
        <v>External - Ventilation Building</v>
      </c>
      <c r="O577" s="15"/>
      <c r="P577" s="20" t="str">
        <f>$P$513</f>
        <v>3918</v>
      </c>
      <c r="Q577" s="2" t="s">
        <v>1397</v>
      </c>
      <c r="R577" s="2">
        <v>4</v>
      </c>
      <c r="S577" t="s">
        <v>30</v>
      </c>
      <c r="T577" t="s">
        <v>31</v>
      </c>
      <c r="U577" t="s">
        <v>1384</v>
      </c>
      <c r="V577" t="s">
        <v>1385</v>
      </c>
      <c r="W577" t="s">
        <v>1386</v>
      </c>
      <c r="X577" t="s">
        <v>1387</v>
      </c>
    </row>
    <row r="578" spans="1:25" x14ac:dyDescent="0.2">
      <c r="A578" s="2" t="s">
        <v>1393</v>
      </c>
      <c r="B578" s="2" t="s">
        <v>1446</v>
      </c>
      <c r="C578" s="2" t="str">
        <f t="shared" si="36"/>
        <v>FT98D5</v>
      </c>
      <c r="D578" s="60" t="s">
        <v>1516</v>
      </c>
      <c r="E578" s="60" t="s">
        <v>1517</v>
      </c>
      <c r="F578" t="str">
        <f t="shared" si="31"/>
        <v>B005</v>
      </c>
      <c r="G57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F0391-B009-S008</v>
      </c>
      <c r="H57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Boundary;MOC Compound</v>
      </c>
      <c r="I578" t="str" cm="1">
        <f t="array" ref="I578">IFERROR(INDEX(_xlfn.TEXTSPLIT(G578, "-"), 1), "")</f>
        <v>F0391</v>
      </c>
      <c r="J578" t="str" cm="1">
        <f t="array" ref="J578">IFERROR(INDEX(_xlfn.TEXTSPLIT(H578, "/"), 1), "")</f>
        <v>STSP Maintenance and Operational Centre (MOC);Within MOC Facility Boundary;MOC Compound</v>
      </c>
      <c r="K578" t="str" cm="1">
        <f t="array" ref="K578">IFERROR(INDEX(_xlfn.TEXTSPLIT(G578, "-"), 2), "")</f>
        <v>B009</v>
      </c>
      <c r="L578" s="1" t="str" cm="1">
        <f t="array" ref="L578">IFERROR(INDEX(_xlfn.TEXTSPLIT(H578, ";"), 2), "")</f>
        <v>Within MOC Facility Boundary</v>
      </c>
      <c r="M578" t="str" cm="1">
        <f t="array" ref="M578">IFERROR(INDEX(_xlfn.TEXTSPLIT(G578, "-"), 3), "")</f>
        <v>S008</v>
      </c>
      <c r="N578" s="1" t="str" cm="1">
        <f t="array" ref="N578">IFERROR(INDEX(_xlfn.TEXTSPLIT(H578, ";"), 3), "")</f>
        <v>MOC Compound</v>
      </c>
      <c r="O578" s="15"/>
      <c r="P578" s="20" t="str">
        <f>$P$514</f>
        <v>3919</v>
      </c>
      <c r="Q578" s="2" t="s">
        <v>1397</v>
      </c>
      <c r="R578" s="2">
        <v>5</v>
      </c>
      <c r="S578" t="s">
        <v>30</v>
      </c>
      <c r="T578" t="s">
        <v>31</v>
      </c>
      <c r="U578" t="s">
        <v>1384</v>
      </c>
      <c r="V578" t="s">
        <v>1385</v>
      </c>
      <c r="W578" t="s">
        <v>1386</v>
      </c>
      <c r="X578" t="s">
        <v>1387</v>
      </c>
    </row>
    <row r="579" spans="1:25" x14ac:dyDescent="0.2">
      <c r="A579" s="2" t="s">
        <v>1393</v>
      </c>
      <c r="B579" s="2" t="s">
        <v>1446</v>
      </c>
      <c r="C579" s="2" t="str">
        <f t="shared" si="36"/>
        <v>FT98D5</v>
      </c>
      <c r="D579" s="60" t="s">
        <v>1518</v>
      </c>
      <c r="E579" s="60" t="s">
        <v>1519</v>
      </c>
      <c r="F579" t="str">
        <f t="shared" si="31"/>
        <v>B005</v>
      </c>
      <c r="G57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F0391-B009-S009</v>
      </c>
      <c r="H57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Entry Gate</v>
      </c>
      <c r="I579" t="str" cm="1">
        <f t="array" ref="I579">IFERROR(INDEX(_xlfn.TEXTSPLIT(G579, "-"), 1), "")</f>
        <v>F0391</v>
      </c>
      <c r="J579" t="str" cm="1">
        <f t="array" ref="J579">IFERROR(INDEX(_xlfn.TEXTSPLIT(H579, "/"), 1), "")</f>
        <v>STSP Maintenance and Operational Centre (MOC);Within MOC Facility Boundary;External - Entry Gate</v>
      </c>
      <c r="K579" t="str" cm="1">
        <f t="array" ref="K579">IFERROR(INDEX(_xlfn.TEXTSPLIT(G579, "-"), 2), "")</f>
        <v>B009</v>
      </c>
      <c r="L579" s="1" t="str" cm="1">
        <f t="array" ref="L579">IFERROR(INDEX(_xlfn.TEXTSPLIT(H579, ";"), 2), "")</f>
        <v>Within MOC Facility Boundary</v>
      </c>
      <c r="M579" t="str" cm="1">
        <f t="array" ref="M579">IFERROR(INDEX(_xlfn.TEXTSPLIT(G579, "-"), 3), "")</f>
        <v>S009</v>
      </c>
      <c r="N579" s="1" t="str" cm="1">
        <f t="array" ref="N579">IFERROR(INDEX(_xlfn.TEXTSPLIT(H579, ";"), 3), "")</f>
        <v>External - Entry Gate</v>
      </c>
      <c r="O579" s="15"/>
      <c r="P579" s="20" t="str">
        <f>$P$514</f>
        <v>3919</v>
      </c>
      <c r="Q579" s="2" t="s">
        <v>1397</v>
      </c>
      <c r="R579" s="2">
        <v>6</v>
      </c>
      <c r="S579" t="s">
        <v>30</v>
      </c>
      <c r="T579" t="s">
        <v>31</v>
      </c>
      <c r="U579" t="s">
        <v>1384</v>
      </c>
      <c r="V579" t="s">
        <v>1385</v>
      </c>
      <c r="W579" t="s">
        <v>1386</v>
      </c>
      <c r="X579" t="s">
        <v>1387</v>
      </c>
    </row>
    <row r="580" spans="1:25" x14ac:dyDescent="0.2">
      <c r="A580" s="2" t="s">
        <v>1393</v>
      </c>
      <c r="B580" s="2" t="s">
        <v>1446</v>
      </c>
      <c r="C580" s="2" t="str">
        <f t="shared" si="36"/>
        <v>FT98D5</v>
      </c>
      <c r="D580" s="60" t="s">
        <v>1520</v>
      </c>
      <c r="E580" s="60" t="s">
        <v>1521</v>
      </c>
      <c r="F580" t="str">
        <f t="shared" si="31"/>
        <v>B005</v>
      </c>
      <c r="G58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F0391-B009-S010</v>
      </c>
      <c r="H58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Mobile Carrier Building</v>
      </c>
      <c r="I580" t="str" cm="1">
        <f t="array" ref="I580">IFERROR(INDEX(_xlfn.TEXTSPLIT(G580, "-"), 1), "")</f>
        <v>F0391</v>
      </c>
      <c r="J580" t="str" cm="1">
        <f t="array" ref="J580">IFERROR(INDEX(_xlfn.TEXTSPLIT(H580, "/"), 1), "")</f>
        <v>STSP Maintenance and Operational Centre (MOC);Within MOC Facility Boundary;External - Mobile Carrier Building</v>
      </c>
      <c r="K580" t="str" cm="1">
        <f t="array" ref="K580">IFERROR(INDEX(_xlfn.TEXTSPLIT(G580, "-"), 2), "")</f>
        <v>B009</v>
      </c>
      <c r="L580" s="1" t="str" cm="1">
        <f t="array" ref="L580">IFERROR(INDEX(_xlfn.TEXTSPLIT(H580, ";"), 2), "")</f>
        <v>Within MOC Facility Boundary</v>
      </c>
      <c r="M580" t="str" cm="1">
        <f t="array" ref="M580">IFERROR(INDEX(_xlfn.TEXTSPLIT(G580, "-"), 3), "")</f>
        <v>S010</v>
      </c>
      <c r="N580" s="1" t="str" cm="1">
        <f t="array" ref="N580">IFERROR(INDEX(_xlfn.TEXTSPLIT(H580, ";"), 3), "")</f>
        <v>External - Mobile Carrier Building</v>
      </c>
      <c r="O580" s="15"/>
      <c r="P580" s="20" t="str">
        <f>$P$514</f>
        <v>3919</v>
      </c>
      <c r="Q580" s="2" t="s">
        <v>1397</v>
      </c>
      <c r="R580" s="2">
        <v>7</v>
      </c>
      <c r="S580" t="s">
        <v>30</v>
      </c>
      <c r="T580" t="s">
        <v>31</v>
      </c>
      <c r="U580" t="s">
        <v>1384</v>
      </c>
      <c r="V580" t="s">
        <v>1385</v>
      </c>
      <c r="W580" t="s">
        <v>1386</v>
      </c>
      <c r="X580" t="s">
        <v>1387</v>
      </c>
    </row>
    <row r="581" spans="1:25" x14ac:dyDescent="0.2">
      <c r="A581" s="2" t="s">
        <v>1393</v>
      </c>
      <c r="B581" s="2" t="s">
        <v>1446</v>
      </c>
      <c r="C581" s="2" t="str">
        <f t="shared" si="36"/>
        <v>FT98D5</v>
      </c>
      <c r="D581" s="60" t="s">
        <v>1522</v>
      </c>
      <c r="E581" s="60" t="s">
        <v>1523</v>
      </c>
      <c r="F581" t="str">
        <f t="shared" si="31"/>
        <v>B005</v>
      </c>
      <c r="G58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F0391-B009-S011</v>
      </c>
      <c r="H58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Substation Building A</v>
      </c>
      <c r="I581" t="str" cm="1">
        <f t="array" ref="I581">IFERROR(INDEX(_xlfn.TEXTSPLIT(G581, "-"), 1), "")</f>
        <v>F0391</v>
      </c>
      <c r="J581" t="str" cm="1">
        <f t="array" ref="J581">IFERROR(INDEX(_xlfn.TEXTSPLIT(H581, "/"), 1), "")</f>
        <v>STSP Maintenance and Operational Centre (MOC);Within MOC Facility Boundary;External - Substation Building A</v>
      </c>
      <c r="K581" t="str" cm="1">
        <f t="array" ref="K581">IFERROR(INDEX(_xlfn.TEXTSPLIT(G581, "-"), 2), "")</f>
        <v>B009</v>
      </c>
      <c r="L581" s="1" t="str" cm="1">
        <f t="array" ref="L581">IFERROR(INDEX(_xlfn.TEXTSPLIT(H581, ";"), 2), "")</f>
        <v>Within MOC Facility Boundary</v>
      </c>
      <c r="M581" t="str" cm="1">
        <f t="array" ref="M581">IFERROR(INDEX(_xlfn.TEXTSPLIT(G581, "-"), 3), "")</f>
        <v>S011</v>
      </c>
      <c r="N581" s="1" t="str" cm="1">
        <f t="array" ref="N581">IFERROR(INDEX(_xlfn.TEXTSPLIT(H581, ";"), 3), "")</f>
        <v>External - Substation Building A</v>
      </c>
      <c r="O581" s="15"/>
      <c r="P581" s="20">
        <v>3910</v>
      </c>
      <c r="Q581" s="2" t="s">
        <v>1397</v>
      </c>
      <c r="R581" s="2">
        <v>8</v>
      </c>
      <c r="S581" t="s">
        <v>30</v>
      </c>
      <c r="T581" t="s">
        <v>31</v>
      </c>
      <c r="U581" t="s">
        <v>1384</v>
      </c>
      <c r="V581" t="s">
        <v>1385</v>
      </c>
      <c r="W581" t="s">
        <v>1386</v>
      </c>
      <c r="X581" t="s">
        <v>1387</v>
      </c>
    </row>
    <row r="582" spans="1:25" x14ac:dyDescent="0.2">
      <c r="A582" s="2" t="s">
        <v>1393</v>
      </c>
      <c r="B582" s="2" t="s">
        <v>1446</v>
      </c>
      <c r="C582" s="2" t="str">
        <f t="shared" si="36"/>
        <v>FT98D5</v>
      </c>
      <c r="D582" s="60" t="s">
        <v>1524</v>
      </c>
      <c r="E582" s="60" t="s">
        <v>1525</v>
      </c>
      <c r="F582" t="str">
        <f t="shared" si="31"/>
        <v>B005</v>
      </c>
      <c r="G5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F0391-B009-S012</v>
      </c>
      <c r="H5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Tunnel Monitoring Facility</v>
      </c>
      <c r="I582" t="str" cm="1">
        <f t="array" ref="I582">IFERROR(INDEX(_xlfn.TEXTSPLIT(G582, "-"), 1), "")</f>
        <v>F0391</v>
      </c>
      <c r="J582" t="str" cm="1">
        <f t="array" ref="J582">IFERROR(INDEX(_xlfn.TEXTSPLIT(H582, "/"), 1), "")</f>
        <v>STSP Maintenance and Operational Centre (MOC);Within MOC Facility Boundary;External - Tunnel Monitoring Facility</v>
      </c>
      <c r="K582" t="str" cm="1">
        <f t="array" ref="K582">IFERROR(INDEX(_xlfn.TEXTSPLIT(G582, "-"), 2), "")</f>
        <v>B009</v>
      </c>
      <c r="L582" s="1" t="str" cm="1">
        <f t="array" ref="L582">IFERROR(INDEX(_xlfn.TEXTSPLIT(H582, ";"), 2), "")</f>
        <v>Within MOC Facility Boundary</v>
      </c>
      <c r="M582" t="str" cm="1">
        <f t="array" ref="M582">IFERROR(INDEX(_xlfn.TEXTSPLIT(G582, "-"), 3), "")</f>
        <v>S012</v>
      </c>
      <c r="N582" s="1" t="str" cm="1">
        <f t="array" ref="N582">IFERROR(INDEX(_xlfn.TEXTSPLIT(H582, ";"), 3), "")</f>
        <v>External - Tunnel Monitoring Facility</v>
      </c>
      <c r="O582" s="15"/>
      <c r="P582" s="20" t="str">
        <f>$P$514</f>
        <v>3919</v>
      </c>
      <c r="Q582" s="2" t="s">
        <v>1397</v>
      </c>
      <c r="R582" s="2">
        <v>9</v>
      </c>
      <c r="S582" t="s">
        <v>30</v>
      </c>
      <c r="T582" t="s">
        <v>31</v>
      </c>
      <c r="U582" t="s">
        <v>1384</v>
      </c>
      <c r="V582" t="s">
        <v>1385</v>
      </c>
      <c r="W582" t="s">
        <v>1386</v>
      </c>
      <c r="X582" t="s">
        <v>1387</v>
      </c>
    </row>
    <row r="583" spans="1:25" x14ac:dyDescent="0.2">
      <c r="A583" s="2" t="s">
        <v>1393</v>
      </c>
      <c r="B583" s="2" t="s">
        <v>1446</v>
      </c>
      <c r="C583" s="2" t="str">
        <f t="shared" si="36"/>
        <v>FT98D5</v>
      </c>
      <c r="D583" s="60" t="s">
        <v>1526</v>
      </c>
      <c r="E583" s="60" t="s">
        <v>1527</v>
      </c>
      <c r="F583" t="str">
        <f t="shared" si="31"/>
        <v>B005</v>
      </c>
      <c r="G5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F0391-B009-S014</v>
      </c>
      <c r="H5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Substation Building B</v>
      </c>
      <c r="I583" t="str" cm="1">
        <f t="array" ref="I583">IFERROR(INDEX(_xlfn.TEXTSPLIT(G583, "-"), 1), "")</f>
        <v>F0391</v>
      </c>
      <c r="J583" t="str" cm="1">
        <f t="array" ref="J583">IFERROR(INDEX(_xlfn.TEXTSPLIT(H583, "/"), 1), "")</f>
        <v>STSP Maintenance and Operational Centre (MOC);Within MOC Facility Boundary;External - Substation Building B</v>
      </c>
      <c r="K583" t="str" cm="1">
        <f t="array" ref="K583">IFERROR(INDEX(_xlfn.TEXTSPLIT(G583, "-"), 2), "")</f>
        <v>B009</v>
      </c>
      <c r="L583" s="1" t="str" cm="1">
        <f t="array" ref="L583">IFERROR(INDEX(_xlfn.TEXTSPLIT(H583, ";"), 2), "")</f>
        <v>Within MOC Facility Boundary</v>
      </c>
      <c r="M583" t="str" cm="1">
        <f t="array" ref="M583">IFERROR(INDEX(_xlfn.TEXTSPLIT(G583, "-"), 3), "")</f>
        <v>S014</v>
      </c>
      <c r="N583" s="1" t="str" cm="1">
        <f t="array" ref="N583">IFERROR(INDEX(_xlfn.TEXTSPLIT(H583, ";"), 3), "")</f>
        <v>External - Substation Building B</v>
      </c>
      <c r="O583" s="15"/>
      <c r="P583" s="20">
        <v>3915</v>
      </c>
      <c r="Q583" s="2" t="s">
        <v>1397</v>
      </c>
      <c r="R583" s="2">
        <v>10</v>
      </c>
      <c r="S583" t="s">
        <v>30</v>
      </c>
      <c r="T583" t="s">
        <v>31</v>
      </c>
      <c r="U583" t="s">
        <v>1384</v>
      </c>
      <c r="V583" t="s">
        <v>1385</v>
      </c>
      <c r="W583" t="s">
        <v>1386</v>
      </c>
      <c r="X583" t="s">
        <v>1387</v>
      </c>
    </row>
    <row r="584" spans="1:25" x14ac:dyDescent="0.2">
      <c r="A584" s="2" t="s">
        <v>1393</v>
      </c>
      <c r="B584" s="2" t="s">
        <v>1446</v>
      </c>
      <c r="C584" s="2" t="str">
        <f t="shared" si="36"/>
        <v>FT98D5</v>
      </c>
      <c r="D584" s="60" t="s">
        <v>1528</v>
      </c>
      <c r="E584" s="60" t="s">
        <v>1515</v>
      </c>
      <c r="F584" t="str">
        <f t="shared" si="31"/>
        <v>B005</v>
      </c>
      <c r="G5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F0391-B009-S015</v>
      </c>
      <c r="H5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Ventilation Building</v>
      </c>
      <c r="I584" t="str" cm="1">
        <f t="array" ref="I584">IFERROR(INDEX(_xlfn.TEXTSPLIT(G584, "-"), 1), "")</f>
        <v>F0391</v>
      </c>
      <c r="J584" t="str" cm="1">
        <f t="array" ref="J584">IFERROR(INDEX(_xlfn.TEXTSPLIT(H584, "/"), 1), "")</f>
        <v>STSP Maintenance and Operational Centre (MOC);Within MOC Facility Boundary;External - Ventilation Building</v>
      </c>
      <c r="K584" t="str" cm="1">
        <f t="array" ref="K584">IFERROR(INDEX(_xlfn.TEXTSPLIT(G584, "-"), 2), "")</f>
        <v>B009</v>
      </c>
      <c r="L584" s="1" t="str" cm="1">
        <f t="array" ref="L584">IFERROR(INDEX(_xlfn.TEXTSPLIT(H584, ";"), 2), "")</f>
        <v>Within MOC Facility Boundary</v>
      </c>
      <c r="M584" t="str" cm="1">
        <f t="array" ref="M584">IFERROR(INDEX(_xlfn.TEXTSPLIT(G584, "-"), 3), "")</f>
        <v>S015</v>
      </c>
      <c r="N584" s="1" t="str" cm="1">
        <f t="array" ref="N584">IFERROR(INDEX(_xlfn.TEXTSPLIT(H584, ";"), 3), "")</f>
        <v>External - Ventilation Building</v>
      </c>
      <c r="O584" s="15"/>
      <c r="P584" s="20" t="str">
        <f>$P$513</f>
        <v>3918</v>
      </c>
      <c r="Q584" s="2" t="s">
        <v>1397</v>
      </c>
      <c r="R584" s="2">
        <v>11</v>
      </c>
      <c r="S584" t="s">
        <v>30</v>
      </c>
      <c r="T584" t="s">
        <v>31</v>
      </c>
      <c r="U584" t="s">
        <v>1384</v>
      </c>
      <c r="V584" t="s">
        <v>1385</v>
      </c>
      <c r="W584" t="s">
        <v>1386</v>
      </c>
      <c r="X584" t="s">
        <v>1387</v>
      </c>
    </row>
    <row r="585" spans="1:25" x14ac:dyDescent="0.2">
      <c r="A585" s="2" t="s">
        <v>1393</v>
      </c>
      <c r="B585" s="2" t="s">
        <v>1446</v>
      </c>
      <c r="C585" s="2" t="str">
        <f t="shared" si="36"/>
        <v>FT98D5</v>
      </c>
      <c r="D585" s="60" t="s">
        <v>1529</v>
      </c>
      <c r="E585" s="60" t="s">
        <v>1523</v>
      </c>
      <c r="F585" t="str">
        <f t="shared" si="31"/>
        <v>B005</v>
      </c>
      <c r="G58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F0391-B009-S016</v>
      </c>
      <c r="H58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Substation Building A</v>
      </c>
      <c r="I585" t="str" cm="1">
        <f t="array" ref="I585">IFERROR(INDEX(_xlfn.TEXTSPLIT(G585, "-"), 1), "")</f>
        <v>F0391</v>
      </c>
      <c r="J585" t="str" cm="1">
        <f t="array" ref="J585">IFERROR(INDEX(_xlfn.TEXTSPLIT(H585, "/"), 1), "")</f>
        <v>STSP Maintenance and Operational Centre (MOC);Within MOC Facility Boundary;External - Substation Building A</v>
      </c>
      <c r="K585" t="str" cm="1">
        <f t="array" ref="K585">IFERROR(INDEX(_xlfn.TEXTSPLIT(G585, "-"), 2), "")</f>
        <v>B009</v>
      </c>
      <c r="L585" s="1" t="str" cm="1">
        <f t="array" ref="L585">IFERROR(INDEX(_xlfn.TEXTSPLIT(H585, ";"), 2), "")</f>
        <v>Within MOC Facility Boundary</v>
      </c>
      <c r="M585" t="str" cm="1">
        <f t="array" ref="M585">IFERROR(INDEX(_xlfn.TEXTSPLIT(G585, "-"), 3), "")</f>
        <v>S016</v>
      </c>
      <c r="N585" s="1" t="str" cm="1">
        <f t="array" ref="N585">IFERROR(INDEX(_xlfn.TEXTSPLIT(H585, ";"), 3), "")</f>
        <v>External - Substation Building A</v>
      </c>
      <c r="O585" s="15"/>
      <c r="P585" s="20">
        <v>3910</v>
      </c>
      <c r="Q585" s="2" t="s">
        <v>1397</v>
      </c>
      <c r="R585" s="2">
        <v>12</v>
      </c>
      <c r="S585" t="s">
        <v>30</v>
      </c>
      <c r="T585" t="s">
        <v>31</v>
      </c>
      <c r="U585" t="s">
        <v>1384</v>
      </c>
      <c r="V585" t="s">
        <v>1385</v>
      </c>
      <c r="W585" t="s">
        <v>1386</v>
      </c>
      <c r="X585" t="s">
        <v>1387</v>
      </c>
    </row>
    <row r="586" spans="1:25" x14ac:dyDescent="0.2">
      <c r="A586" s="2" t="s">
        <v>1393</v>
      </c>
      <c r="B586" s="2" t="s">
        <v>1446</v>
      </c>
      <c r="C586" s="2" t="str">
        <f t="shared" si="36"/>
        <v>FT98D5</v>
      </c>
      <c r="D586" s="60" t="s">
        <v>1530</v>
      </c>
      <c r="E586" s="60" t="s">
        <v>1523</v>
      </c>
      <c r="F586" t="str">
        <f t="shared" si="31"/>
        <v>B005</v>
      </c>
      <c r="G5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F0391-B009-S017</v>
      </c>
      <c r="H5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Substation Building A</v>
      </c>
      <c r="I586" t="str" cm="1">
        <f t="array" ref="I586">IFERROR(INDEX(_xlfn.TEXTSPLIT(G586, "-"), 1), "")</f>
        <v>F0391</v>
      </c>
      <c r="J586" t="str" cm="1">
        <f t="array" ref="J586">IFERROR(INDEX(_xlfn.TEXTSPLIT(H586, "/"), 1), "")</f>
        <v>STSP Maintenance and Operational Centre (MOC);Within MOC Facility Boundary;External - Substation Building A</v>
      </c>
      <c r="K586" t="str" cm="1">
        <f t="array" ref="K586">IFERROR(INDEX(_xlfn.TEXTSPLIT(G586, "-"), 2), "")</f>
        <v>B009</v>
      </c>
      <c r="L586" s="1" t="str" cm="1">
        <f t="array" ref="L586">IFERROR(INDEX(_xlfn.TEXTSPLIT(H586, ";"), 2), "")</f>
        <v>Within MOC Facility Boundary</v>
      </c>
      <c r="M586" t="str" cm="1">
        <f t="array" ref="M586">IFERROR(INDEX(_xlfn.TEXTSPLIT(G586, "-"), 3), "")</f>
        <v>S017</v>
      </c>
      <c r="N586" s="1" t="str" cm="1">
        <f t="array" ref="N586">IFERROR(INDEX(_xlfn.TEXTSPLIT(H586, ";"), 3), "")</f>
        <v>External - Substation Building A</v>
      </c>
      <c r="O586" s="15"/>
      <c r="P586" s="20">
        <v>3910</v>
      </c>
      <c r="Q586" s="2" t="s">
        <v>1397</v>
      </c>
      <c r="R586" s="2">
        <v>13</v>
      </c>
      <c r="S586" t="s">
        <v>30</v>
      </c>
      <c r="T586" t="s">
        <v>31</v>
      </c>
      <c r="U586" t="s">
        <v>1384</v>
      </c>
      <c r="V586" t="s">
        <v>1385</v>
      </c>
      <c r="W586" t="s">
        <v>1386</v>
      </c>
      <c r="X586" t="s">
        <v>1387</v>
      </c>
    </row>
    <row r="587" spans="1:25" x14ac:dyDescent="0.2">
      <c r="A587" s="2" t="s">
        <v>1393</v>
      </c>
      <c r="B587" s="2" t="s">
        <v>1446</v>
      </c>
      <c r="C587" s="2" t="str">
        <f t="shared" si="36"/>
        <v>FT98D5</v>
      </c>
      <c r="D587" s="60" t="s">
        <v>1435</v>
      </c>
      <c r="E587" s="60" t="s">
        <v>1515</v>
      </c>
      <c r="F587" t="str">
        <f t="shared" si="31"/>
        <v>B005</v>
      </c>
      <c r="G58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F0391-B009-S006</v>
      </c>
      <c r="H58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STSP Maintenance and Operational Centre (MOC);Within MOC Facility Boundary;External - Ventilation Building</v>
      </c>
      <c r="I587" t="str" cm="1">
        <f t="array" ref="I587">IFERROR(INDEX(_xlfn.TEXTSPLIT(G587, "-"), 1), "")</f>
        <v>F0391</v>
      </c>
      <c r="J587" t="str" cm="1">
        <f t="array" ref="J587">IFERROR(INDEX(_xlfn.TEXTSPLIT(H587, "/"), 1), "")</f>
        <v>STSP Maintenance and Operational Centre (MOC);Within MOC Facility Boundary;External - Ventilation Building</v>
      </c>
      <c r="K587" t="str" cm="1">
        <f t="array" ref="K587">IFERROR(INDEX(_xlfn.TEXTSPLIT(G587, "-"), 2), "")</f>
        <v>B009</v>
      </c>
      <c r="L587" s="1" t="str" cm="1">
        <f t="array" ref="L587">IFERROR(INDEX(_xlfn.TEXTSPLIT(H587, ";"), 2), "")</f>
        <v>Within MOC Facility Boundary</v>
      </c>
      <c r="M587" t="str" cm="1">
        <f t="array" ref="M587">IFERROR(INDEX(_xlfn.TEXTSPLIT(G587, "-"), 3), "")</f>
        <v>S006</v>
      </c>
      <c r="N587" s="1" t="str" cm="1">
        <f t="array" ref="N587">IFERROR(INDEX(_xlfn.TEXTSPLIT(H587, ";"), 3), "")</f>
        <v>External - Ventilation Building</v>
      </c>
      <c r="O587" s="15"/>
      <c r="P587" s="20" t="str">
        <f>$P$513</f>
        <v>3918</v>
      </c>
      <c r="Q587" s="2" t="s">
        <v>1397</v>
      </c>
      <c r="R587" s="2">
        <v>14</v>
      </c>
      <c r="S587" t="s">
        <v>30</v>
      </c>
      <c r="T587" t="s">
        <v>31</v>
      </c>
      <c r="U587" t="s">
        <v>1384</v>
      </c>
      <c r="V587" t="s">
        <v>1385</v>
      </c>
      <c r="W587" t="s">
        <v>1386</v>
      </c>
      <c r="X587" t="s">
        <v>1387</v>
      </c>
    </row>
    <row r="588" spans="1:25" x14ac:dyDescent="0.2">
      <c r="C588" s="2"/>
      <c r="D588" s="59"/>
      <c r="E588" s="59"/>
      <c r="I588" t="str" cm="1">
        <f t="array" ref="I588">IFERROR(INDEX(_xlfn.TEXTSPLIT(G588, "-"), 1), "")</f>
        <v/>
      </c>
      <c r="J588" t="str" cm="1">
        <f t="array" ref="J588">IFERROR(INDEX(_xlfn.TEXTSPLIT(H588, "/"), 1), "")</f>
        <v/>
      </c>
      <c r="K588" t="str" cm="1">
        <f t="array" ref="K588">IFERROR(INDEX(_xlfn.TEXTSPLIT(G588, "-"), 2), "")</f>
        <v/>
      </c>
      <c r="L588" s="1" t="str" cm="1">
        <f t="array" ref="L588">IFERROR(INDEX(_xlfn.TEXTSPLIT(H588, ";"), 2), "")</f>
        <v/>
      </c>
      <c r="M588" t="str" cm="1">
        <f t="array" ref="M588">IFERROR(INDEX(_xlfn.TEXTSPLIT(G588, "-"), 3), "")</f>
        <v/>
      </c>
      <c r="N588" s="1" t="str" cm="1">
        <f t="array" ref="N588">IFERROR(INDEX(_xlfn.TEXTSPLIT(H588, ";"), 3), "")</f>
        <v/>
      </c>
      <c r="O588" s="15"/>
      <c r="P588" s="20"/>
      <c r="Q588" s="17"/>
      <c r="R588" s="17"/>
    </row>
    <row r="589" spans="1:25" x14ac:dyDescent="0.2">
      <c r="A589" s="2" t="s">
        <v>1531</v>
      </c>
      <c r="B589" s="2" t="s">
        <v>1532</v>
      </c>
      <c r="C589" s="2" t="str">
        <f>$B$48</f>
        <v>PS82J3</v>
      </c>
      <c r="D589" t="s">
        <v>1533</v>
      </c>
      <c r="E589" s="9" t="s">
        <v>1534</v>
      </c>
      <c r="F589" t="str">
        <f>$D$48</f>
        <v>CA297</v>
      </c>
      <c r="G5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CA297-SP001</v>
      </c>
      <c r="H5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Charles Sturt Council;Langman Reserve (West of South Road)</v>
      </c>
      <c r="I589" t="str" cm="1">
        <f t="array" ref="I589">IFERROR(INDEX(_xlfn.TEXTSPLIT(G589, "-"), 1), "")</f>
        <v>CA297</v>
      </c>
      <c r="J589" t="str" cm="1">
        <f t="array" ref="J589">IFERROR(INDEX(_xlfn.TEXTSPLIT(H589, ";"), 1), "")</f>
        <v>Charles Sturt Council</v>
      </c>
      <c r="K589" t="str" cm="1">
        <f t="array" ref="K589">IFERROR(INDEX(_xlfn.TEXTSPLIT(G589, "-"), 2), "")</f>
        <v>SP001</v>
      </c>
      <c r="L589" t="str" cm="1">
        <f t="array" ref="L589">IFERROR(INDEX(_xlfn.TEXTSPLIT(H589, ";"), 2), "")</f>
        <v>Langman Reserve (West of South Road)</v>
      </c>
      <c r="M589" t="str" cm="1">
        <f t="array" ref="M589">IFERROR(INDEX(_xlfn.TEXTSPLIT(G589, "-"), 3), "")</f>
        <v/>
      </c>
      <c r="N589" t="str" cm="1">
        <f t="array" ref="N589">IFERROR(INDEX(_xlfn.TEXTSPLIT(H589, ";"), 3), "")</f>
        <v/>
      </c>
      <c r="O589" s="14">
        <v>1</v>
      </c>
      <c r="P58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2831</v>
      </c>
      <c r="Q589" s="2" t="s">
        <v>274</v>
      </c>
      <c r="R589" s="2">
        <v>1</v>
      </c>
      <c r="S589" t="s">
        <v>1535</v>
      </c>
      <c r="T589" t="s">
        <v>1536</v>
      </c>
      <c r="U589" t="s">
        <v>1537</v>
      </c>
      <c r="V589" t="s">
        <v>1538</v>
      </c>
      <c r="W589" t="s">
        <v>1539</v>
      </c>
      <c r="X589" t="s">
        <v>1540</v>
      </c>
      <c r="Y589" t="s">
        <v>198</v>
      </c>
    </row>
    <row r="590" spans="1:25" x14ac:dyDescent="0.2">
      <c r="A590" s="2" t="s">
        <v>1531</v>
      </c>
      <c r="B590" s="2" t="s">
        <v>1541</v>
      </c>
      <c r="C590" s="2" t="str">
        <f>$B$48</f>
        <v>PS82J3</v>
      </c>
      <c r="D590" t="s">
        <v>1542</v>
      </c>
      <c r="E590" t="s">
        <v>1543</v>
      </c>
      <c r="F590" t="str">
        <f>$D$48</f>
        <v>CA297</v>
      </c>
      <c r="G59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CA297-SP002</v>
      </c>
      <c r="H59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 xml:space="preserve">Charles Sturt Council;Outdoor Spaces (East of South Road and Miscellaneous) </v>
      </c>
      <c r="I590" t="str" cm="1">
        <f t="array" ref="I590">IFERROR(INDEX(_xlfn.TEXTSPLIT(G590, "-"), 1), "")</f>
        <v>CA297</v>
      </c>
      <c r="J590" t="str" cm="1">
        <f t="array" ref="J590">IFERROR(INDEX(_xlfn.TEXTSPLIT(H590, ";"), 1), "")</f>
        <v>Charles Sturt Council</v>
      </c>
      <c r="K590" t="str" cm="1">
        <f t="array" ref="K590">IFERROR(INDEX(_xlfn.TEXTSPLIT(G590, "-"), 2), "")</f>
        <v>SP002</v>
      </c>
      <c r="L590" t="str" cm="1">
        <f t="array" ref="L590">IFERROR(INDEX(_xlfn.TEXTSPLIT(H590, ";"), 2), "")</f>
        <v xml:space="preserve">Outdoor Spaces (East of South Road and Miscellaneous) </v>
      </c>
      <c r="M590" t="str" cm="1">
        <f t="array" ref="M590">IFERROR(INDEX(_xlfn.TEXTSPLIT(G590, "-"), 3), "")</f>
        <v/>
      </c>
      <c r="N590" t="str" cm="1">
        <f t="array" ref="N590">IFERROR(INDEX(_xlfn.TEXTSPLIT(H590, ";"), 3), "")</f>
        <v/>
      </c>
      <c r="O590" s="14">
        <v>2</v>
      </c>
      <c r="P59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2832</v>
      </c>
      <c r="Q590" s="2" t="s">
        <v>274</v>
      </c>
      <c r="R590" s="2">
        <v>2</v>
      </c>
      <c r="S590" t="s">
        <v>1535</v>
      </c>
      <c r="T590" t="s">
        <v>1536</v>
      </c>
      <c r="U590" t="s">
        <v>1537</v>
      </c>
      <c r="V590" t="s">
        <v>1538</v>
      </c>
      <c r="W590" t="s">
        <v>1539</v>
      </c>
      <c r="X590" t="s">
        <v>1540</v>
      </c>
      <c r="Y590" t="s">
        <v>198</v>
      </c>
    </row>
    <row r="591" spans="1:25" x14ac:dyDescent="0.2">
      <c r="A591" s="2" t="s">
        <v>1531</v>
      </c>
      <c r="B591" s="2" t="s">
        <v>1544</v>
      </c>
      <c r="C591" s="2" t="str">
        <f>$B$49</f>
        <v>IV75H7</v>
      </c>
      <c r="D591" t="s">
        <v>1533</v>
      </c>
      <c r="E591" t="s">
        <v>1545</v>
      </c>
      <c r="F591" t="str">
        <f>$D$49</f>
        <v>CA296</v>
      </c>
      <c r="G5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CA296-SP001</v>
      </c>
      <c r="H5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West Torrens Council;Kings Reserve (West of South Road)</v>
      </c>
      <c r="I591" t="str" cm="1">
        <f t="array" ref="I591">IFERROR(INDEX(_xlfn.TEXTSPLIT(G591, "-"), 1), "")</f>
        <v>CA296</v>
      </c>
      <c r="J591" t="str" cm="1">
        <f t="array" ref="J591">IFERROR(INDEX(_xlfn.TEXTSPLIT(H591, ";"), 1), "")</f>
        <v>West Torrens Council</v>
      </c>
      <c r="K591" t="str" cm="1">
        <f t="array" ref="K591">IFERROR(INDEX(_xlfn.TEXTSPLIT(G591, "-"), 2), "")</f>
        <v>SP001</v>
      </c>
      <c r="L591" t="str" cm="1">
        <f t="array" ref="L591">IFERROR(INDEX(_xlfn.TEXTSPLIT(H591, ";"), 2), "")</f>
        <v>Kings Reserve (West of South Road)</v>
      </c>
      <c r="M591" t="str" cm="1">
        <f t="array" ref="M591">IFERROR(INDEX(_xlfn.TEXTSPLIT(G591, "-"), 3), "")</f>
        <v/>
      </c>
      <c r="N591" t="str" cm="1">
        <f t="array" ref="N591">IFERROR(INDEX(_xlfn.TEXTSPLIT(H591, ";"), 3), "")</f>
        <v/>
      </c>
      <c r="O591" s="14">
        <v>1</v>
      </c>
      <c r="P59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2841</v>
      </c>
      <c r="Q591" s="2" t="s">
        <v>274</v>
      </c>
      <c r="R591" s="2">
        <v>1</v>
      </c>
      <c r="S591" t="s">
        <v>1535</v>
      </c>
      <c r="T591" t="s">
        <v>1536</v>
      </c>
      <c r="U591" t="s">
        <v>1537</v>
      </c>
      <c r="V591" t="s">
        <v>1538</v>
      </c>
      <c r="W591" t="s">
        <v>1539</v>
      </c>
      <c r="X591" t="s">
        <v>1540</v>
      </c>
      <c r="Y591" t="s">
        <v>198</v>
      </c>
    </row>
    <row r="592" spans="1:25" x14ac:dyDescent="0.2">
      <c r="A592" s="2" t="s">
        <v>1531</v>
      </c>
      <c r="B592" s="2" t="s">
        <v>1546</v>
      </c>
      <c r="C592" s="2" t="str">
        <f>$B$49</f>
        <v>IV75H7</v>
      </c>
      <c r="D592" t="s">
        <v>1542</v>
      </c>
      <c r="E592" t="s">
        <v>1547</v>
      </c>
      <c r="F592" t="str">
        <f>$D$49</f>
        <v>CA296</v>
      </c>
      <c r="G59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CA296-SP002</v>
      </c>
      <c r="H59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West Torrens Council;Thebarton Oval (West of South Road)</v>
      </c>
      <c r="I592" t="str" cm="1">
        <f t="array" ref="I592">IFERROR(INDEX(_xlfn.TEXTSPLIT(G592, "-"), 1), "")</f>
        <v>CA296</v>
      </c>
      <c r="J592" t="str" cm="1">
        <f t="array" ref="J592">IFERROR(INDEX(_xlfn.TEXTSPLIT(H592, ";"), 1), "")</f>
        <v>West Torrens Council</v>
      </c>
      <c r="K592" t="str" cm="1">
        <f t="array" ref="K592">IFERROR(INDEX(_xlfn.TEXTSPLIT(G592, "-"), 2), "")</f>
        <v>SP002</v>
      </c>
      <c r="L592" t="str" cm="1">
        <f t="array" ref="L592">IFERROR(INDEX(_xlfn.TEXTSPLIT(H592, ";"), 2), "")</f>
        <v>Thebarton Oval (West of South Road)</v>
      </c>
      <c r="M592" t="str" cm="1">
        <f t="array" ref="M592">IFERROR(INDEX(_xlfn.TEXTSPLIT(G592, "-"), 3), "")</f>
        <v/>
      </c>
      <c r="N592" t="str" cm="1">
        <f t="array" ref="N592">IFERROR(INDEX(_xlfn.TEXTSPLIT(H592, ";"), 3), "")</f>
        <v/>
      </c>
      <c r="O592" s="14">
        <v>2</v>
      </c>
      <c r="P59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2842</v>
      </c>
      <c r="Q592" s="2" t="s">
        <v>274</v>
      </c>
      <c r="R592" s="2">
        <v>2</v>
      </c>
      <c r="S592" t="s">
        <v>1535</v>
      </c>
      <c r="T592" t="s">
        <v>1536</v>
      </c>
      <c r="U592" t="s">
        <v>1537</v>
      </c>
      <c r="V592" t="s">
        <v>1538</v>
      </c>
      <c r="W592" t="s">
        <v>1539</v>
      </c>
      <c r="X592" t="s">
        <v>1540</v>
      </c>
      <c r="Y592" t="s">
        <v>198</v>
      </c>
    </row>
    <row r="593" spans="1:25" x14ac:dyDescent="0.2">
      <c r="A593" s="2" t="s">
        <v>1531</v>
      </c>
      <c r="B593" s="2" t="s">
        <v>1548</v>
      </c>
      <c r="C593" s="2" t="str">
        <f>$B$49</f>
        <v>IV75H7</v>
      </c>
      <c r="D593" t="s">
        <v>1549</v>
      </c>
      <c r="E593" t="s">
        <v>1550</v>
      </c>
      <c r="F593" t="str">
        <f>$D$49</f>
        <v>CA296</v>
      </c>
      <c r="G59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CA296-SP003</v>
      </c>
      <c r="H59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West Torrens Council;Westside Bikeway</v>
      </c>
      <c r="I593" t="str" cm="1">
        <f t="array" ref="I593">IFERROR(INDEX(_xlfn.TEXTSPLIT(G593, "-"), 1), "")</f>
        <v>CA296</v>
      </c>
      <c r="J593" t="str" cm="1">
        <f t="array" ref="J593">IFERROR(INDEX(_xlfn.TEXTSPLIT(H593, ";"), 1), "")</f>
        <v>West Torrens Council</v>
      </c>
      <c r="K593" t="str" cm="1">
        <f t="array" ref="K593">IFERROR(INDEX(_xlfn.TEXTSPLIT(G593, "-"), 2), "")</f>
        <v>SP003</v>
      </c>
      <c r="L593" t="str" cm="1">
        <f t="array" ref="L593">IFERROR(INDEX(_xlfn.TEXTSPLIT(H593, ";"), 2), "")</f>
        <v>Westside Bikeway</v>
      </c>
      <c r="M593" t="str" cm="1">
        <f t="array" ref="M593">IFERROR(INDEX(_xlfn.TEXTSPLIT(G593, "-"), 3), "")</f>
        <v/>
      </c>
      <c r="N593" t="str" cm="1">
        <f t="array" ref="N593">IFERROR(INDEX(_xlfn.TEXTSPLIT(H593, ";"), 3), "")</f>
        <v/>
      </c>
      <c r="O593" s="14">
        <v>3</v>
      </c>
      <c r="P59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2843</v>
      </c>
      <c r="Q593" s="2" t="s">
        <v>274</v>
      </c>
      <c r="R593" s="2">
        <v>3</v>
      </c>
      <c r="S593" t="s">
        <v>1535</v>
      </c>
      <c r="T593" t="s">
        <v>1536</v>
      </c>
      <c r="U593" t="s">
        <v>1537</v>
      </c>
      <c r="V593" t="s">
        <v>1538</v>
      </c>
      <c r="W593" t="s">
        <v>1539</v>
      </c>
      <c r="X593" t="s">
        <v>1540</v>
      </c>
      <c r="Y593" t="s">
        <v>198</v>
      </c>
    </row>
    <row r="594" spans="1:25" x14ac:dyDescent="0.2">
      <c r="A594" s="2" t="s">
        <v>1531</v>
      </c>
      <c r="B594" s="2" t="s">
        <v>1551</v>
      </c>
      <c r="C594" s="2" t="str">
        <f>$B$49</f>
        <v>IV75H7</v>
      </c>
      <c r="D594" t="s">
        <v>1552</v>
      </c>
      <c r="E594" t="s">
        <v>1553</v>
      </c>
      <c r="F594" t="str">
        <f>$D$49</f>
        <v>CA296</v>
      </c>
      <c r="G5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CA296-SP004</v>
      </c>
      <c r="H5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West Torrens Council;Outdoor Spaces</v>
      </c>
      <c r="I594" t="str" cm="1">
        <f t="array" ref="I594">IFERROR(INDEX(_xlfn.TEXTSPLIT(G594, "-"), 1), "")</f>
        <v>CA296</v>
      </c>
      <c r="J594" t="str" cm="1">
        <f t="array" ref="J594">IFERROR(INDEX(_xlfn.TEXTSPLIT(H594, ";"), 1), "")</f>
        <v>West Torrens Council</v>
      </c>
      <c r="K594" t="str" cm="1">
        <f t="array" ref="K594">IFERROR(INDEX(_xlfn.TEXTSPLIT(G594, "-"), 2), "")</f>
        <v>SP004</v>
      </c>
      <c r="L594" t="str" cm="1">
        <f t="array" ref="L594">IFERROR(INDEX(_xlfn.TEXTSPLIT(H594, ";"), 2), "")</f>
        <v>Outdoor Spaces</v>
      </c>
      <c r="M594" t="str" cm="1">
        <f t="array" ref="M594">IFERROR(INDEX(_xlfn.TEXTSPLIT(G594, "-"), 3), "")</f>
        <v/>
      </c>
      <c r="N594" t="str" cm="1">
        <f t="array" ref="N594">IFERROR(INDEX(_xlfn.TEXTSPLIT(H594, ";"), 3), "")</f>
        <v/>
      </c>
      <c r="O594" s="14">
        <v>4</v>
      </c>
      <c r="P59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2844</v>
      </c>
      <c r="Q594" s="2" t="s">
        <v>274</v>
      </c>
      <c r="R594" s="2">
        <v>4</v>
      </c>
      <c r="S594" t="s">
        <v>1535</v>
      </c>
      <c r="T594" t="s">
        <v>1536</v>
      </c>
      <c r="U594" t="s">
        <v>1537</v>
      </c>
      <c r="V594" t="s">
        <v>1538</v>
      </c>
      <c r="W594" t="s">
        <v>1539</v>
      </c>
      <c r="X594" t="s">
        <v>1540</v>
      </c>
      <c r="Y594" t="s">
        <v>198</v>
      </c>
    </row>
    <row r="595" spans="1:25" x14ac:dyDescent="0.2">
      <c r="A595" s="2" t="s">
        <v>1531</v>
      </c>
      <c r="B595" s="2" t="s">
        <v>1554</v>
      </c>
      <c r="C595" s="2" t="str">
        <f>$B$50</f>
        <v>FL61G5</v>
      </c>
      <c r="D595" t="s">
        <v>1533</v>
      </c>
      <c r="E595" t="s">
        <v>1553</v>
      </c>
      <c r="F595" t="str">
        <f>$D$50</f>
        <v>CA395</v>
      </c>
      <c r="G5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CA395-SP001</v>
      </c>
      <c r="H5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Unley Council;Outdoor Spaces</v>
      </c>
      <c r="I595" t="str" cm="1">
        <f t="array" ref="I595">IFERROR(INDEX(_xlfn.TEXTSPLIT(G595, "-"), 1), "")</f>
        <v>CA395</v>
      </c>
      <c r="J595" t="str" cm="1">
        <f t="array" ref="J595">IFERROR(INDEX(_xlfn.TEXTSPLIT(H595, ";"), 1), "")</f>
        <v>City of Unley Council</v>
      </c>
      <c r="K595" t="str" cm="1">
        <f t="array" ref="K595">IFERROR(INDEX(_xlfn.TEXTSPLIT(G595, "-"), 2), "")</f>
        <v>SP001</v>
      </c>
      <c r="L595" t="str" cm="1">
        <f t="array" ref="L595">IFERROR(INDEX(_xlfn.TEXTSPLIT(H595, ";"), 2), "")</f>
        <v>Outdoor Spaces</v>
      </c>
      <c r="M595" t="str" cm="1">
        <f t="array" ref="M595">IFERROR(INDEX(_xlfn.TEXTSPLIT(G595, "-"), 3), "")</f>
        <v/>
      </c>
      <c r="N595" t="str" cm="1">
        <f t="array" ref="N595">IFERROR(INDEX(_xlfn.TEXTSPLIT(H595, ";"), 3), "")</f>
        <v/>
      </c>
      <c r="O595" s="14">
        <v>1</v>
      </c>
      <c r="P59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3831</v>
      </c>
      <c r="Q595" s="2" t="s">
        <v>274</v>
      </c>
      <c r="R595" s="2">
        <v>5</v>
      </c>
      <c r="S595" t="s">
        <v>1535</v>
      </c>
      <c r="T595" t="s">
        <v>1536</v>
      </c>
      <c r="U595" t="s">
        <v>1537</v>
      </c>
      <c r="V595" t="s">
        <v>1538</v>
      </c>
      <c r="W595" t="s">
        <v>1539</v>
      </c>
      <c r="X595" t="s">
        <v>1540</v>
      </c>
      <c r="Y595" t="s">
        <v>198</v>
      </c>
    </row>
    <row r="596" spans="1:25" x14ac:dyDescent="0.2">
      <c r="A596" s="2" t="s">
        <v>1531</v>
      </c>
      <c r="B596" s="2" t="s">
        <v>1555</v>
      </c>
      <c r="C596" s="2" t="str">
        <f>$B$51</f>
        <v>CX98W4</v>
      </c>
      <c r="D596" t="s">
        <v>1533</v>
      </c>
      <c r="E596" t="s">
        <v>1553</v>
      </c>
      <c r="F596" t="str">
        <f>$D$51</f>
        <v>CA396</v>
      </c>
      <c r="G5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CA396-SP001</v>
      </c>
      <c r="H5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Marion Council;Outdoor Spaces</v>
      </c>
      <c r="I596" t="str" cm="1">
        <f t="array" ref="I596">IFERROR(INDEX(_xlfn.TEXTSPLIT(G596, "-"), 1), "")</f>
        <v>CA396</v>
      </c>
      <c r="J596" t="str" cm="1">
        <f t="array" ref="J596">IFERROR(INDEX(_xlfn.TEXTSPLIT(H596, ";"), 1), "")</f>
        <v>City of Marion Council</v>
      </c>
      <c r="K596" t="str" cm="1">
        <f t="array" ref="K596">IFERROR(INDEX(_xlfn.TEXTSPLIT(G596, "-"), 2), "")</f>
        <v>SP001</v>
      </c>
      <c r="L596" t="str" cm="1">
        <f t="array" ref="L596">IFERROR(INDEX(_xlfn.TEXTSPLIT(H596, ";"), 2), "")</f>
        <v>Outdoor Spaces</v>
      </c>
      <c r="M596" t="str" cm="1">
        <f t="array" ref="M596">IFERROR(INDEX(_xlfn.TEXTSPLIT(G596, "-"), 3), "")</f>
        <v/>
      </c>
      <c r="N596" t="str" cm="1">
        <f t="array" ref="N596">IFERROR(INDEX(_xlfn.TEXTSPLIT(H596, ";"), 3), "")</f>
        <v/>
      </c>
      <c r="O596" s="14">
        <v>1</v>
      </c>
      <c r="P59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3841</v>
      </c>
      <c r="Q596" s="2" t="s">
        <v>274</v>
      </c>
      <c r="R596" s="2">
        <v>1</v>
      </c>
      <c r="S596" t="s">
        <v>1535</v>
      </c>
      <c r="T596" t="s">
        <v>1536</v>
      </c>
      <c r="U596" t="s">
        <v>1537</v>
      </c>
      <c r="V596" t="s">
        <v>1538</v>
      </c>
      <c r="W596" t="s">
        <v>1539</v>
      </c>
      <c r="X596" t="s">
        <v>1540</v>
      </c>
      <c r="Y596" t="s">
        <v>198</v>
      </c>
    </row>
    <row r="597" spans="1:25" x14ac:dyDescent="0.2">
      <c r="A597" s="2" t="s">
        <v>1531</v>
      </c>
      <c r="B597" s="2" t="s">
        <v>1556</v>
      </c>
      <c r="C597" s="2" t="str">
        <f>$B$51</f>
        <v>CX98W4</v>
      </c>
      <c r="D597" t="s">
        <v>1542</v>
      </c>
      <c r="E597" t="s">
        <v>1557</v>
      </c>
      <c r="F597" t="str">
        <f>$D$51</f>
        <v>CA396</v>
      </c>
      <c r="G59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CA396-SP002</v>
      </c>
      <c r="H59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Marion Council;Civic Plaza (near STNP)</v>
      </c>
      <c r="I597" t="str" cm="1">
        <f t="array" ref="I597">IFERROR(INDEX(_xlfn.TEXTSPLIT(G597, "-"), 1), "")</f>
        <v>CA396</v>
      </c>
      <c r="J597" t="str" cm="1">
        <f t="array" ref="J597">IFERROR(INDEX(_xlfn.TEXTSPLIT(H597, ";"), 1), "")</f>
        <v>City of Marion Council</v>
      </c>
      <c r="K597" t="str" cm="1">
        <f t="array" ref="K597">IFERROR(INDEX(_xlfn.TEXTSPLIT(G597, "-"), 2), "")</f>
        <v>SP002</v>
      </c>
      <c r="L597" t="str" cm="1">
        <f t="array" ref="L597">IFERROR(INDEX(_xlfn.TEXTSPLIT(H597, ";"), 2), "")</f>
        <v>Civic Plaza (near STNP)</v>
      </c>
      <c r="M597" t="str" cm="1">
        <f t="array" ref="M597">IFERROR(INDEX(_xlfn.TEXTSPLIT(G597, "-"), 3), "")</f>
        <v/>
      </c>
      <c r="N597" t="str" cm="1">
        <f t="array" ref="N597">IFERROR(INDEX(_xlfn.TEXTSPLIT(H597, ";"), 3), "")</f>
        <v/>
      </c>
      <c r="O597" s="14">
        <v>2</v>
      </c>
      <c r="P59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3842</v>
      </c>
      <c r="Q597" s="2" t="s">
        <v>274</v>
      </c>
      <c r="R597" s="2">
        <v>2</v>
      </c>
      <c r="S597" t="s">
        <v>1535</v>
      </c>
      <c r="T597" t="s">
        <v>1536</v>
      </c>
      <c r="U597" t="s">
        <v>1537</v>
      </c>
      <c r="V597" t="s">
        <v>1538</v>
      </c>
      <c r="W597" t="s">
        <v>1539</v>
      </c>
      <c r="X597" t="s">
        <v>1540</v>
      </c>
      <c r="Y597" t="s">
        <v>198</v>
      </c>
    </row>
    <row r="598" spans="1:25" x14ac:dyDescent="0.2">
      <c r="A598" s="2" t="s">
        <v>1531</v>
      </c>
      <c r="B598" s="2" t="s">
        <v>1558</v>
      </c>
      <c r="C598" s="2" t="str">
        <f>$B$51</f>
        <v>CX98W4</v>
      </c>
      <c r="D598" t="s">
        <v>1549</v>
      </c>
      <c r="E598" t="s">
        <v>1559</v>
      </c>
      <c r="F598" t="str">
        <f>$D$51</f>
        <v>CA396</v>
      </c>
      <c r="G5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CA396-SP003</v>
      </c>
      <c r="H5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Marion Council;Sports Precinct (near STSP)</v>
      </c>
      <c r="I598" t="str" cm="1">
        <f t="array" ref="I598">IFERROR(INDEX(_xlfn.TEXTSPLIT(G598, "-"), 1), "")</f>
        <v>CA396</v>
      </c>
      <c r="J598" t="str" cm="1">
        <f t="array" ref="J598">IFERROR(INDEX(_xlfn.TEXTSPLIT(H598, ";"), 1), "")</f>
        <v>City of Marion Council</v>
      </c>
      <c r="K598" t="str" cm="1">
        <f t="array" ref="K598">IFERROR(INDEX(_xlfn.TEXTSPLIT(G598, "-"), 2), "")</f>
        <v>SP003</v>
      </c>
      <c r="L598" t="str" cm="1">
        <f t="array" ref="L598">IFERROR(INDEX(_xlfn.TEXTSPLIT(H598, ";"), 2), "")</f>
        <v>Sports Precinct (near STSP)</v>
      </c>
      <c r="M598" t="str" cm="1">
        <f t="array" ref="M598">IFERROR(INDEX(_xlfn.TEXTSPLIT(G598, "-"), 3), "")</f>
        <v/>
      </c>
      <c r="N598" t="str" cm="1">
        <f t="array" ref="N598">IFERROR(INDEX(_xlfn.TEXTSPLIT(H598, ";"), 3), "")</f>
        <v/>
      </c>
      <c r="O598" s="14">
        <v>3</v>
      </c>
      <c r="P59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3843</v>
      </c>
      <c r="Q598" s="2" t="s">
        <v>274</v>
      </c>
      <c r="R598" s="2">
        <v>3</v>
      </c>
      <c r="S598" t="s">
        <v>1535</v>
      </c>
      <c r="T598" t="s">
        <v>1536</v>
      </c>
      <c r="U598" t="s">
        <v>1537</v>
      </c>
      <c r="V598" t="s">
        <v>1538</v>
      </c>
      <c r="W598" t="s">
        <v>1539</v>
      </c>
      <c r="X598" t="s">
        <v>1540</v>
      </c>
      <c r="Y598" t="s">
        <v>198</v>
      </c>
    </row>
    <row r="599" spans="1:25" x14ac:dyDescent="0.2">
      <c r="A599" s="2" t="s">
        <v>1531</v>
      </c>
      <c r="B599" s="2" t="s">
        <v>1560</v>
      </c>
      <c r="C599" s="2" t="str">
        <f>B52</f>
        <v>QB71W8</v>
      </c>
      <c r="D599" t="s">
        <v>1552</v>
      </c>
      <c r="E599" t="s">
        <v>1553</v>
      </c>
      <c r="F599" t="str">
        <f>D52</f>
        <v>CA397</v>
      </c>
      <c r="G59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CA397-SP004</v>
      </c>
      <c r="H59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City of Micham Council;Outdoor Spaces</v>
      </c>
      <c r="I599" t="str" cm="1">
        <f t="array" ref="I599">IFERROR(INDEX(_xlfn.TEXTSPLIT(G599, "-"), 1), "")</f>
        <v>CA397</v>
      </c>
      <c r="J599" t="str" cm="1">
        <f t="array" ref="J599">IFERROR(INDEX(_xlfn.TEXTSPLIT(H599, ";"), 1), "")</f>
        <v>City of Micham Council</v>
      </c>
      <c r="K599" t="str" cm="1">
        <f t="array" ref="K599">IFERROR(INDEX(_xlfn.TEXTSPLIT(G599, "-"), 2), "")</f>
        <v>SP004</v>
      </c>
      <c r="L599" t="str" cm="1">
        <f t="array" ref="L599">IFERROR(INDEX(_xlfn.TEXTSPLIT(H599, ";"), 2), "")</f>
        <v>Outdoor Spaces</v>
      </c>
      <c r="M599" t="str" cm="1">
        <f t="array" ref="M599">IFERROR(INDEX(_xlfn.TEXTSPLIT(G599, "-"), 3), "")</f>
        <v/>
      </c>
      <c r="N599" t="str" cm="1">
        <f t="array" ref="N599">IFERROR(INDEX(_xlfn.TEXTSPLIT(H599, ";"), 3), "")</f>
        <v/>
      </c>
      <c r="O599" s="14">
        <v>4</v>
      </c>
      <c r="P59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3854</v>
      </c>
      <c r="Q599" s="2" t="s">
        <v>274</v>
      </c>
      <c r="R599" s="2">
        <v>1</v>
      </c>
      <c r="S599" t="s">
        <v>1535</v>
      </c>
      <c r="T599" t="s">
        <v>1536</v>
      </c>
      <c r="U599" t="s">
        <v>1537</v>
      </c>
      <c r="V599" t="s">
        <v>1538</v>
      </c>
      <c r="W599" t="s">
        <v>1539</v>
      </c>
      <c r="X599" t="s">
        <v>1540</v>
      </c>
      <c r="Y599" t="s">
        <v>198</v>
      </c>
    </row>
    <row r="600" spans="1:25" x14ac:dyDescent="0.2">
      <c r="C600" s="2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25" ht="15" customHeight="1" x14ac:dyDescent="0.2">
      <c r="A601" s="2" t="s">
        <v>1561</v>
      </c>
      <c r="B601" s="2" t="s">
        <v>1562</v>
      </c>
      <c r="C601" s="2" t="str">
        <f t="shared" ref="C601:C610" si="37">$B$86</f>
        <v>MB98E5</v>
      </c>
      <c r="D601" s="38" t="s">
        <v>387</v>
      </c>
      <c r="E601" s="38" t="s">
        <v>1563</v>
      </c>
      <c r="F601" s="33" t="str">
        <f t="shared" ref="F601:F610" si="38">$D$86</f>
        <v>N433</v>
      </c>
      <c r="G60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62043-N433-SN001</v>
      </c>
      <c r="H60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(BR03);Approach 1</v>
      </c>
      <c r="I601" t="str" cm="1">
        <f t="array" ref="I601">IFERROR(INDEX(_xlfn.TEXTSPLIT(G601, "-"), 1), "")</f>
        <v>62043</v>
      </c>
      <c r="J601" t="str" cm="1">
        <f t="array" ref="J601">IFERROR(INDEX(_xlfn.TEXTSPLIT(H601, ";"), 1), "")</f>
        <v>South Road</v>
      </c>
      <c r="K601" t="str" cm="1">
        <f t="array" ref="K601">IFERROR(INDEX(_xlfn.TEXTSPLIT(G601, "-"), 2), "")</f>
        <v>N433</v>
      </c>
      <c r="L601" t="str" cm="1">
        <f t="array" ref="L601">IFERROR(INDEX(_xlfn.TEXTSPLIT(H601, ";"), 2), "")</f>
        <v>Taylors Bridge SouthBound (over River Torrens, Karrawirra Parri and Hindmarsh Cemetry) on South Road (BR03)</v>
      </c>
      <c r="M601" t="str" cm="1">
        <f t="array" ref="M601">IFERROR(INDEX(_xlfn.TEXTSPLIT(G601, "-"), 3), "")</f>
        <v>SN001</v>
      </c>
      <c r="N601" t="str" cm="1">
        <f t="array" ref="N601">IFERROR(INDEX(_xlfn.TEXTSPLIT(H601, ";"), 3), "")</f>
        <v>Approach 1</v>
      </c>
      <c r="O601" s="22">
        <v>3</v>
      </c>
      <c r="P60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1" s="2" t="s">
        <v>389</v>
      </c>
      <c r="R601" s="17"/>
      <c r="S601" t="s">
        <v>30</v>
      </c>
      <c r="T601" t="s">
        <v>31</v>
      </c>
      <c r="U601" t="s">
        <v>205</v>
      </c>
      <c r="V601" t="s">
        <v>206</v>
      </c>
      <c r="W601" t="s">
        <v>1564</v>
      </c>
      <c r="X601" t="s">
        <v>1565</v>
      </c>
      <c r="Y601" t="s">
        <v>392</v>
      </c>
    </row>
    <row r="602" spans="1:25" ht="15" customHeight="1" x14ac:dyDescent="0.2">
      <c r="A602" s="2" t="s">
        <v>1561</v>
      </c>
      <c r="B602" s="2" t="s">
        <v>1566</v>
      </c>
      <c r="C602" s="2" t="str">
        <f t="shared" si="37"/>
        <v>MB98E5</v>
      </c>
      <c r="D602" s="38" t="s">
        <v>1567</v>
      </c>
      <c r="E602" s="38" t="s">
        <v>1568</v>
      </c>
      <c r="F602" s="33" t="str">
        <f t="shared" si="38"/>
        <v>N433</v>
      </c>
      <c r="G6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62043-N433-SN002</v>
      </c>
      <c r="H6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(BR03);Approach 2</v>
      </c>
      <c r="I602" t="str" cm="1">
        <f t="array" ref="I602">IFERROR(INDEX(_xlfn.TEXTSPLIT(G602, "-"), 1), "")</f>
        <v>62043</v>
      </c>
      <c r="J602" t="str" cm="1">
        <f t="array" ref="J602">IFERROR(INDEX(_xlfn.TEXTSPLIT(H602, ";"), 1), "")</f>
        <v>South Road</v>
      </c>
      <c r="K602" t="str" cm="1">
        <f t="array" ref="K602">IFERROR(INDEX(_xlfn.TEXTSPLIT(G602, "-"), 2), "")</f>
        <v>N433</v>
      </c>
      <c r="L602" t="str" cm="1">
        <f t="array" ref="L602">IFERROR(INDEX(_xlfn.TEXTSPLIT(H602, ";"), 2), "")</f>
        <v>Taylors Bridge SouthBound (over River Torrens, Karrawirra Parri and Hindmarsh Cemetry) on South Road (BR03)</v>
      </c>
      <c r="M602" t="str" cm="1">
        <f t="array" ref="M602">IFERROR(INDEX(_xlfn.TEXTSPLIT(G602, "-"), 3), "")</f>
        <v>SN002</v>
      </c>
      <c r="N602" t="str" cm="1">
        <f t="array" ref="N602">IFERROR(INDEX(_xlfn.TEXTSPLIT(H602, ";"), 3), "")</f>
        <v>Approach 2</v>
      </c>
      <c r="O602" s="22">
        <v>3</v>
      </c>
      <c r="P60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2" s="2" t="s">
        <v>389</v>
      </c>
      <c r="R602" s="17"/>
      <c r="S602" t="s">
        <v>30</v>
      </c>
      <c r="T602" t="s">
        <v>31</v>
      </c>
      <c r="U602" t="s">
        <v>205</v>
      </c>
      <c r="V602" t="s">
        <v>206</v>
      </c>
      <c r="W602" t="s">
        <v>1564</v>
      </c>
      <c r="X602" t="s">
        <v>1565</v>
      </c>
      <c r="Y602" t="s">
        <v>392</v>
      </c>
    </row>
    <row r="603" spans="1:25" ht="15" customHeight="1" x14ac:dyDescent="0.2">
      <c r="A603" s="2" t="s">
        <v>1569</v>
      </c>
      <c r="B603" s="2" t="s">
        <v>1570</v>
      </c>
      <c r="C603" s="2" t="str">
        <f t="shared" si="37"/>
        <v>MB98E5</v>
      </c>
      <c r="D603" s="38" t="s">
        <v>1571</v>
      </c>
      <c r="E603" s="38" t="s">
        <v>1572</v>
      </c>
      <c r="F603" s="33" t="str">
        <f t="shared" si="38"/>
        <v>N433</v>
      </c>
      <c r="G60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62043-N433-SN003</v>
      </c>
      <c r="H60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(BR03);Deck</v>
      </c>
      <c r="I603" t="str" cm="1">
        <f t="array" ref="I603">IFERROR(INDEX(_xlfn.TEXTSPLIT(G603, "-"), 1), "")</f>
        <v>62043</v>
      </c>
      <c r="J603" t="str" cm="1">
        <f t="array" ref="J603">IFERROR(INDEX(_xlfn.TEXTSPLIT(H603, ";"), 1), "")</f>
        <v>South Road</v>
      </c>
      <c r="K603" t="str" cm="1">
        <f t="array" ref="K603">IFERROR(INDEX(_xlfn.TEXTSPLIT(G603, "-"), 2), "")</f>
        <v>N433</v>
      </c>
      <c r="L603" t="str" cm="1">
        <f t="array" ref="L603">IFERROR(INDEX(_xlfn.TEXTSPLIT(H603, ";"), 2), "")</f>
        <v>Taylors Bridge SouthBound (over River Torrens, Karrawirra Parri and Hindmarsh Cemetry) on South Road (BR03)</v>
      </c>
      <c r="M603" t="str" cm="1">
        <f t="array" ref="M603">IFERROR(INDEX(_xlfn.TEXTSPLIT(G603, "-"), 3), "")</f>
        <v>SN003</v>
      </c>
      <c r="N603" t="str" cm="1">
        <f t="array" ref="N603">IFERROR(INDEX(_xlfn.TEXTSPLIT(H603, ";"), 3), "")</f>
        <v>Deck</v>
      </c>
      <c r="O603" s="22">
        <v>3</v>
      </c>
      <c r="P60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3" s="2" t="s">
        <v>389</v>
      </c>
      <c r="R603" s="17"/>
      <c r="S603" t="s">
        <v>30</v>
      </c>
      <c r="T603" t="s">
        <v>31</v>
      </c>
      <c r="U603" t="s">
        <v>205</v>
      </c>
      <c r="V603" t="s">
        <v>206</v>
      </c>
      <c r="W603" t="s">
        <v>1564</v>
      </c>
      <c r="X603" t="s">
        <v>1565</v>
      </c>
      <c r="Y603" t="s">
        <v>392</v>
      </c>
    </row>
    <row r="604" spans="1:25" ht="15" customHeight="1" x14ac:dyDescent="0.2">
      <c r="A604" s="2" t="s">
        <v>1573</v>
      </c>
      <c r="B604" s="2" t="s">
        <v>1574</v>
      </c>
      <c r="C604" s="2" t="str">
        <f t="shared" si="37"/>
        <v>MB98E5</v>
      </c>
      <c r="D604" s="38" t="s">
        <v>1575</v>
      </c>
      <c r="E604" s="38" t="s">
        <v>1576</v>
      </c>
      <c r="F604" s="33" t="str">
        <f t="shared" si="38"/>
        <v>N433</v>
      </c>
      <c r="G6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62043-N433-SN004</v>
      </c>
      <c r="H6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(BR03);Abutment 1</v>
      </c>
      <c r="I604" t="str" cm="1">
        <f t="array" ref="I604">IFERROR(INDEX(_xlfn.TEXTSPLIT(G604, "-"), 1), "")</f>
        <v>62043</v>
      </c>
      <c r="J604" t="str" cm="1">
        <f t="array" ref="J604">IFERROR(INDEX(_xlfn.TEXTSPLIT(H604, ";"), 1), "")</f>
        <v>South Road</v>
      </c>
      <c r="K604" t="str" cm="1">
        <f t="array" ref="K604">IFERROR(INDEX(_xlfn.TEXTSPLIT(G604, "-"), 2), "")</f>
        <v>N433</v>
      </c>
      <c r="L604" t="str" cm="1">
        <f t="array" ref="L604">IFERROR(INDEX(_xlfn.TEXTSPLIT(H604, ";"), 2), "")</f>
        <v>Taylors Bridge SouthBound (over River Torrens, Karrawirra Parri and Hindmarsh Cemetry) on South Road (BR03)</v>
      </c>
      <c r="M604" t="str" cm="1">
        <f t="array" ref="M604">IFERROR(INDEX(_xlfn.TEXTSPLIT(G604, "-"), 3), "")</f>
        <v>SN004</v>
      </c>
      <c r="N604" t="str" cm="1">
        <f t="array" ref="N604">IFERROR(INDEX(_xlfn.TEXTSPLIT(H604, ";"), 3), "")</f>
        <v>Abutment 1</v>
      </c>
      <c r="O604" s="22">
        <v>3</v>
      </c>
      <c r="P60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4" s="2" t="s">
        <v>389</v>
      </c>
      <c r="R604" s="17"/>
      <c r="S604" t="s">
        <v>30</v>
      </c>
      <c r="T604" t="s">
        <v>31</v>
      </c>
      <c r="U604" t="s">
        <v>205</v>
      </c>
      <c r="V604" t="s">
        <v>206</v>
      </c>
      <c r="W604" t="s">
        <v>1564</v>
      </c>
      <c r="X604" t="s">
        <v>1565</v>
      </c>
      <c r="Y604" t="s">
        <v>392</v>
      </c>
    </row>
    <row r="605" spans="1:25" ht="15" customHeight="1" x14ac:dyDescent="0.2">
      <c r="A605" s="2" t="s">
        <v>1573</v>
      </c>
      <c r="B605" s="2" t="s">
        <v>1577</v>
      </c>
      <c r="C605" s="2" t="str">
        <f t="shared" si="37"/>
        <v>MB98E5</v>
      </c>
      <c r="D605" s="38" t="s">
        <v>1578</v>
      </c>
      <c r="E605" s="38" t="s">
        <v>1579</v>
      </c>
      <c r="F605" s="33" t="str">
        <f t="shared" si="38"/>
        <v>N433</v>
      </c>
      <c r="G60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62043-N433-SN005</v>
      </c>
      <c r="H60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(BR03);Abutment 2</v>
      </c>
      <c r="I605" t="str" cm="1">
        <f t="array" ref="I605">IFERROR(INDEX(_xlfn.TEXTSPLIT(G605, "-"), 1), "")</f>
        <v>62043</v>
      </c>
      <c r="J605" t="str" cm="1">
        <f t="array" ref="J605">IFERROR(INDEX(_xlfn.TEXTSPLIT(H605, ";"), 1), "")</f>
        <v>South Road</v>
      </c>
      <c r="K605" t="str" cm="1">
        <f t="array" ref="K605">IFERROR(INDEX(_xlfn.TEXTSPLIT(G605, "-"), 2), "")</f>
        <v>N433</v>
      </c>
      <c r="L605" t="str" cm="1">
        <f t="array" ref="L605">IFERROR(INDEX(_xlfn.TEXTSPLIT(H605, ";"), 2), "")</f>
        <v>Taylors Bridge SouthBound (over River Torrens, Karrawirra Parri and Hindmarsh Cemetry) on South Road (BR03)</v>
      </c>
      <c r="M605" t="str" cm="1">
        <f t="array" ref="M605">IFERROR(INDEX(_xlfn.TEXTSPLIT(G605, "-"), 3), "")</f>
        <v>SN005</v>
      </c>
      <c r="N605" t="str" cm="1">
        <f t="array" ref="N605">IFERROR(INDEX(_xlfn.TEXTSPLIT(H605, ";"), 3), "")</f>
        <v>Abutment 2</v>
      </c>
      <c r="O605" s="22">
        <v>3</v>
      </c>
      <c r="P60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5" s="2" t="s">
        <v>389</v>
      </c>
      <c r="R605" s="17"/>
      <c r="S605" t="s">
        <v>30</v>
      </c>
      <c r="T605" t="s">
        <v>31</v>
      </c>
      <c r="U605" t="s">
        <v>205</v>
      </c>
      <c r="V605" t="s">
        <v>206</v>
      </c>
      <c r="W605" t="s">
        <v>1564</v>
      </c>
      <c r="X605" t="s">
        <v>1565</v>
      </c>
      <c r="Y605" t="s">
        <v>392</v>
      </c>
    </row>
    <row r="606" spans="1:25" ht="15" customHeight="1" x14ac:dyDescent="0.2">
      <c r="A606" s="2" t="s">
        <v>1580</v>
      </c>
      <c r="B606" s="2" t="s">
        <v>1581</v>
      </c>
      <c r="C606" s="2" t="str">
        <f t="shared" si="37"/>
        <v>MB98E5</v>
      </c>
      <c r="D606" s="38" t="s">
        <v>1582</v>
      </c>
      <c r="E606" s="38" t="s">
        <v>1583</v>
      </c>
      <c r="F606" s="33" t="str">
        <f t="shared" si="38"/>
        <v>N433</v>
      </c>
      <c r="G6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62043-N433-SN006</v>
      </c>
      <c r="H6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(BR03);Span 1</v>
      </c>
      <c r="I606" t="str" cm="1">
        <f t="array" ref="I606">IFERROR(INDEX(_xlfn.TEXTSPLIT(G606, "-"), 1), "")</f>
        <v>62043</v>
      </c>
      <c r="J606" t="str" cm="1">
        <f t="array" ref="J606">IFERROR(INDEX(_xlfn.TEXTSPLIT(H606, ";"), 1), "")</f>
        <v>South Road</v>
      </c>
      <c r="K606" t="str" cm="1">
        <f t="array" ref="K606">IFERROR(INDEX(_xlfn.TEXTSPLIT(G606, "-"), 2), "")</f>
        <v>N433</v>
      </c>
      <c r="L606" t="str" cm="1">
        <f t="array" ref="L606">IFERROR(INDEX(_xlfn.TEXTSPLIT(H606, ";"), 2), "")</f>
        <v>Taylors Bridge SouthBound (over River Torrens, Karrawirra Parri and Hindmarsh Cemetry) on South Road (BR03)</v>
      </c>
      <c r="M606" t="str" cm="1">
        <f t="array" ref="M606">IFERROR(INDEX(_xlfn.TEXTSPLIT(G606, "-"), 3), "")</f>
        <v>SN006</v>
      </c>
      <c r="N606" t="str" cm="1">
        <f t="array" ref="N606">IFERROR(INDEX(_xlfn.TEXTSPLIT(H606, ";"), 3), "")</f>
        <v>Span 1</v>
      </c>
      <c r="O606" s="22">
        <v>3</v>
      </c>
      <c r="P60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6" s="2" t="s">
        <v>389</v>
      </c>
      <c r="R606" s="17"/>
      <c r="S606" t="s">
        <v>30</v>
      </c>
      <c r="T606" t="s">
        <v>31</v>
      </c>
      <c r="U606" t="s">
        <v>205</v>
      </c>
      <c r="V606" t="s">
        <v>206</v>
      </c>
      <c r="W606" t="s">
        <v>1564</v>
      </c>
      <c r="X606" t="s">
        <v>1565</v>
      </c>
      <c r="Y606" t="s">
        <v>392</v>
      </c>
    </row>
    <row r="607" spans="1:25" ht="15" customHeight="1" x14ac:dyDescent="0.2">
      <c r="A607" s="2" t="s">
        <v>1580</v>
      </c>
      <c r="B607" s="2" t="s">
        <v>1584</v>
      </c>
      <c r="C607" s="2" t="str">
        <f t="shared" si="37"/>
        <v>MB98E5</v>
      </c>
      <c r="D607" s="38" t="s">
        <v>1585</v>
      </c>
      <c r="E607" s="38" t="s">
        <v>1586</v>
      </c>
      <c r="F607" s="33" t="str">
        <f t="shared" si="38"/>
        <v>N433</v>
      </c>
      <c r="G60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62043-N433-SN007</v>
      </c>
      <c r="H60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(BR03);Span 2</v>
      </c>
      <c r="I607" t="str" cm="1">
        <f t="array" ref="I607">IFERROR(INDEX(_xlfn.TEXTSPLIT(G607, "-"), 1), "")</f>
        <v>62043</v>
      </c>
      <c r="J607" t="str" cm="1">
        <f t="array" ref="J607">IFERROR(INDEX(_xlfn.TEXTSPLIT(H607, ";"), 1), "")</f>
        <v>South Road</v>
      </c>
      <c r="K607" t="str" cm="1">
        <f t="array" ref="K607">IFERROR(INDEX(_xlfn.TEXTSPLIT(G607, "-"), 2), "")</f>
        <v>N433</v>
      </c>
      <c r="L607" t="str" cm="1">
        <f t="array" ref="L607">IFERROR(INDEX(_xlfn.TEXTSPLIT(H607, ";"), 2), "")</f>
        <v>Taylors Bridge SouthBound (over River Torrens, Karrawirra Parri and Hindmarsh Cemetry) on South Road (BR03)</v>
      </c>
      <c r="M607" t="str" cm="1">
        <f t="array" ref="M607">IFERROR(INDEX(_xlfn.TEXTSPLIT(G607, "-"), 3), "")</f>
        <v>SN007</v>
      </c>
      <c r="N607" t="str" cm="1">
        <f t="array" ref="N607">IFERROR(INDEX(_xlfn.TEXTSPLIT(H607, ";"), 3), "")</f>
        <v>Span 2</v>
      </c>
      <c r="O607" s="22">
        <v>3</v>
      </c>
      <c r="P60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7" s="2" t="s">
        <v>389</v>
      </c>
      <c r="R607" s="17"/>
      <c r="S607" t="s">
        <v>30</v>
      </c>
      <c r="T607" t="s">
        <v>31</v>
      </c>
      <c r="U607" t="s">
        <v>205</v>
      </c>
      <c r="V607" t="s">
        <v>206</v>
      </c>
      <c r="W607" t="s">
        <v>1564</v>
      </c>
      <c r="X607" t="s">
        <v>1565</v>
      </c>
      <c r="Y607" t="s">
        <v>392</v>
      </c>
    </row>
    <row r="608" spans="1:25" ht="15" customHeight="1" x14ac:dyDescent="0.2">
      <c r="A608" s="2" t="s">
        <v>1580</v>
      </c>
      <c r="B608" s="2" t="s">
        <v>1587</v>
      </c>
      <c r="C608" s="2" t="str">
        <f t="shared" si="37"/>
        <v>MB98E5</v>
      </c>
      <c r="D608" s="38" t="s">
        <v>1588</v>
      </c>
      <c r="E608" s="38" t="s">
        <v>1589</v>
      </c>
      <c r="F608" s="33" t="str">
        <f t="shared" si="38"/>
        <v>N433</v>
      </c>
      <c r="G6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62043-N433-SN008</v>
      </c>
      <c r="H6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(BR03);Span 3</v>
      </c>
      <c r="I608" t="str" cm="1">
        <f t="array" ref="I608">IFERROR(INDEX(_xlfn.TEXTSPLIT(G608, "-"), 1), "")</f>
        <v>62043</v>
      </c>
      <c r="J608" t="str" cm="1">
        <f t="array" ref="J608">IFERROR(INDEX(_xlfn.TEXTSPLIT(H608, ";"), 1), "")</f>
        <v>South Road</v>
      </c>
      <c r="K608" t="str" cm="1">
        <f t="array" ref="K608">IFERROR(INDEX(_xlfn.TEXTSPLIT(G608, "-"), 2), "")</f>
        <v>N433</v>
      </c>
      <c r="L608" t="str" cm="1">
        <f t="array" ref="L608">IFERROR(INDEX(_xlfn.TEXTSPLIT(H608, ";"), 2), "")</f>
        <v>Taylors Bridge SouthBound (over River Torrens, Karrawirra Parri and Hindmarsh Cemetry) on South Road (BR03)</v>
      </c>
      <c r="M608" t="str" cm="1">
        <f t="array" ref="M608">IFERROR(INDEX(_xlfn.TEXTSPLIT(G608, "-"), 3), "")</f>
        <v>SN008</v>
      </c>
      <c r="N608" t="str" cm="1">
        <f t="array" ref="N608">IFERROR(INDEX(_xlfn.TEXTSPLIT(H608, ";"), 3), "")</f>
        <v>Span 3</v>
      </c>
      <c r="O608" s="22">
        <v>3</v>
      </c>
      <c r="P60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8" s="2" t="s">
        <v>389</v>
      </c>
      <c r="R608" s="17"/>
      <c r="S608" t="s">
        <v>30</v>
      </c>
      <c r="T608" t="s">
        <v>31</v>
      </c>
      <c r="U608" t="s">
        <v>205</v>
      </c>
      <c r="V608" t="s">
        <v>206</v>
      </c>
      <c r="W608" t="s">
        <v>1564</v>
      </c>
      <c r="X608" t="s">
        <v>1565</v>
      </c>
      <c r="Y608" t="s">
        <v>392</v>
      </c>
    </row>
    <row r="609" spans="1:25" ht="15" customHeight="1" x14ac:dyDescent="0.2">
      <c r="A609" s="2" t="s">
        <v>1590</v>
      </c>
      <c r="B609" s="2" t="s">
        <v>1591</v>
      </c>
      <c r="C609" s="2" t="str">
        <f t="shared" si="37"/>
        <v>MB98E5</v>
      </c>
      <c r="D609" s="38" t="s">
        <v>429</v>
      </c>
      <c r="E609" s="38" t="s">
        <v>1592</v>
      </c>
      <c r="F609" s="33" t="str">
        <f t="shared" si="38"/>
        <v>N433</v>
      </c>
      <c r="G6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62043-N433-SN010</v>
      </c>
      <c r="H6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(BR03);Pier 1</v>
      </c>
      <c r="I609" t="str" cm="1">
        <f t="array" ref="I609">IFERROR(INDEX(_xlfn.TEXTSPLIT(G609, "-"), 1), "")</f>
        <v>62043</v>
      </c>
      <c r="J609" t="str" cm="1">
        <f t="array" ref="J609">IFERROR(INDEX(_xlfn.TEXTSPLIT(H609, ";"), 1), "")</f>
        <v>South Road</v>
      </c>
      <c r="K609" t="str" cm="1">
        <f t="array" ref="K609">IFERROR(INDEX(_xlfn.TEXTSPLIT(G609, "-"), 2), "")</f>
        <v>N433</v>
      </c>
      <c r="L609" t="str" cm="1">
        <f t="array" ref="L609">IFERROR(INDEX(_xlfn.TEXTSPLIT(H609, ";"), 2), "")</f>
        <v>Taylors Bridge SouthBound (over River Torrens, Karrawirra Parri and Hindmarsh Cemetry) on South Road (BR03)</v>
      </c>
      <c r="M609" t="str" cm="1">
        <f t="array" ref="M609">IFERROR(INDEX(_xlfn.TEXTSPLIT(G609, "-"), 3), "")</f>
        <v>SN010</v>
      </c>
      <c r="N609" t="str" cm="1">
        <f t="array" ref="N609">IFERROR(INDEX(_xlfn.TEXTSPLIT(H609, ";"), 3), "")</f>
        <v>Pier 1</v>
      </c>
      <c r="O609" s="22">
        <v>3</v>
      </c>
      <c r="P60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09" s="2" t="s">
        <v>389</v>
      </c>
      <c r="R609" s="17"/>
      <c r="S609" t="s">
        <v>30</v>
      </c>
      <c r="T609" t="s">
        <v>31</v>
      </c>
      <c r="U609" t="s">
        <v>205</v>
      </c>
      <c r="V609" t="s">
        <v>206</v>
      </c>
      <c r="W609" t="s">
        <v>1564</v>
      </c>
      <c r="X609" t="s">
        <v>1565</v>
      </c>
      <c r="Y609" t="s">
        <v>392</v>
      </c>
    </row>
    <row r="610" spans="1:25" ht="15" customHeight="1" x14ac:dyDescent="0.2">
      <c r="A610" s="2" t="s">
        <v>1590</v>
      </c>
      <c r="B610" s="2" t="s">
        <v>1593</v>
      </c>
      <c r="C610" s="2" t="str">
        <f t="shared" si="37"/>
        <v>MB98E5</v>
      </c>
      <c r="D610" s="38" t="s">
        <v>1594</v>
      </c>
      <c r="E610" s="38" t="s">
        <v>1595</v>
      </c>
      <c r="F610" s="33" t="str">
        <f t="shared" si="38"/>
        <v>N433</v>
      </c>
      <c r="G6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62043-N433-SN011</v>
      </c>
      <c r="H6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SouthBound (over River Torrens, Karrawirra Parri and Hindmarsh Cemetry) on South Road (BR03);Pier 2</v>
      </c>
      <c r="I610" t="str" cm="1">
        <f t="array" ref="I610">IFERROR(INDEX(_xlfn.TEXTSPLIT(G610, "-"), 1), "")</f>
        <v>62043</v>
      </c>
      <c r="J610" t="str" cm="1">
        <f t="array" ref="J610">IFERROR(INDEX(_xlfn.TEXTSPLIT(H610, ";"), 1), "")</f>
        <v>South Road</v>
      </c>
      <c r="K610" t="str" cm="1">
        <f t="array" ref="K610">IFERROR(INDEX(_xlfn.TEXTSPLIT(G610, "-"), 2), "")</f>
        <v>N433</v>
      </c>
      <c r="L610" t="str" cm="1">
        <f t="array" ref="L610">IFERROR(INDEX(_xlfn.TEXTSPLIT(H610, ";"), 2), "")</f>
        <v>Taylors Bridge SouthBound (over River Torrens, Karrawirra Parri and Hindmarsh Cemetry) on South Road (BR03)</v>
      </c>
      <c r="M610" t="str" cm="1">
        <f t="array" ref="M610">IFERROR(INDEX(_xlfn.TEXTSPLIT(G610, "-"), 3), "")</f>
        <v>SN011</v>
      </c>
      <c r="N610" t="str" cm="1">
        <f t="array" ref="N610">IFERROR(INDEX(_xlfn.TEXTSPLIT(H610, ";"), 3), "")</f>
        <v>Pier 2</v>
      </c>
      <c r="O610" s="22">
        <v>3</v>
      </c>
      <c r="P61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2433</v>
      </c>
      <c r="Q610" s="2" t="s">
        <v>389</v>
      </c>
      <c r="R610" s="17"/>
      <c r="S610" t="s">
        <v>30</v>
      </c>
      <c r="T610" t="s">
        <v>31</v>
      </c>
      <c r="U610" t="s">
        <v>205</v>
      </c>
      <c r="V610" t="s">
        <v>206</v>
      </c>
      <c r="W610" t="s">
        <v>1564</v>
      </c>
      <c r="X610" t="s">
        <v>1565</v>
      </c>
      <c r="Y610" t="s">
        <v>392</v>
      </c>
    </row>
    <row r="611" spans="1:25" ht="15" customHeight="1" x14ac:dyDescent="0.2">
      <c r="C611" s="2"/>
      <c r="D611" s="9"/>
      <c r="E611" s="9"/>
      <c r="F611" s="33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25" ht="15" customHeight="1" x14ac:dyDescent="0.2">
      <c r="A612" s="2" t="s">
        <v>1596</v>
      </c>
      <c r="B612" s="2" t="s">
        <v>1597</v>
      </c>
      <c r="C612" s="2" t="str">
        <f>$B$105</f>
        <v>PN45D7</v>
      </c>
      <c r="D612" s="38" t="s">
        <v>387</v>
      </c>
      <c r="E612" s="38" t="s">
        <v>1598</v>
      </c>
      <c r="F612" s="33" t="str">
        <f>$D$105</f>
        <v>N273</v>
      </c>
      <c r="G6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62043-N273-SN001</v>
      </c>
      <c r="H6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Road;Brown Hill Creek Culvert (BR18);Culvert Group</v>
      </c>
      <c r="I612" t="str" cm="1">
        <f t="array" ref="I612">IFERROR(INDEX(_xlfn.TEXTSPLIT(G612, "-"), 1), "")</f>
        <v>62043</v>
      </c>
      <c r="J612" t="str" cm="1">
        <f t="array" ref="J612">IFERROR(INDEX(_xlfn.TEXTSPLIT(H612, ";"), 1), "")</f>
        <v>South Road</v>
      </c>
      <c r="K612" t="str" cm="1">
        <f t="array" ref="K612">IFERROR(INDEX(_xlfn.TEXTSPLIT(G612, "-"), 2), "")</f>
        <v>N273</v>
      </c>
      <c r="L612" t="str" cm="1">
        <f t="array" ref="L612">IFERROR(INDEX(_xlfn.TEXTSPLIT(H612, ";"), 2), "")</f>
        <v>Brown Hill Creek Culvert (BR18)</v>
      </c>
      <c r="M612" t="str" cm="1">
        <f t="array" ref="M612">IFERROR(INDEX(_xlfn.TEXTSPLIT(G612, "-"), 3), "")</f>
        <v>SN001</v>
      </c>
      <c r="N612" t="str" cm="1">
        <f t="array" ref="N612">IFERROR(INDEX(_xlfn.TEXTSPLIT(H612, ";"), 3), "")</f>
        <v>Culvert Group</v>
      </c>
      <c r="O612" s="22">
        <v>0</v>
      </c>
      <c r="P61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12" s="2" t="s">
        <v>389</v>
      </c>
      <c r="R612" s="17"/>
      <c r="S612" t="s">
        <v>277</v>
      </c>
      <c r="T612" t="s">
        <v>278</v>
      </c>
      <c r="U612" t="s">
        <v>279</v>
      </c>
      <c r="V612" t="s">
        <v>280</v>
      </c>
      <c r="W612" t="s">
        <v>1599</v>
      </c>
      <c r="X612" t="s">
        <v>1600</v>
      </c>
      <c r="Y612" t="s">
        <v>392</v>
      </c>
    </row>
    <row r="613" spans="1:25" ht="15" customHeight="1" x14ac:dyDescent="0.2">
      <c r="A613" s="2" t="s">
        <v>1601</v>
      </c>
      <c r="B613" s="2" t="s">
        <v>1602</v>
      </c>
      <c r="C613" s="2" t="str">
        <f>$B$105</f>
        <v>PN45D7</v>
      </c>
      <c r="D613" s="38" t="s">
        <v>1567</v>
      </c>
      <c r="E613" s="38" t="s">
        <v>1603</v>
      </c>
      <c r="F613" s="33" t="str">
        <f>$D$105</f>
        <v>N273</v>
      </c>
      <c r="G6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62043-N273-SN002</v>
      </c>
      <c r="H6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Road;Brown Hill Creek Culvert (BR18);Cell Group 1</v>
      </c>
      <c r="I613" t="str" cm="1">
        <f t="array" ref="I613">IFERROR(INDEX(_xlfn.TEXTSPLIT(G613, "-"), 1), "")</f>
        <v>62043</v>
      </c>
      <c r="J613" t="str" cm="1">
        <f t="array" ref="J613">IFERROR(INDEX(_xlfn.TEXTSPLIT(H613, ";"), 1), "")</f>
        <v>South Road</v>
      </c>
      <c r="K613" t="str" cm="1">
        <f t="array" ref="K613">IFERROR(INDEX(_xlfn.TEXTSPLIT(G613, "-"), 2), "")</f>
        <v>N273</v>
      </c>
      <c r="L613" t="str" cm="1">
        <f t="array" ref="L613">IFERROR(INDEX(_xlfn.TEXTSPLIT(H613, ";"), 2), "")</f>
        <v>Brown Hill Creek Culvert (BR18)</v>
      </c>
      <c r="M613" t="str" cm="1">
        <f t="array" ref="M613">IFERROR(INDEX(_xlfn.TEXTSPLIT(G613, "-"), 3), "")</f>
        <v>SN002</v>
      </c>
      <c r="N613" t="str" cm="1">
        <f t="array" ref="N613">IFERROR(INDEX(_xlfn.TEXTSPLIT(H613, ";"), 3), "")</f>
        <v>Cell Group 1</v>
      </c>
      <c r="O613" s="22">
        <v>0</v>
      </c>
      <c r="P61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13" s="2" t="s">
        <v>389</v>
      </c>
      <c r="R613" s="17"/>
      <c r="S613" t="s">
        <v>277</v>
      </c>
      <c r="T613" t="s">
        <v>278</v>
      </c>
      <c r="U613" t="s">
        <v>279</v>
      </c>
      <c r="V613" t="s">
        <v>280</v>
      </c>
      <c r="W613" t="s">
        <v>1604</v>
      </c>
      <c r="X613" t="s">
        <v>1605</v>
      </c>
      <c r="Y613" t="s">
        <v>392</v>
      </c>
    </row>
    <row r="614" spans="1:25" ht="15" customHeight="1" x14ac:dyDescent="0.2">
      <c r="A614" s="2" t="s">
        <v>1601</v>
      </c>
      <c r="B614" s="2" t="s">
        <v>1606</v>
      </c>
      <c r="C614" s="2" t="str">
        <f>$B$105</f>
        <v>PN45D7</v>
      </c>
      <c r="D614" s="38" t="s">
        <v>1571</v>
      </c>
      <c r="E614" s="38" t="s">
        <v>1607</v>
      </c>
      <c r="F614" s="33" t="str">
        <f>$D$105</f>
        <v>N273</v>
      </c>
      <c r="G6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62043-N273-SN003</v>
      </c>
      <c r="H6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Road;Brown Hill Creek Culvert (BR18);Cell Group 2</v>
      </c>
      <c r="I614" t="str" cm="1">
        <f t="array" ref="I614">IFERROR(INDEX(_xlfn.TEXTSPLIT(G614, "-"), 1), "")</f>
        <v>62043</v>
      </c>
      <c r="J614" t="str" cm="1">
        <f t="array" ref="J614">IFERROR(INDEX(_xlfn.TEXTSPLIT(H614, ";"), 1), "")</f>
        <v>South Road</v>
      </c>
      <c r="K614" t="str" cm="1">
        <f t="array" ref="K614">IFERROR(INDEX(_xlfn.TEXTSPLIT(G614, "-"), 2), "")</f>
        <v>N273</v>
      </c>
      <c r="L614" t="str" cm="1">
        <f t="array" ref="L614">IFERROR(INDEX(_xlfn.TEXTSPLIT(H614, ";"), 2), "")</f>
        <v>Brown Hill Creek Culvert (BR18)</v>
      </c>
      <c r="M614" t="str" cm="1">
        <f t="array" ref="M614">IFERROR(INDEX(_xlfn.TEXTSPLIT(G614, "-"), 3), "")</f>
        <v>SN003</v>
      </c>
      <c r="N614" t="str" cm="1">
        <f t="array" ref="N614">IFERROR(INDEX(_xlfn.TEXTSPLIT(H614, ";"), 3), "")</f>
        <v>Cell Group 2</v>
      </c>
      <c r="O614" s="22">
        <v>0</v>
      </c>
      <c r="P61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14" s="2" t="s">
        <v>389</v>
      </c>
      <c r="R614" s="17"/>
      <c r="S614" t="s">
        <v>277</v>
      </c>
      <c r="T614" t="s">
        <v>278</v>
      </c>
      <c r="U614" t="s">
        <v>279</v>
      </c>
      <c r="V614" t="s">
        <v>280</v>
      </c>
      <c r="W614" t="s">
        <v>1604</v>
      </c>
      <c r="X614" t="s">
        <v>1605</v>
      </c>
      <c r="Y614" t="s">
        <v>392</v>
      </c>
    </row>
    <row r="615" spans="1:25" ht="15" customHeight="1" x14ac:dyDescent="0.2">
      <c r="A615" s="2" t="s">
        <v>1601</v>
      </c>
      <c r="B615" s="2" t="s">
        <v>1608</v>
      </c>
      <c r="C615" s="2" t="str">
        <f>$B$105</f>
        <v>PN45D7</v>
      </c>
      <c r="D615" s="38" t="s">
        <v>1575</v>
      </c>
      <c r="E615" s="38" t="s">
        <v>1609</v>
      </c>
      <c r="F615" s="33" t="str">
        <f>$D$105</f>
        <v>N273</v>
      </c>
      <c r="G6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62043-N273-SN004</v>
      </c>
      <c r="H6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Road;Brown Hill Creek Culvert (BR18);Cell Group 3</v>
      </c>
      <c r="I615" t="str" cm="1">
        <f t="array" ref="I615">IFERROR(INDEX(_xlfn.TEXTSPLIT(G615, "-"), 1), "")</f>
        <v>62043</v>
      </c>
      <c r="J615" t="str" cm="1">
        <f t="array" ref="J615">IFERROR(INDEX(_xlfn.TEXTSPLIT(H615, ";"), 1), "")</f>
        <v>South Road</v>
      </c>
      <c r="K615" t="str" cm="1">
        <f t="array" ref="K615">IFERROR(INDEX(_xlfn.TEXTSPLIT(G615, "-"), 2), "")</f>
        <v>N273</v>
      </c>
      <c r="L615" t="str" cm="1">
        <f t="array" ref="L615">IFERROR(INDEX(_xlfn.TEXTSPLIT(H615, ";"), 2), "")</f>
        <v>Brown Hill Creek Culvert (BR18)</v>
      </c>
      <c r="M615" t="str" cm="1">
        <f t="array" ref="M615">IFERROR(INDEX(_xlfn.TEXTSPLIT(G615, "-"), 3), "")</f>
        <v>SN004</v>
      </c>
      <c r="N615" t="str" cm="1">
        <f t="array" ref="N615">IFERROR(INDEX(_xlfn.TEXTSPLIT(H615, ";"), 3), "")</f>
        <v>Cell Group 3</v>
      </c>
      <c r="O615" s="22">
        <v>0</v>
      </c>
      <c r="P61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15" s="2" t="s">
        <v>389</v>
      </c>
      <c r="R615" s="17"/>
      <c r="S615" t="s">
        <v>277</v>
      </c>
      <c r="T615" t="s">
        <v>278</v>
      </c>
      <c r="U615" t="s">
        <v>279</v>
      </c>
      <c r="V615" t="s">
        <v>280</v>
      </c>
      <c r="W615" t="s">
        <v>1604</v>
      </c>
      <c r="X615" t="s">
        <v>1605</v>
      </c>
      <c r="Y615" t="s">
        <v>392</v>
      </c>
    </row>
    <row r="616" spans="1:25" ht="15" customHeight="1" x14ac:dyDescent="0.2">
      <c r="A616" s="2" t="s">
        <v>1610</v>
      </c>
      <c r="B616" s="2" t="s">
        <v>1611</v>
      </c>
      <c r="C616" s="2" t="str">
        <f t="shared" ref="C616:C617" si="39">$B$105</f>
        <v>PN45D7</v>
      </c>
      <c r="D616" s="38" t="s">
        <v>1578</v>
      </c>
      <c r="E616" s="38" t="s">
        <v>1572</v>
      </c>
      <c r="F616" s="33" t="str">
        <f t="shared" ref="F616:F617" si="40">$D$105</f>
        <v>N273</v>
      </c>
      <c r="G6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62043-N273-SN005</v>
      </c>
      <c r="H6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Road;Brown Hill Creek Culvert (BR18);Deck</v>
      </c>
      <c r="I616" t="str" cm="1">
        <f t="array" ref="I616">IFERROR(INDEX(_xlfn.TEXTSPLIT(G616, "-"), 1), "")</f>
        <v>62043</v>
      </c>
      <c r="J616" t="str" cm="1">
        <f t="array" ref="J616">IFERROR(INDEX(_xlfn.TEXTSPLIT(H616, ";"), 1), "")</f>
        <v>South Road</v>
      </c>
      <c r="K616" t="str" cm="1">
        <f t="array" ref="K616">IFERROR(INDEX(_xlfn.TEXTSPLIT(G616, "-"), 2), "")</f>
        <v>N273</v>
      </c>
      <c r="L616" s="1" t="str" cm="1">
        <f t="array" ref="L616">IFERROR(INDEX(_xlfn.TEXTSPLIT(H616, ";"), 2), "")</f>
        <v>Brown Hill Creek Culvert (BR18)</v>
      </c>
      <c r="M616" t="str" cm="1">
        <f t="array" ref="M616">IFERROR(INDEX(_xlfn.TEXTSPLIT(G616, "-"), 3), "")</f>
        <v>SN005</v>
      </c>
      <c r="N616" s="1" t="str" cm="1">
        <f t="array" ref="N616">IFERROR(INDEX(_xlfn.TEXTSPLIT(H616, ";"), 3), "")</f>
        <v>Deck</v>
      </c>
      <c r="O616" s="22">
        <v>0</v>
      </c>
      <c r="P61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16" s="2" t="s">
        <v>389</v>
      </c>
      <c r="R616" s="17"/>
      <c r="S616" t="s">
        <v>277</v>
      </c>
      <c r="T616" t="s">
        <v>278</v>
      </c>
      <c r="U616" t="s">
        <v>279</v>
      </c>
      <c r="V616" t="s">
        <v>280</v>
      </c>
      <c r="W616" t="s">
        <v>1564</v>
      </c>
      <c r="X616" t="s">
        <v>1565</v>
      </c>
      <c r="Y616" t="s">
        <v>392</v>
      </c>
    </row>
    <row r="617" spans="1:25" ht="15" customHeight="1" x14ac:dyDescent="0.2">
      <c r="A617" s="2" t="s">
        <v>1612</v>
      </c>
      <c r="B617" s="2" t="s">
        <v>1613</v>
      </c>
      <c r="C617" s="2" t="str">
        <f t="shared" si="39"/>
        <v>PN45D7</v>
      </c>
      <c r="D617" s="38" t="s">
        <v>1582</v>
      </c>
      <c r="E617" s="38" t="s">
        <v>1614</v>
      </c>
      <c r="F617" s="33" t="str">
        <f t="shared" si="40"/>
        <v>N273</v>
      </c>
      <c r="G6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62043-N273-SN006</v>
      </c>
      <c r="H6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Road;Brown Hill Creek Culvert (BR18);Approach</v>
      </c>
      <c r="I617" t="str" cm="1">
        <f t="array" ref="I617">IFERROR(INDEX(_xlfn.TEXTSPLIT(G617, "-"), 1), "")</f>
        <v>62043</v>
      </c>
      <c r="J617" t="str" cm="1">
        <f t="array" ref="J617">IFERROR(INDEX(_xlfn.TEXTSPLIT(H617, ";"), 1), "")</f>
        <v>South Road</v>
      </c>
      <c r="K617" t="str" cm="1">
        <f t="array" ref="K617">IFERROR(INDEX(_xlfn.TEXTSPLIT(G617, "-"), 2), "")</f>
        <v>N273</v>
      </c>
      <c r="L617" s="1" t="str" cm="1">
        <f t="array" ref="L617">IFERROR(INDEX(_xlfn.TEXTSPLIT(H617, ";"), 2), "")</f>
        <v>Brown Hill Creek Culvert (BR18)</v>
      </c>
      <c r="M617" t="str" cm="1">
        <f t="array" ref="M617">IFERROR(INDEX(_xlfn.TEXTSPLIT(G617, "-"), 3), "")</f>
        <v>SN006</v>
      </c>
      <c r="N617" s="1" t="str" cm="1">
        <f t="array" ref="N617">IFERROR(INDEX(_xlfn.TEXTSPLIT(H617, ";"), 3), "")</f>
        <v>Approach</v>
      </c>
      <c r="O617" s="22">
        <v>0</v>
      </c>
      <c r="P61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17" s="2" t="s">
        <v>389</v>
      </c>
      <c r="R617" s="17"/>
      <c r="S617" t="s">
        <v>277</v>
      </c>
      <c r="T617" t="s">
        <v>278</v>
      </c>
      <c r="U617" t="s">
        <v>279</v>
      </c>
      <c r="V617" t="s">
        <v>280</v>
      </c>
      <c r="W617" t="s">
        <v>1564</v>
      </c>
      <c r="X617" t="s">
        <v>1565</v>
      </c>
      <c r="Y617" t="s">
        <v>392</v>
      </c>
    </row>
    <row r="618" spans="1:25" ht="15" customHeight="1" x14ac:dyDescent="0.2">
      <c r="C618" s="2"/>
      <c r="D618" s="9"/>
      <c r="E618" s="9"/>
      <c r="F618" s="33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25" ht="15" customHeight="1" x14ac:dyDescent="0.2">
      <c r="A619" s="2" t="s">
        <v>1561</v>
      </c>
      <c r="B619" s="2" t="s">
        <v>1615</v>
      </c>
      <c r="C619" s="2" t="str">
        <f t="shared" ref="C619:C624" si="41">$B$87</f>
        <v>TV04K6</v>
      </c>
      <c r="D619" s="38" t="s">
        <v>387</v>
      </c>
      <c r="E619" s="38" t="s">
        <v>1563</v>
      </c>
      <c r="F619" s="33" t="str">
        <f t="shared" ref="F619:F624" si="42">$D$87</f>
        <v>N434</v>
      </c>
      <c r="G61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62043-N434-SN001</v>
      </c>
      <c r="H61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NorthBound (over River Torrens, Karrawirra Parri) on South Road (BR01);Approach 1</v>
      </c>
      <c r="I619" t="str" cm="1">
        <f t="array" ref="I619">IFERROR(INDEX(_xlfn.TEXTSPLIT(G619, "-"), 1), "")</f>
        <v>62043</v>
      </c>
      <c r="J619" t="str" cm="1">
        <f t="array" ref="J619">IFERROR(INDEX(_xlfn.TEXTSPLIT(H619, ";"), 1), "")</f>
        <v>South Road</v>
      </c>
      <c r="K619" t="str" cm="1">
        <f t="array" ref="K619">IFERROR(INDEX(_xlfn.TEXTSPLIT(G619, "-"), 2), "")</f>
        <v>N434</v>
      </c>
      <c r="L619" t="str" cm="1">
        <f t="array" ref="L619">IFERROR(INDEX(_xlfn.TEXTSPLIT(H619, ";"), 2), "")</f>
        <v>Taylors Bridge NorthBound (over River Torrens, Karrawirra Parri) on South Road (BR01)</v>
      </c>
      <c r="M619" t="str" cm="1">
        <f t="array" ref="M619">IFERROR(INDEX(_xlfn.TEXTSPLIT(G619, "-"), 3), "")</f>
        <v>SN001</v>
      </c>
      <c r="N619" t="str" cm="1">
        <f t="array" ref="N619">IFERROR(INDEX(_xlfn.TEXTSPLIT(H619, ";"), 3), "")</f>
        <v>Approach 1</v>
      </c>
      <c r="O619" s="22">
        <v>4</v>
      </c>
      <c r="P61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2434</v>
      </c>
      <c r="Q619" s="2" t="s">
        <v>389</v>
      </c>
      <c r="R619" s="17"/>
      <c r="S619" t="s">
        <v>30</v>
      </c>
      <c r="T619" t="s">
        <v>31</v>
      </c>
      <c r="U619" t="s">
        <v>205</v>
      </c>
      <c r="V619" t="s">
        <v>206</v>
      </c>
      <c r="W619" t="s">
        <v>1564</v>
      </c>
      <c r="X619" t="s">
        <v>1565</v>
      </c>
      <c r="Y619" t="s">
        <v>392</v>
      </c>
    </row>
    <row r="620" spans="1:25" ht="15" customHeight="1" x14ac:dyDescent="0.2">
      <c r="A620" s="2" t="s">
        <v>1561</v>
      </c>
      <c r="B620" s="2" t="s">
        <v>1616</v>
      </c>
      <c r="C620" s="2" t="str">
        <f t="shared" si="41"/>
        <v>TV04K6</v>
      </c>
      <c r="D620" s="38" t="s">
        <v>1567</v>
      </c>
      <c r="E620" s="38" t="s">
        <v>1568</v>
      </c>
      <c r="F620" s="33" t="str">
        <f t="shared" si="42"/>
        <v>N434</v>
      </c>
      <c r="G6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62043-N434-SN002</v>
      </c>
      <c r="H6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NorthBound (over River Torrens, Karrawirra Parri) on South Road (BR01);Approach 2</v>
      </c>
      <c r="I620" t="str" cm="1">
        <f t="array" ref="I620">IFERROR(INDEX(_xlfn.TEXTSPLIT(G620, "-"), 1), "")</f>
        <v>62043</v>
      </c>
      <c r="J620" t="str" cm="1">
        <f t="array" ref="J620">IFERROR(INDEX(_xlfn.TEXTSPLIT(H620, ";"), 1), "")</f>
        <v>South Road</v>
      </c>
      <c r="K620" t="str" cm="1">
        <f t="array" ref="K620">IFERROR(INDEX(_xlfn.TEXTSPLIT(G620, "-"), 2), "")</f>
        <v>N434</v>
      </c>
      <c r="L620" t="str" cm="1">
        <f t="array" ref="L620">IFERROR(INDEX(_xlfn.TEXTSPLIT(H620, ";"), 2), "")</f>
        <v>Taylors Bridge NorthBound (over River Torrens, Karrawirra Parri) on South Road (BR01)</v>
      </c>
      <c r="M620" t="str" cm="1">
        <f t="array" ref="M620">IFERROR(INDEX(_xlfn.TEXTSPLIT(G620, "-"), 3), "")</f>
        <v>SN002</v>
      </c>
      <c r="N620" t="str" cm="1">
        <f t="array" ref="N620">IFERROR(INDEX(_xlfn.TEXTSPLIT(H620, ";"), 3), "")</f>
        <v>Approach 2</v>
      </c>
      <c r="O620" s="22">
        <v>4</v>
      </c>
      <c r="P62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2434</v>
      </c>
      <c r="Q620" s="2" t="s">
        <v>389</v>
      </c>
      <c r="R620" s="17"/>
      <c r="S620" t="s">
        <v>30</v>
      </c>
      <c r="T620" t="s">
        <v>31</v>
      </c>
      <c r="U620" t="s">
        <v>205</v>
      </c>
      <c r="V620" t="s">
        <v>206</v>
      </c>
      <c r="W620" t="s">
        <v>1564</v>
      </c>
      <c r="X620" t="s">
        <v>1565</v>
      </c>
      <c r="Y620" t="s">
        <v>392</v>
      </c>
    </row>
    <row r="621" spans="1:25" ht="15" customHeight="1" x14ac:dyDescent="0.2">
      <c r="A621" s="2" t="s">
        <v>1569</v>
      </c>
      <c r="B621" s="2" t="s">
        <v>1617</v>
      </c>
      <c r="C621" s="2" t="str">
        <f t="shared" si="41"/>
        <v>TV04K6</v>
      </c>
      <c r="D621" s="38" t="s">
        <v>1571</v>
      </c>
      <c r="E621" s="38" t="s">
        <v>1572</v>
      </c>
      <c r="F621" s="33" t="str">
        <f t="shared" si="42"/>
        <v>N434</v>
      </c>
      <c r="G6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62043-N434-SN003</v>
      </c>
      <c r="H6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NorthBound (over River Torrens, Karrawirra Parri) on South Road (BR01);Deck</v>
      </c>
      <c r="I621" t="str" cm="1">
        <f t="array" ref="I621">IFERROR(INDEX(_xlfn.TEXTSPLIT(G621, "-"), 1), "")</f>
        <v>62043</v>
      </c>
      <c r="J621" t="str" cm="1">
        <f t="array" ref="J621">IFERROR(INDEX(_xlfn.TEXTSPLIT(H621, ";"), 1), "")</f>
        <v>South Road</v>
      </c>
      <c r="K621" t="str" cm="1">
        <f t="array" ref="K621">IFERROR(INDEX(_xlfn.TEXTSPLIT(G621, "-"), 2), "")</f>
        <v>N434</v>
      </c>
      <c r="L621" t="str" cm="1">
        <f t="array" ref="L621">IFERROR(INDEX(_xlfn.TEXTSPLIT(H621, ";"), 2), "")</f>
        <v>Taylors Bridge NorthBound (over River Torrens, Karrawirra Parri) on South Road (BR01)</v>
      </c>
      <c r="M621" t="str" cm="1">
        <f t="array" ref="M621">IFERROR(INDEX(_xlfn.TEXTSPLIT(G621, "-"), 3), "")</f>
        <v>SN003</v>
      </c>
      <c r="N621" t="str" cm="1">
        <f t="array" ref="N621">IFERROR(INDEX(_xlfn.TEXTSPLIT(H621, ";"), 3), "")</f>
        <v>Deck</v>
      </c>
      <c r="O621" s="22">
        <v>4</v>
      </c>
      <c r="P62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2434</v>
      </c>
      <c r="Q621" s="2" t="s">
        <v>389</v>
      </c>
      <c r="R621" s="17"/>
      <c r="S621" t="s">
        <v>30</v>
      </c>
      <c r="T621" t="s">
        <v>31</v>
      </c>
      <c r="U621" t="s">
        <v>205</v>
      </c>
      <c r="V621" t="s">
        <v>206</v>
      </c>
      <c r="W621" t="s">
        <v>1564</v>
      </c>
      <c r="X621" t="s">
        <v>1565</v>
      </c>
      <c r="Y621" t="s">
        <v>392</v>
      </c>
    </row>
    <row r="622" spans="1:25" ht="15" customHeight="1" x14ac:dyDescent="0.2">
      <c r="A622" s="2" t="s">
        <v>1573</v>
      </c>
      <c r="B622" s="2" t="s">
        <v>1618</v>
      </c>
      <c r="C622" s="2" t="str">
        <f t="shared" si="41"/>
        <v>TV04K6</v>
      </c>
      <c r="D622" s="38" t="s">
        <v>1575</v>
      </c>
      <c r="E622" s="38" t="s">
        <v>1576</v>
      </c>
      <c r="F622" s="33" t="str">
        <f t="shared" si="42"/>
        <v>N434</v>
      </c>
      <c r="G6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62043-N434-SN004</v>
      </c>
      <c r="H6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NorthBound (over River Torrens, Karrawirra Parri) on South Road (BR01);Abutment 1</v>
      </c>
      <c r="I622" t="str" cm="1">
        <f t="array" ref="I622">IFERROR(INDEX(_xlfn.TEXTSPLIT(G622, "-"), 1), "")</f>
        <v>62043</v>
      </c>
      <c r="J622" t="str" cm="1">
        <f t="array" ref="J622">IFERROR(INDEX(_xlfn.TEXTSPLIT(H622, ";"), 1), "")</f>
        <v>South Road</v>
      </c>
      <c r="K622" t="str" cm="1">
        <f t="array" ref="K622">IFERROR(INDEX(_xlfn.TEXTSPLIT(G622, "-"), 2), "")</f>
        <v>N434</v>
      </c>
      <c r="L622" t="str" cm="1">
        <f t="array" ref="L622">IFERROR(INDEX(_xlfn.TEXTSPLIT(H622, ";"), 2), "")</f>
        <v>Taylors Bridge NorthBound (over River Torrens, Karrawirra Parri) on South Road (BR01)</v>
      </c>
      <c r="M622" t="str" cm="1">
        <f t="array" ref="M622">IFERROR(INDEX(_xlfn.TEXTSPLIT(G622, "-"), 3), "")</f>
        <v>SN004</v>
      </c>
      <c r="N622" t="str" cm="1">
        <f t="array" ref="N622">IFERROR(INDEX(_xlfn.TEXTSPLIT(H622, ";"), 3), "")</f>
        <v>Abutment 1</v>
      </c>
      <c r="O622" s="22">
        <v>4</v>
      </c>
      <c r="P62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2434</v>
      </c>
      <c r="Q622" s="2" t="s">
        <v>389</v>
      </c>
      <c r="R622" s="17"/>
      <c r="S622" t="s">
        <v>30</v>
      </c>
      <c r="T622" t="s">
        <v>31</v>
      </c>
      <c r="U622" t="s">
        <v>205</v>
      </c>
      <c r="V622" t="s">
        <v>206</v>
      </c>
      <c r="W622" t="s">
        <v>1564</v>
      </c>
      <c r="X622" t="s">
        <v>1565</v>
      </c>
      <c r="Y622" t="s">
        <v>392</v>
      </c>
    </row>
    <row r="623" spans="1:25" ht="15" customHeight="1" x14ac:dyDescent="0.2">
      <c r="A623" s="2" t="s">
        <v>1573</v>
      </c>
      <c r="B623" s="2" t="s">
        <v>1619</v>
      </c>
      <c r="C623" s="2" t="str">
        <f t="shared" si="41"/>
        <v>TV04K6</v>
      </c>
      <c r="D623" s="38" t="s">
        <v>1578</v>
      </c>
      <c r="E623" s="38" t="s">
        <v>1579</v>
      </c>
      <c r="F623" s="33" t="str">
        <f t="shared" si="42"/>
        <v>N434</v>
      </c>
      <c r="G6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62043-N434-SN005</v>
      </c>
      <c r="H6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NorthBound (over River Torrens, Karrawirra Parri) on South Road (BR01);Abutment 2</v>
      </c>
      <c r="I623" t="str" cm="1">
        <f t="array" ref="I623">IFERROR(INDEX(_xlfn.TEXTSPLIT(G623, "-"), 1), "")</f>
        <v>62043</v>
      </c>
      <c r="J623" t="str" cm="1">
        <f t="array" ref="J623">IFERROR(INDEX(_xlfn.TEXTSPLIT(H623, ";"), 1), "")</f>
        <v>South Road</v>
      </c>
      <c r="K623" t="str" cm="1">
        <f t="array" ref="K623">IFERROR(INDEX(_xlfn.TEXTSPLIT(G623, "-"), 2), "")</f>
        <v>N434</v>
      </c>
      <c r="L623" t="str" cm="1">
        <f t="array" ref="L623">IFERROR(INDEX(_xlfn.TEXTSPLIT(H623, ";"), 2), "")</f>
        <v>Taylors Bridge NorthBound (over River Torrens, Karrawirra Parri) on South Road (BR01)</v>
      </c>
      <c r="M623" t="str" cm="1">
        <f t="array" ref="M623">IFERROR(INDEX(_xlfn.TEXTSPLIT(G623, "-"), 3), "")</f>
        <v>SN005</v>
      </c>
      <c r="N623" t="str" cm="1">
        <f t="array" ref="N623">IFERROR(INDEX(_xlfn.TEXTSPLIT(H623, ";"), 3), "")</f>
        <v>Abutment 2</v>
      </c>
      <c r="O623" s="22">
        <v>4</v>
      </c>
      <c r="P62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2434</v>
      </c>
      <c r="Q623" s="2" t="s">
        <v>389</v>
      </c>
      <c r="R623" s="17"/>
      <c r="S623" t="s">
        <v>30</v>
      </c>
      <c r="T623" t="s">
        <v>31</v>
      </c>
      <c r="U623" t="s">
        <v>205</v>
      </c>
      <c r="V623" t="s">
        <v>206</v>
      </c>
      <c r="W623" t="s">
        <v>1564</v>
      </c>
      <c r="X623" t="s">
        <v>1565</v>
      </c>
      <c r="Y623" t="s">
        <v>392</v>
      </c>
    </row>
    <row r="624" spans="1:25" ht="15" customHeight="1" x14ac:dyDescent="0.2">
      <c r="A624" s="2" t="s">
        <v>1580</v>
      </c>
      <c r="B624" s="2" t="s">
        <v>1620</v>
      </c>
      <c r="C624" s="2" t="str">
        <f t="shared" si="41"/>
        <v>TV04K6</v>
      </c>
      <c r="D624" s="38" t="s">
        <v>1582</v>
      </c>
      <c r="E624" s="38" t="s">
        <v>1621</v>
      </c>
      <c r="F624" s="33" t="str">
        <f t="shared" si="42"/>
        <v>N434</v>
      </c>
      <c r="G6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62043-N434-SN006</v>
      </c>
      <c r="H6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Road;Taylors Bridge NorthBound (over River Torrens, Karrawirra Parri) on South Road (BR01);Span</v>
      </c>
      <c r="I624" t="str" cm="1">
        <f t="array" ref="I624">IFERROR(INDEX(_xlfn.TEXTSPLIT(G624, "-"), 1), "")</f>
        <v>62043</v>
      </c>
      <c r="J624" t="str" cm="1">
        <f t="array" ref="J624">IFERROR(INDEX(_xlfn.TEXTSPLIT(H624, ";"), 1), "")</f>
        <v>South Road</v>
      </c>
      <c r="K624" t="str" cm="1">
        <f t="array" ref="K624">IFERROR(INDEX(_xlfn.TEXTSPLIT(G624, "-"), 2), "")</f>
        <v>N434</v>
      </c>
      <c r="L624" t="str" cm="1">
        <f t="array" ref="L624">IFERROR(INDEX(_xlfn.TEXTSPLIT(H624, ";"), 2), "")</f>
        <v>Taylors Bridge NorthBound (over River Torrens, Karrawirra Parri) on South Road (BR01)</v>
      </c>
      <c r="M624" t="str" cm="1">
        <f t="array" ref="M624">IFERROR(INDEX(_xlfn.TEXTSPLIT(G624, "-"), 3), "")</f>
        <v>SN006</v>
      </c>
      <c r="N624" t="str" cm="1">
        <f t="array" ref="N624">IFERROR(INDEX(_xlfn.TEXTSPLIT(H624, ";"), 3), "")</f>
        <v>Span</v>
      </c>
      <c r="O624" s="22">
        <v>4</v>
      </c>
      <c r="P62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2434</v>
      </c>
      <c r="Q624" s="2" t="s">
        <v>389</v>
      </c>
      <c r="R624" s="17"/>
      <c r="S624" t="s">
        <v>30</v>
      </c>
      <c r="T624" t="s">
        <v>31</v>
      </c>
      <c r="U624" t="s">
        <v>205</v>
      </c>
      <c r="V624" t="s">
        <v>206</v>
      </c>
      <c r="W624" t="s">
        <v>1564</v>
      </c>
      <c r="X624" t="s">
        <v>1565</v>
      </c>
      <c r="Y624" t="s">
        <v>392</v>
      </c>
    </row>
    <row r="625" spans="1:25" ht="15" customHeight="1" x14ac:dyDescent="0.2">
      <c r="C625" s="2"/>
      <c r="D625" s="9"/>
      <c r="E625" s="9"/>
      <c r="F625" s="33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</row>
    <row r="626" spans="1:25" ht="15" customHeight="1" x14ac:dyDescent="0.2">
      <c r="A626" s="2" t="s">
        <v>1569</v>
      </c>
      <c r="B626" s="2" t="s">
        <v>1622</v>
      </c>
      <c r="C626" s="2" t="str">
        <f t="shared" ref="C626:C631" si="43">$B$461</f>
        <v>ID59S0</v>
      </c>
      <c r="D626" s="38" t="s">
        <v>387</v>
      </c>
      <c r="E626" s="38" t="s">
        <v>1572</v>
      </c>
      <c r="F626" s="33" t="str">
        <f t="shared" ref="F626:F631" si="44">$D$461</f>
        <v>N252</v>
      </c>
      <c r="G6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NCRN001-N252-SN001</v>
      </c>
      <c r="H6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Bridge over North South Motorway (BR04);Deck</v>
      </c>
      <c r="I626" t="str" cm="1">
        <f t="array" ref="I626">IFERROR(INDEX(_xlfn.TEXTSPLIT(G626, "-"), 1), "")</f>
        <v>NCRN001</v>
      </c>
      <c r="J626" t="str" cm="1">
        <f t="array" ref="J626">IFERROR(INDEX(_xlfn.TEXTSPLIT(H626, ";"), 1), "")</f>
        <v>Ashwin Parade</v>
      </c>
      <c r="K626" t="str" cm="1">
        <f t="array" ref="K626">IFERROR(INDEX(_xlfn.TEXTSPLIT(G626, "-"), 2), "")</f>
        <v>N252</v>
      </c>
      <c r="L626" t="str" cm="1">
        <f t="array" ref="L626">IFERROR(INDEX(_xlfn.TEXTSPLIT(H626, ";"), 2), "")</f>
        <v>Ashwin Parade Bridge over North South Motorway (BR04)</v>
      </c>
      <c r="M626" t="str" cm="1">
        <f t="array" ref="M626">IFERROR(INDEX(_xlfn.TEXTSPLIT(G626, "-"), 3), "")</f>
        <v>SN001</v>
      </c>
      <c r="N626" t="str" cm="1">
        <f t="array" ref="N626">IFERROR(INDEX(_xlfn.TEXTSPLIT(H626, ";"), 3), "")</f>
        <v>Deck</v>
      </c>
      <c r="O626" s="22">
        <v>1</v>
      </c>
      <c r="P62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2521</v>
      </c>
      <c r="Q626" s="2" t="s">
        <v>389</v>
      </c>
      <c r="R626" s="17"/>
      <c r="S626" t="s">
        <v>30</v>
      </c>
      <c r="T626" t="s">
        <v>31</v>
      </c>
      <c r="U626" t="s">
        <v>205</v>
      </c>
      <c r="V626" t="s">
        <v>206</v>
      </c>
      <c r="W626" t="s">
        <v>1564</v>
      </c>
      <c r="X626" t="s">
        <v>1565</v>
      </c>
      <c r="Y626" t="s">
        <v>392</v>
      </c>
    </row>
    <row r="627" spans="1:25" ht="15" customHeight="1" x14ac:dyDescent="0.2">
      <c r="A627" s="2" t="s">
        <v>1573</v>
      </c>
      <c r="B627" s="2" t="s">
        <v>1623</v>
      </c>
      <c r="C627" s="2" t="str">
        <f t="shared" si="43"/>
        <v>ID59S0</v>
      </c>
      <c r="D627" s="38" t="s">
        <v>1567</v>
      </c>
      <c r="E627" s="38" t="s">
        <v>1576</v>
      </c>
      <c r="F627" s="33" t="str">
        <f t="shared" si="44"/>
        <v>N252</v>
      </c>
      <c r="G6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NCRN001-N252-SN002</v>
      </c>
      <c r="H6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Bridge over North South Motorway (BR04);Abutment 1</v>
      </c>
      <c r="I627" t="str" cm="1">
        <f t="array" ref="I627">IFERROR(INDEX(_xlfn.TEXTSPLIT(G627, "-"), 1), "")</f>
        <v>NCRN001</v>
      </c>
      <c r="J627" t="str" cm="1">
        <f t="array" ref="J627">IFERROR(INDEX(_xlfn.TEXTSPLIT(H627, ";"), 1), "")</f>
        <v>Ashwin Parade</v>
      </c>
      <c r="K627" t="str" cm="1">
        <f t="array" ref="K627">IFERROR(INDEX(_xlfn.TEXTSPLIT(G627, "-"), 2), "")</f>
        <v>N252</v>
      </c>
      <c r="L627" t="str" cm="1">
        <f t="array" ref="L627">IFERROR(INDEX(_xlfn.TEXTSPLIT(H627, ";"), 2), "")</f>
        <v>Ashwin Parade Bridge over North South Motorway (BR04)</v>
      </c>
      <c r="M627" t="str" cm="1">
        <f t="array" ref="M627">IFERROR(INDEX(_xlfn.TEXTSPLIT(G627, "-"), 3), "")</f>
        <v>SN002</v>
      </c>
      <c r="N627" t="str" cm="1">
        <f t="array" ref="N627">IFERROR(INDEX(_xlfn.TEXTSPLIT(H627, ";"), 3), "")</f>
        <v>Abutment 1</v>
      </c>
      <c r="O627" s="22">
        <v>1</v>
      </c>
      <c r="P62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2521</v>
      </c>
      <c r="Q627" s="2" t="s">
        <v>389</v>
      </c>
      <c r="R627" s="17"/>
      <c r="S627" t="s">
        <v>30</v>
      </c>
      <c r="T627" t="s">
        <v>31</v>
      </c>
      <c r="U627" t="s">
        <v>205</v>
      </c>
      <c r="V627" t="s">
        <v>206</v>
      </c>
      <c r="W627" t="s">
        <v>1564</v>
      </c>
      <c r="X627" t="s">
        <v>1565</v>
      </c>
      <c r="Y627" t="s">
        <v>392</v>
      </c>
    </row>
    <row r="628" spans="1:25" ht="15" customHeight="1" x14ac:dyDescent="0.2">
      <c r="A628" s="2" t="s">
        <v>1573</v>
      </c>
      <c r="B628" s="2" t="s">
        <v>1624</v>
      </c>
      <c r="C628" s="2" t="str">
        <f t="shared" si="43"/>
        <v>ID59S0</v>
      </c>
      <c r="D628" s="38" t="s">
        <v>1571</v>
      </c>
      <c r="E628" s="38" t="s">
        <v>1579</v>
      </c>
      <c r="F628" s="33" t="str">
        <f t="shared" si="44"/>
        <v>N252</v>
      </c>
      <c r="G6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NCRN001-N252-SN003</v>
      </c>
      <c r="H6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Bridge over North South Motorway (BR04);Abutment 2</v>
      </c>
      <c r="I628" t="str" cm="1">
        <f t="array" ref="I628">IFERROR(INDEX(_xlfn.TEXTSPLIT(G628, "-"), 1), "")</f>
        <v>NCRN001</v>
      </c>
      <c r="J628" t="str" cm="1">
        <f t="array" ref="J628">IFERROR(INDEX(_xlfn.TEXTSPLIT(H628, ";"), 1), "")</f>
        <v>Ashwin Parade</v>
      </c>
      <c r="K628" t="str" cm="1">
        <f t="array" ref="K628">IFERROR(INDEX(_xlfn.TEXTSPLIT(G628, "-"), 2), "")</f>
        <v>N252</v>
      </c>
      <c r="L628" t="str" cm="1">
        <f t="array" ref="L628">IFERROR(INDEX(_xlfn.TEXTSPLIT(H628, ";"), 2), "")</f>
        <v>Ashwin Parade Bridge over North South Motorway (BR04)</v>
      </c>
      <c r="M628" t="str" cm="1">
        <f t="array" ref="M628">IFERROR(INDEX(_xlfn.TEXTSPLIT(G628, "-"), 3), "")</f>
        <v>SN003</v>
      </c>
      <c r="N628" t="str" cm="1">
        <f t="array" ref="N628">IFERROR(INDEX(_xlfn.TEXTSPLIT(H628, ";"), 3), "")</f>
        <v>Abutment 2</v>
      </c>
      <c r="O628" s="22">
        <v>1</v>
      </c>
      <c r="P62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2521</v>
      </c>
      <c r="Q628" s="2" t="s">
        <v>389</v>
      </c>
      <c r="R628" s="17"/>
      <c r="S628" t="s">
        <v>30</v>
      </c>
      <c r="T628" t="s">
        <v>31</v>
      </c>
      <c r="U628" t="s">
        <v>205</v>
      </c>
      <c r="V628" t="s">
        <v>206</v>
      </c>
      <c r="W628" t="s">
        <v>1564</v>
      </c>
      <c r="X628" t="s">
        <v>1565</v>
      </c>
      <c r="Y628" t="s">
        <v>392</v>
      </c>
    </row>
    <row r="629" spans="1:25" ht="15" customHeight="1" x14ac:dyDescent="0.2">
      <c r="A629" s="2" t="s">
        <v>1580</v>
      </c>
      <c r="B629" s="2" t="s">
        <v>1625</v>
      </c>
      <c r="C629" s="2" t="str">
        <f t="shared" si="43"/>
        <v>ID59S0</v>
      </c>
      <c r="D629" s="38" t="s">
        <v>1575</v>
      </c>
      <c r="E629" s="38" t="s">
        <v>1583</v>
      </c>
      <c r="F629" s="33" t="str">
        <f t="shared" si="44"/>
        <v>N252</v>
      </c>
      <c r="G6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NCRN001-N252-SN004</v>
      </c>
      <c r="H6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Bridge over North South Motorway (BR04);Span 1</v>
      </c>
      <c r="I629" t="str" cm="1">
        <f t="array" ref="I629">IFERROR(INDEX(_xlfn.TEXTSPLIT(G629, "-"), 1), "")</f>
        <v>NCRN001</v>
      </c>
      <c r="J629" t="str" cm="1">
        <f t="array" ref="J629">IFERROR(INDEX(_xlfn.TEXTSPLIT(H629, ";"), 1), "")</f>
        <v>Ashwin Parade</v>
      </c>
      <c r="K629" t="str" cm="1">
        <f t="array" ref="K629">IFERROR(INDEX(_xlfn.TEXTSPLIT(G629, "-"), 2), "")</f>
        <v>N252</v>
      </c>
      <c r="L629" t="str" cm="1">
        <f t="array" ref="L629">IFERROR(INDEX(_xlfn.TEXTSPLIT(H629, ";"), 2), "")</f>
        <v>Ashwin Parade Bridge over North South Motorway (BR04)</v>
      </c>
      <c r="M629" t="str" cm="1">
        <f t="array" ref="M629">IFERROR(INDEX(_xlfn.TEXTSPLIT(G629, "-"), 3), "")</f>
        <v>SN004</v>
      </c>
      <c r="N629" t="str" cm="1">
        <f t="array" ref="N629">IFERROR(INDEX(_xlfn.TEXTSPLIT(H629, ";"), 3), "")</f>
        <v>Span 1</v>
      </c>
      <c r="O629" s="22">
        <v>1</v>
      </c>
      <c r="P62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2521</v>
      </c>
      <c r="Q629" s="2" t="s">
        <v>389</v>
      </c>
      <c r="R629" s="17"/>
      <c r="S629" t="s">
        <v>30</v>
      </c>
      <c r="T629" t="s">
        <v>31</v>
      </c>
      <c r="U629" t="s">
        <v>205</v>
      </c>
      <c r="V629" t="s">
        <v>206</v>
      </c>
      <c r="W629" t="s">
        <v>1564</v>
      </c>
      <c r="X629" t="s">
        <v>1565</v>
      </c>
      <c r="Y629" t="s">
        <v>392</v>
      </c>
    </row>
    <row r="630" spans="1:25" ht="15" customHeight="1" x14ac:dyDescent="0.2">
      <c r="A630" s="2" t="s">
        <v>1580</v>
      </c>
      <c r="B630" s="2" t="s">
        <v>1626</v>
      </c>
      <c r="C630" s="2" t="str">
        <f t="shared" si="43"/>
        <v>ID59S0</v>
      </c>
      <c r="D630" s="38" t="s">
        <v>1578</v>
      </c>
      <c r="E630" s="38" t="s">
        <v>1586</v>
      </c>
      <c r="F630" s="33" t="str">
        <f t="shared" si="44"/>
        <v>N252</v>
      </c>
      <c r="G6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NCRN001-N252-SN005</v>
      </c>
      <c r="H6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Bridge over North South Motorway (BR04);Span 2</v>
      </c>
      <c r="I630" t="str" cm="1">
        <f t="array" ref="I630">IFERROR(INDEX(_xlfn.TEXTSPLIT(G630, "-"), 1), "")</f>
        <v>NCRN001</v>
      </c>
      <c r="J630" t="str" cm="1">
        <f t="array" ref="J630">IFERROR(INDEX(_xlfn.TEXTSPLIT(H630, ";"), 1), "")</f>
        <v>Ashwin Parade</v>
      </c>
      <c r="K630" t="str" cm="1">
        <f t="array" ref="K630">IFERROR(INDEX(_xlfn.TEXTSPLIT(G630, "-"), 2), "")</f>
        <v>N252</v>
      </c>
      <c r="L630" t="str" cm="1">
        <f t="array" ref="L630">IFERROR(INDEX(_xlfn.TEXTSPLIT(H630, ";"), 2), "")</f>
        <v>Ashwin Parade Bridge over North South Motorway (BR04)</v>
      </c>
      <c r="M630" t="str" cm="1">
        <f t="array" ref="M630">IFERROR(INDEX(_xlfn.TEXTSPLIT(G630, "-"), 3), "")</f>
        <v>SN005</v>
      </c>
      <c r="N630" t="str" cm="1">
        <f t="array" ref="N630">IFERROR(INDEX(_xlfn.TEXTSPLIT(H630, ";"), 3), "")</f>
        <v>Span 2</v>
      </c>
      <c r="O630" s="22">
        <v>1</v>
      </c>
      <c r="P63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2521</v>
      </c>
      <c r="Q630" s="2" t="s">
        <v>389</v>
      </c>
      <c r="R630" s="17"/>
      <c r="S630" t="s">
        <v>30</v>
      </c>
      <c r="T630" t="s">
        <v>31</v>
      </c>
      <c r="U630" t="s">
        <v>205</v>
      </c>
      <c r="V630" t="s">
        <v>206</v>
      </c>
      <c r="W630" t="s">
        <v>1564</v>
      </c>
      <c r="X630" t="s">
        <v>1565</v>
      </c>
      <c r="Y630" t="s">
        <v>392</v>
      </c>
    </row>
    <row r="631" spans="1:25" ht="15" customHeight="1" x14ac:dyDescent="0.2">
      <c r="A631" s="2" t="s">
        <v>1590</v>
      </c>
      <c r="B631" s="2" t="s">
        <v>1627</v>
      </c>
      <c r="C631" s="2" t="str">
        <f t="shared" si="43"/>
        <v>ID59S0</v>
      </c>
      <c r="D631" s="38" t="s">
        <v>1582</v>
      </c>
      <c r="E631" s="38" t="s">
        <v>1592</v>
      </c>
      <c r="F631" s="33" t="str">
        <f t="shared" si="44"/>
        <v>N252</v>
      </c>
      <c r="G6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NCRN001-N252-SN006</v>
      </c>
      <c r="H6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Ashwin Parade;Ashwin Parade Bridge over North South Motorway (BR04);Pier 1</v>
      </c>
      <c r="I631" t="str" cm="1">
        <f t="array" ref="I631">IFERROR(INDEX(_xlfn.TEXTSPLIT(G631, "-"), 1), "")</f>
        <v>NCRN001</v>
      </c>
      <c r="J631" t="str" cm="1">
        <f t="array" ref="J631">IFERROR(INDEX(_xlfn.TEXTSPLIT(H631, ";"), 1), "")</f>
        <v>Ashwin Parade</v>
      </c>
      <c r="K631" t="str" cm="1">
        <f t="array" ref="K631">IFERROR(INDEX(_xlfn.TEXTSPLIT(G631, "-"), 2), "")</f>
        <v>N252</v>
      </c>
      <c r="L631" t="str" cm="1">
        <f t="array" ref="L631">IFERROR(INDEX(_xlfn.TEXTSPLIT(H631, ";"), 2), "")</f>
        <v>Ashwin Parade Bridge over North South Motorway (BR04)</v>
      </c>
      <c r="M631" t="str" cm="1">
        <f t="array" ref="M631">IFERROR(INDEX(_xlfn.TEXTSPLIT(G631, "-"), 3), "")</f>
        <v>SN006</v>
      </c>
      <c r="N631" t="str" cm="1">
        <f t="array" ref="N631">IFERROR(INDEX(_xlfn.TEXTSPLIT(H631, ";"), 3), "")</f>
        <v>Pier 1</v>
      </c>
      <c r="O631" s="22">
        <v>1</v>
      </c>
      <c r="P63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2521</v>
      </c>
      <c r="Q631" s="2" t="s">
        <v>389</v>
      </c>
      <c r="R631" s="17"/>
      <c r="S631" t="s">
        <v>30</v>
      </c>
      <c r="T631" t="s">
        <v>31</v>
      </c>
      <c r="U631" t="s">
        <v>205</v>
      </c>
      <c r="V631" t="s">
        <v>206</v>
      </c>
      <c r="W631" t="s">
        <v>1564</v>
      </c>
      <c r="X631" t="s">
        <v>1565</v>
      </c>
      <c r="Y631" t="s">
        <v>392</v>
      </c>
    </row>
    <row r="632" spans="1:25" ht="15" customHeight="1" x14ac:dyDescent="0.2">
      <c r="C632" s="2"/>
      <c r="D632" s="9"/>
      <c r="E632" s="9"/>
      <c r="F632" s="33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spans="1:25" ht="15" customHeight="1" x14ac:dyDescent="0.2">
      <c r="A633" s="2" t="s">
        <v>1561</v>
      </c>
      <c r="B633" s="2" t="s">
        <v>1628</v>
      </c>
      <c r="C633" s="2" t="str">
        <f t="shared" ref="C633:C638" si="45">$B$475</f>
        <v>CA87Z9</v>
      </c>
      <c r="D633" s="38" t="s">
        <v>387</v>
      </c>
      <c r="E633" s="38" t="s">
        <v>1563</v>
      </c>
      <c r="F633" s="33" t="str">
        <f t="shared" ref="F633:F638" si="46">$D$475</f>
        <v>N341</v>
      </c>
      <c r="G6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06200-N341-SN001</v>
      </c>
      <c r="H6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Keswick Creek) (BR06);Approach 1</v>
      </c>
      <c r="I633" t="str" cm="1">
        <f t="array" ref="I633">IFERROR(INDEX(_xlfn.TEXTSPLIT(G633, "-"), 1), "")</f>
        <v>06200</v>
      </c>
      <c r="J633" t="str" cm="1">
        <f t="array" ref="J633">IFERROR(INDEX(_xlfn.TEXTSPLIT(H633, ";"), 1), "")</f>
        <v>Richmond Road</v>
      </c>
      <c r="K633" t="str" cm="1">
        <f t="array" ref="K633">IFERROR(INDEX(_xlfn.TEXTSPLIT(G633, "-"), 2), "")</f>
        <v>N341</v>
      </c>
      <c r="L633" t="str" cm="1">
        <f t="array" ref="L633">IFERROR(INDEX(_xlfn.TEXTSPLIT(H633, ";"), 2), "")</f>
        <v>Richmond Road Bridge (over Keswick Creek) (BR06)</v>
      </c>
      <c r="M633" t="str" cm="1">
        <f t="array" ref="M633">IFERROR(INDEX(_xlfn.TEXTSPLIT(G633, "-"), 3), "")</f>
        <v>SN001</v>
      </c>
      <c r="N633" t="str" cm="1">
        <f t="array" ref="N633">IFERROR(INDEX(_xlfn.TEXTSPLIT(H633, ";"), 3), "")</f>
        <v>Approach 1</v>
      </c>
      <c r="O633" s="22">
        <v>1</v>
      </c>
      <c r="P63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2341</v>
      </c>
      <c r="Q633" s="2" t="s">
        <v>389</v>
      </c>
      <c r="R633" s="17"/>
      <c r="S633" t="s">
        <v>30</v>
      </c>
      <c r="T633" t="s">
        <v>31</v>
      </c>
      <c r="U633" t="s">
        <v>205</v>
      </c>
      <c r="V633" t="s">
        <v>206</v>
      </c>
      <c r="W633" t="s">
        <v>1564</v>
      </c>
      <c r="X633" t="s">
        <v>1565</v>
      </c>
      <c r="Y633" t="s">
        <v>392</v>
      </c>
    </row>
    <row r="634" spans="1:25" ht="15" customHeight="1" x14ac:dyDescent="0.2">
      <c r="A634" s="2" t="s">
        <v>1561</v>
      </c>
      <c r="B634" s="2" t="s">
        <v>1629</v>
      </c>
      <c r="C634" s="2" t="str">
        <f t="shared" si="45"/>
        <v>CA87Z9</v>
      </c>
      <c r="D634" s="38" t="s">
        <v>1567</v>
      </c>
      <c r="E634" s="38" t="s">
        <v>1568</v>
      </c>
      <c r="F634" s="33" t="str">
        <f t="shared" si="46"/>
        <v>N341</v>
      </c>
      <c r="G63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06200-N341-SN002</v>
      </c>
      <c r="H63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Keswick Creek) (BR06);Approach 2</v>
      </c>
      <c r="I634" t="str" cm="1">
        <f t="array" ref="I634">IFERROR(INDEX(_xlfn.TEXTSPLIT(G634, "-"), 1), "")</f>
        <v>06200</v>
      </c>
      <c r="J634" t="str" cm="1">
        <f t="array" ref="J634">IFERROR(INDEX(_xlfn.TEXTSPLIT(H634, ";"), 1), "")</f>
        <v>Richmond Road</v>
      </c>
      <c r="K634" t="str" cm="1">
        <f t="array" ref="K634">IFERROR(INDEX(_xlfn.TEXTSPLIT(G634, "-"), 2), "")</f>
        <v>N341</v>
      </c>
      <c r="L634" t="str" cm="1">
        <f t="array" ref="L634">IFERROR(INDEX(_xlfn.TEXTSPLIT(H634, ";"), 2), "")</f>
        <v>Richmond Road Bridge (over Keswick Creek) (BR06)</v>
      </c>
      <c r="M634" t="str" cm="1">
        <f t="array" ref="M634">IFERROR(INDEX(_xlfn.TEXTSPLIT(G634, "-"), 3), "")</f>
        <v>SN002</v>
      </c>
      <c r="N634" t="str" cm="1">
        <f t="array" ref="N634">IFERROR(INDEX(_xlfn.TEXTSPLIT(H634, ";"), 3), "")</f>
        <v>Approach 2</v>
      </c>
      <c r="O634" s="22">
        <v>1</v>
      </c>
      <c r="P63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2341</v>
      </c>
      <c r="Q634" s="2" t="s">
        <v>389</v>
      </c>
      <c r="R634" s="17"/>
      <c r="S634" t="s">
        <v>30</v>
      </c>
      <c r="T634" t="s">
        <v>31</v>
      </c>
      <c r="U634" t="s">
        <v>205</v>
      </c>
      <c r="V634" t="s">
        <v>206</v>
      </c>
      <c r="W634" t="s">
        <v>1564</v>
      </c>
      <c r="X634" t="s">
        <v>1565</v>
      </c>
      <c r="Y634" t="s">
        <v>392</v>
      </c>
    </row>
    <row r="635" spans="1:25" ht="15" customHeight="1" x14ac:dyDescent="0.2">
      <c r="A635" s="2" t="s">
        <v>1569</v>
      </c>
      <c r="B635" s="2" t="s">
        <v>1630</v>
      </c>
      <c r="C635" s="2" t="str">
        <f t="shared" si="45"/>
        <v>CA87Z9</v>
      </c>
      <c r="D635" s="38" t="s">
        <v>1571</v>
      </c>
      <c r="E635" s="38" t="s">
        <v>1572</v>
      </c>
      <c r="F635" s="33" t="str">
        <f t="shared" si="46"/>
        <v>N341</v>
      </c>
      <c r="G6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06200-N341-SN003</v>
      </c>
      <c r="H6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Keswick Creek) (BR06);Deck</v>
      </c>
      <c r="I635" t="str" cm="1">
        <f t="array" ref="I635">IFERROR(INDEX(_xlfn.TEXTSPLIT(G635, "-"), 1), "")</f>
        <v>06200</v>
      </c>
      <c r="J635" t="str" cm="1">
        <f t="array" ref="J635">IFERROR(INDEX(_xlfn.TEXTSPLIT(H635, ";"), 1), "")</f>
        <v>Richmond Road</v>
      </c>
      <c r="K635" t="str" cm="1">
        <f t="array" ref="K635">IFERROR(INDEX(_xlfn.TEXTSPLIT(G635, "-"), 2), "")</f>
        <v>N341</v>
      </c>
      <c r="L635" t="str" cm="1">
        <f t="array" ref="L635">IFERROR(INDEX(_xlfn.TEXTSPLIT(H635, ";"), 2), "")</f>
        <v>Richmond Road Bridge (over Keswick Creek) (BR06)</v>
      </c>
      <c r="M635" t="str" cm="1">
        <f t="array" ref="M635">IFERROR(INDEX(_xlfn.TEXTSPLIT(G635, "-"), 3), "")</f>
        <v>SN003</v>
      </c>
      <c r="N635" t="str" cm="1">
        <f t="array" ref="N635">IFERROR(INDEX(_xlfn.TEXTSPLIT(H635, ";"), 3), "")</f>
        <v>Deck</v>
      </c>
      <c r="O635" s="22">
        <v>1</v>
      </c>
      <c r="P63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2341</v>
      </c>
      <c r="Q635" s="2" t="s">
        <v>389</v>
      </c>
      <c r="R635" s="17"/>
      <c r="S635" t="s">
        <v>30</v>
      </c>
      <c r="T635" t="s">
        <v>31</v>
      </c>
      <c r="U635" t="s">
        <v>205</v>
      </c>
      <c r="V635" t="s">
        <v>206</v>
      </c>
      <c r="W635" t="s">
        <v>1564</v>
      </c>
      <c r="X635" t="s">
        <v>1565</v>
      </c>
      <c r="Y635" t="s">
        <v>392</v>
      </c>
    </row>
    <row r="636" spans="1:25" ht="15" customHeight="1" x14ac:dyDescent="0.2">
      <c r="A636" s="2" t="s">
        <v>1573</v>
      </c>
      <c r="B636" s="2" t="s">
        <v>1631</v>
      </c>
      <c r="C636" s="2" t="str">
        <f t="shared" si="45"/>
        <v>CA87Z9</v>
      </c>
      <c r="D636" s="38" t="s">
        <v>1575</v>
      </c>
      <c r="E636" s="38" t="s">
        <v>1576</v>
      </c>
      <c r="F636" s="33" t="str">
        <f t="shared" si="46"/>
        <v>N341</v>
      </c>
      <c r="G6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06200-N341-SN004</v>
      </c>
      <c r="H6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Keswick Creek) (BR06);Abutment 1</v>
      </c>
      <c r="I636" t="str" cm="1">
        <f t="array" ref="I636">IFERROR(INDEX(_xlfn.TEXTSPLIT(G636, "-"), 1), "")</f>
        <v>06200</v>
      </c>
      <c r="J636" t="str" cm="1">
        <f t="array" ref="J636">IFERROR(INDEX(_xlfn.TEXTSPLIT(H636, ";"), 1), "")</f>
        <v>Richmond Road</v>
      </c>
      <c r="K636" t="str" cm="1">
        <f t="array" ref="K636">IFERROR(INDEX(_xlfn.TEXTSPLIT(G636, "-"), 2), "")</f>
        <v>N341</v>
      </c>
      <c r="L636" t="str" cm="1">
        <f t="array" ref="L636">IFERROR(INDEX(_xlfn.TEXTSPLIT(H636, ";"), 2), "")</f>
        <v>Richmond Road Bridge (over Keswick Creek) (BR06)</v>
      </c>
      <c r="M636" t="str" cm="1">
        <f t="array" ref="M636">IFERROR(INDEX(_xlfn.TEXTSPLIT(G636, "-"), 3), "")</f>
        <v>SN004</v>
      </c>
      <c r="N636" t="str" cm="1">
        <f t="array" ref="N636">IFERROR(INDEX(_xlfn.TEXTSPLIT(H636, ";"), 3), "")</f>
        <v>Abutment 1</v>
      </c>
      <c r="O636" s="22">
        <v>1</v>
      </c>
      <c r="P63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2341</v>
      </c>
      <c r="Q636" s="2" t="s">
        <v>389</v>
      </c>
      <c r="R636" s="17"/>
      <c r="S636" t="s">
        <v>30</v>
      </c>
      <c r="T636" t="s">
        <v>31</v>
      </c>
      <c r="U636" t="s">
        <v>205</v>
      </c>
      <c r="V636" t="s">
        <v>206</v>
      </c>
      <c r="W636" t="s">
        <v>1564</v>
      </c>
      <c r="X636" t="s">
        <v>1565</v>
      </c>
      <c r="Y636" t="s">
        <v>392</v>
      </c>
    </row>
    <row r="637" spans="1:25" ht="15" customHeight="1" x14ac:dyDescent="0.2">
      <c r="A637" s="2" t="s">
        <v>1573</v>
      </c>
      <c r="B637" s="2" t="s">
        <v>1632</v>
      </c>
      <c r="C637" s="2" t="str">
        <f t="shared" si="45"/>
        <v>CA87Z9</v>
      </c>
      <c r="D637" s="38" t="s">
        <v>1578</v>
      </c>
      <c r="E637" s="38" t="s">
        <v>1579</v>
      </c>
      <c r="F637" s="33" t="str">
        <f t="shared" si="46"/>
        <v>N341</v>
      </c>
      <c r="G6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06200-N341-SN005</v>
      </c>
      <c r="H6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Keswick Creek) (BR06);Abutment 2</v>
      </c>
      <c r="I637" t="str" cm="1">
        <f t="array" ref="I637">IFERROR(INDEX(_xlfn.TEXTSPLIT(G637, "-"), 1), "")</f>
        <v>06200</v>
      </c>
      <c r="J637" t="str" cm="1">
        <f t="array" ref="J637">IFERROR(INDEX(_xlfn.TEXTSPLIT(H637, ";"), 1), "")</f>
        <v>Richmond Road</v>
      </c>
      <c r="K637" t="str" cm="1">
        <f t="array" ref="K637">IFERROR(INDEX(_xlfn.TEXTSPLIT(G637, "-"), 2), "")</f>
        <v>N341</v>
      </c>
      <c r="L637" t="str" cm="1">
        <f t="array" ref="L637">IFERROR(INDEX(_xlfn.TEXTSPLIT(H637, ";"), 2), "")</f>
        <v>Richmond Road Bridge (over Keswick Creek) (BR06)</v>
      </c>
      <c r="M637" t="str" cm="1">
        <f t="array" ref="M637">IFERROR(INDEX(_xlfn.TEXTSPLIT(G637, "-"), 3), "")</f>
        <v>SN005</v>
      </c>
      <c r="N637" t="str" cm="1">
        <f t="array" ref="N637">IFERROR(INDEX(_xlfn.TEXTSPLIT(H637, ";"), 3), "")</f>
        <v>Abutment 2</v>
      </c>
      <c r="O637" s="22">
        <v>1</v>
      </c>
      <c r="P63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2341</v>
      </c>
      <c r="Q637" s="2" t="s">
        <v>389</v>
      </c>
      <c r="R637" s="17"/>
      <c r="S637" t="s">
        <v>30</v>
      </c>
      <c r="T637" t="s">
        <v>31</v>
      </c>
      <c r="U637" t="s">
        <v>205</v>
      </c>
      <c r="V637" t="s">
        <v>206</v>
      </c>
      <c r="W637" t="s">
        <v>1564</v>
      </c>
      <c r="X637" t="s">
        <v>1565</v>
      </c>
      <c r="Y637" t="s">
        <v>392</v>
      </c>
    </row>
    <row r="638" spans="1:25" ht="15" customHeight="1" x14ac:dyDescent="0.2">
      <c r="A638" s="2" t="s">
        <v>1580</v>
      </c>
      <c r="B638" s="2" t="s">
        <v>1633</v>
      </c>
      <c r="C638" s="2" t="str">
        <f t="shared" si="45"/>
        <v>CA87Z9</v>
      </c>
      <c r="D638" s="38" t="s">
        <v>1582</v>
      </c>
      <c r="E638" s="38" t="s">
        <v>1621</v>
      </c>
      <c r="F638" s="33" t="str">
        <f t="shared" si="46"/>
        <v>N341</v>
      </c>
      <c r="G63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06200-N341-SN006</v>
      </c>
      <c r="H63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Keswick Creek) (BR06);Span</v>
      </c>
      <c r="I638" t="str" cm="1">
        <f t="array" ref="I638">IFERROR(INDEX(_xlfn.TEXTSPLIT(G638, "-"), 1), "")</f>
        <v>06200</v>
      </c>
      <c r="J638" t="str" cm="1">
        <f t="array" ref="J638">IFERROR(INDEX(_xlfn.TEXTSPLIT(H638, ";"), 1), "")</f>
        <v>Richmond Road</v>
      </c>
      <c r="K638" t="str" cm="1">
        <f t="array" ref="K638">IFERROR(INDEX(_xlfn.TEXTSPLIT(G638, "-"), 2), "")</f>
        <v>N341</v>
      </c>
      <c r="L638" t="str" cm="1">
        <f t="array" ref="L638">IFERROR(INDEX(_xlfn.TEXTSPLIT(H638, ";"), 2), "")</f>
        <v>Richmond Road Bridge (over Keswick Creek) (BR06)</v>
      </c>
      <c r="M638" t="str" cm="1">
        <f t="array" ref="M638">IFERROR(INDEX(_xlfn.TEXTSPLIT(G638, "-"), 3), "")</f>
        <v>SN006</v>
      </c>
      <c r="N638" t="str" cm="1">
        <f t="array" ref="N638">IFERROR(INDEX(_xlfn.TEXTSPLIT(H638, ";"), 3), "")</f>
        <v>Span</v>
      </c>
      <c r="O638" s="22">
        <v>1</v>
      </c>
      <c r="P63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2341</v>
      </c>
      <c r="Q638" s="2" t="s">
        <v>389</v>
      </c>
      <c r="R638" s="17"/>
      <c r="S638" t="s">
        <v>30</v>
      </c>
      <c r="T638" t="s">
        <v>31</v>
      </c>
      <c r="U638" t="s">
        <v>205</v>
      </c>
      <c r="V638" t="s">
        <v>206</v>
      </c>
      <c r="W638" t="s">
        <v>1564</v>
      </c>
      <c r="X638" t="s">
        <v>1565</v>
      </c>
      <c r="Y638" t="s">
        <v>392</v>
      </c>
    </row>
    <row r="639" spans="1:25" ht="15" customHeight="1" x14ac:dyDescent="0.2">
      <c r="C639" s="2"/>
      <c r="D639" s="9"/>
      <c r="E639" s="9"/>
      <c r="F639" s="33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25" ht="15" customHeight="1" x14ac:dyDescent="0.2">
      <c r="A640" s="2" t="s">
        <v>1569</v>
      </c>
      <c r="B640" s="2" t="s">
        <v>1634</v>
      </c>
      <c r="C640" s="2" t="str">
        <f t="shared" ref="C640:C645" si="47">$B$477</f>
        <v>GI28V8</v>
      </c>
      <c r="D640" s="38" t="s">
        <v>387</v>
      </c>
      <c r="E640" s="38" t="s">
        <v>1572</v>
      </c>
      <c r="F640" s="33" t="str">
        <f t="shared" ref="F640:F645" si="48">$D$477</f>
        <v>N343</v>
      </c>
      <c r="G64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06200-N343-SN001</v>
      </c>
      <c r="H64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North South Motorway) (BR07);Deck</v>
      </c>
      <c r="I640" t="str" cm="1">
        <f t="array" ref="I640">IFERROR(INDEX(_xlfn.TEXTSPLIT(G640, "-"), 1), "")</f>
        <v>06200</v>
      </c>
      <c r="J640" t="str" cm="1">
        <f t="array" ref="J640">IFERROR(INDEX(_xlfn.TEXTSPLIT(H640, ";"), 1), "")</f>
        <v>Richmond Road</v>
      </c>
      <c r="K640" t="str" cm="1">
        <f t="array" ref="K640">IFERROR(INDEX(_xlfn.TEXTSPLIT(G640, "-"), 2), "")</f>
        <v>N343</v>
      </c>
      <c r="L640" t="str" cm="1">
        <f t="array" ref="L640">IFERROR(INDEX(_xlfn.TEXTSPLIT(H640, ";"), 2), "")</f>
        <v>Richmond Road Bridge (over North South Motorway) (BR07)</v>
      </c>
      <c r="M640" t="str" cm="1">
        <f t="array" ref="M640">IFERROR(INDEX(_xlfn.TEXTSPLIT(G640, "-"), 3), "")</f>
        <v>SN001</v>
      </c>
      <c r="N640" t="str" cm="1">
        <f t="array" ref="N640">IFERROR(INDEX(_xlfn.TEXTSPLIT(H640, ";"), 3), "")</f>
        <v>Deck</v>
      </c>
      <c r="O640" s="22">
        <v>3</v>
      </c>
      <c r="P64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2343</v>
      </c>
      <c r="Q640" s="2" t="s">
        <v>389</v>
      </c>
      <c r="R640" s="17"/>
      <c r="S640" t="s">
        <v>30</v>
      </c>
      <c r="T640" t="s">
        <v>31</v>
      </c>
      <c r="U640" t="s">
        <v>205</v>
      </c>
      <c r="V640" t="s">
        <v>206</v>
      </c>
      <c r="W640" t="s">
        <v>1564</v>
      </c>
      <c r="X640" t="s">
        <v>1565</v>
      </c>
      <c r="Y640" t="s">
        <v>392</v>
      </c>
    </row>
    <row r="641" spans="1:25" ht="15" customHeight="1" x14ac:dyDescent="0.2">
      <c r="A641" s="2" t="s">
        <v>1573</v>
      </c>
      <c r="B641" s="2" t="s">
        <v>1635</v>
      </c>
      <c r="C641" s="2" t="str">
        <f t="shared" si="47"/>
        <v>GI28V8</v>
      </c>
      <c r="D641" s="38" t="s">
        <v>1567</v>
      </c>
      <c r="E641" s="38" t="s">
        <v>1576</v>
      </c>
      <c r="F641" s="33" t="str">
        <f t="shared" si="48"/>
        <v>N343</v>
      </c>
      <c r="G64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06200-N343-SN002</v>
      </c>
      <c r="H64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North South Motorway) (BR07);Abutment 1</v>
      </c>
      <c r="I641" t="str" cm="1">
        <f t="array" ref="I641">IFERROR(INDEX(_xlfn.TEXTSPLIT(G641, "-"), 1), "")</f>
        <v>06200</v>
      </c>
      <c r="J641" t="str" cm="1">
        <f t="array" ref="J641">IFERROR(INDEX(_xlfn.TEXTSPLIT(H641, ";"), 1), "")</f>
        <v>Richmond Road</v>
      </c>
      <c r="K641" t="str" cm="1">
        <f t="array" ref="K641">IFERROR(INDEX(_xlfn.TEXTSPLIT(G641, "-"), 2), "")</f>
        <v>N343</v>
      </c>
      <c r="L641" t="str" cm="1">
        <f t="array" ref="L641">IFERROR(INDEX(_xlfn.TEXTSPLIT(H641, ";"), 2), "")</f>
        <v>Richmond Road Bridge (over North South Motorway) (BR07)</v>
      </c>
      <c r="M641" t="str" cm="1">
        <f t="array" ref="M641">IFERROR(INDEX(_xlfn.TEXTSPLIT(G641, "-"), 3), "")</f>
        <v>SN002</v>
      </c>
      <c r="N641" t="str" cm="1">
        <f t="array" ref="N641">IFERROR(INDEX(_xlfn.TEXTSPLIT(H641, ";"), 3), "")</f>
        <v>Abutment 1</v>
      </c>
      <c r="O641" s="22">
        <v>3</v>
      </c>
      <c r="P64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2343</v>
      </c>
      <c r="Q641" s="2" t="s">
        <v>389</v>
      </c>
      <c r="R641" s="17"/>
      <c r="S641" t="s">
        <v>30</v>
      </c>
      <c r="T641" t="s">
        <v>31</v>
      </c>
      <c r="U641" t="s">
        <v>205</v>
      </c>
      <c r="V641" t="s">
        <v>206</v>
      </c>
      <c r="W641" t="s">
        <v>1564</v>
      </c>
      <c r="X641" t="s">
        <v>1565</v>
      </c>
      <c r="Y641" t="s">
        <v>392</v>
      </c>
    </row>
    <row r="642" spans="1:25" ht="15" customHeight="1" x14ac:dyDescent="0.2">
      <c r="A642" s="2" t="s">
        <v>1573</v>
      </c>
      <c r="B642" s="2" t="s">
        <v>1636</v>
      </c>
      <c r="C642" s="2" t="str">
        <f t="shared" si="47"/>
        <v>GI28V8</v>
      </c>
      <c r="D642" s="38" t="s">
        <v>1571</v>
      </c>
      <c r="E642" s="38" t="s">
        <v>1579</v>
      </c>
      <c r="F642" s="33" t="str">
        <f t="shared" si="48"/>
        <v>N343</v>
      </c>
      <c r="G6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06200-N343-SN003</v>
      </c>
      <c r="H6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North South Motorway) (BR07);Abutment 2</v>
      </c>
      <c r="I642" t="str" cm="1">
        <f t="array" ref="I642">IFERROR(INDEX(_xlfn.TEXTSPLIT(G642, "-"), 1), "")</f>
        <v>06200</v>
      </c>
      <c r="J642" t="str" cm="1">
        <f t="array" ref="J642">IFERROR(INDEX(_xlfn.TEXTSPLIT(H642, ";"), 1), "")</f>
        <v>Richmond Road</v>
      </c>
      <c r="K642" t="str" cm="1">
        <f t="array" ref="K642">IFERROR(INDEX(_xlfn.TEXTSPLIT(G642, "-"), 2), "")</f>
        <v>N343</v>
      </c>
      <c r="L642" t="str" cm="1">
        <f t="array" ref="L642">IFERROR(INDEX(_xlfn.TEXTSPLIT(H642, ";"), 2), "")</f>
        <v>Richmond Road Bridge (over North South Motorway) (BR07)</v>
      </c>
      <c r="M642" t="str" cm="1">
        <f t="array" ref="M642">IFERROR(INDEX(_xlfn.TEXTSPLIT(G642, "-"), 3), "")</f>
        <v>SN003</v>
      </c>
      <c r="N642" t="str" cm="1">
        <f t="array" ref="N642">IFERROR(INDEX(_xlfn.TEXTSPLIT(H642, ";"), 3), "")</f>
        <v>Abutment 2</v>
      </c>
      <c r="O642" s="22">
        <v>3</v>
      </c>
      <c r="P64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2343</v>
      </c>
      <c r="Q642" s="2" t="s">
        <v>389</v>
      </c>
      <c r="R642" s="17"/>
      <c r="S642" t="s">
        <v>30</v>
      </c>
      <c r="T642" t="s">
        <v>31</v>
      </c>
      <c r="U642" t="s">
        <v>205</v>
      </c>
      <c r="V642" t="s">
        <v>206</v>
      </c>
      <c r="W642" t="s">
        <v>1564</v>
      </c>
      <c r="X642" t="s">
        <v>1565</v>
      </c>
      <c r="Y642" t="s">
        <v>392</v>
      </c>
    </row>
    <row r="643" spans="1:25" ht="15" customHeight="1" x14ac:dyDescent="0.2">
      <c r="A643" s="2" t="s">
        <v>1580</v>
      </c>
      <c r="B643" s="2" t="s">
        <v>1637</v>
      </c>
      <c r="C643" s="2" t="str">
        <f t="shared" si="47"/>
        <v>GI28V8</v>
      </c>
      <c r="D643" s="38" t="s">
        <v>1575</v>
      </c>
      <c r="E643" s="38" t="s">
        <v>1583</v>
      </c>
      <c r="F643" s="33" t="str">
        <f t="shared" si="48"/>
        <v>N343</v>
      </c>
      <c r="G6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06200-N343-SN004</v>
      </c>
      <c r="H6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North South Motorway) (BR07);Span 1</v>
      </c>
      <c r="I643" t="str" cm="1">
        <f t="array" ref="I643">IFERROR(INDEX(_xlfn.TEXTSPLIT(G643, "-"), 1), "")</f>
        <v>06200</v>
      </c>
      <c r="J643" t="str" cm="1">
        <f t="array" ref="J643">IFERROR(INDEX(_xlfn.TEXTSPLIT(H643, ";"), 1), "")</f>
        <v>Richmond Road</v>
      </c>
      <c r="K643" t="str" cm="1">
        <f t="array" ref="K643">IFERROR(INDEX(_xlfn.TEXTSPLIT(G643, "-"), 2), "")</f>
        <v>N343</v>
      </c>
      <c r="L643" t="str" cm="1">
        <f t="array" ref="L643">IFERROR(INDEX(_xlfn.TEXTSPLIT(H643, ";"), 2), "")</f>
        <v>Richmond Road Bridge (over North South Motorway) (BR07)</v>
      </c>
      <c r="M643" t="str" cm="1">
        <f t="array" ref="M643">IFERROR(INDEX(_xlfn.TEXTSPLIT(G643, "-"), 3), "")</f>
        <v>SN004</v>
      </c>
      <c r="N643" t="str" cm="1">
        <f t="array" ref="N643">IFERROR(INDEX(_xlfn.TEXTSPLIT(H643, ";"), 3), "")</f>
        <v>Span 1</v>
      </c>
      <c r="O643" s="22">
        <v>3</v>
      </c>
      <c r="P64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2343</v>
      </c>
      <c r="Q643" s="2" t="s">
        <v>389</v>
      </c>
      <c r="R643" s="17"/>
      <c r="S643" t="s">
        <v>30</v>
      </c>
      <c r="T643" t="s">
        <v>31</v>
      </c>
      <c r="U643" t="s">
        <v>205</v>
      </c>
      <c r="V643" t="s">
        <v>206</v>
      </c>
      <c r="W643" t="s">
        <v>1564</v>
      </c>
      <c r="X643" t="s">
        <v>1565</v>
      </c>
      <c r="Y643" t="s">
        <v>392</v>
      </c>
    </row>
    <row r="644" spans="1:25" ht="15" customHeight="1" x14ac:dyDescent="0.2">
      <c r="A644" s="2" t="s">
        <v>1580</v>
      </c>
      <c r="B644" s="2" t="s">
        <v>1638</v>
      </c>
      <c r="C644" s="2" t="str">
        <f t="shared" si="47"/>
        <v>GI28V8</v>
      </c>
      <c r="D644" s="38" t="s">
        <v>1578</v>
      </c>
      <c r="E644" s="38" t="s">
        <v>1586</v>
      </c>
      <c r="F644" s="33" t="str">
        <f t="shared" si="48"/>
        <v>N343</v>
      </c>
      <c r="G6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06200-N343-SN005</v>
      </c>
      <c r="H6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North South Motorway) (BR07);Span 2</v>
      </c>
      <c r="I644" t="str" cm="1">
        <f t="array" ref="I644">IFERROR(INDEX(_xlfn.TEXTSPLIT(G644, "-"), 1), "")</f>
        <v>06200</v>
      </c>
      <c r="J644" t="str" cm="1">
        <f t="array" ref="J644">IFERROR(INDEX(_xlfn.TEXTSPLIT(H644, ";"), 1), "")</f>
        <v>Richmond Road</v>
      </c>
      <c r="K644" t="str" cm="1">
        <f t="array" ref="K644">IFERROR(INDEX(_xlfn.TEXTSPLIT(G644, "-"), 2), "")</f>
        <v>N343</v>
      </c>
      <c r="L644" t="str" cm="1">
        <f t="array" ref="L644">IFERROR(INDEX(_xlfn.TEXTSPLIT(H644, ";"), 2), "")</f>
        <v>Richmond Road Bridge (over North South Motorway) (BR07)</v>
      </c>
      <c r="M644" t="str" cm="1">
        <f t="array" ref="M644">IFERROR(INDEX(_xlfn.TEXTSPLIT(G644, "-"), 3), "")</f>
        <v>SN005</v>
      </c>
      <c r="N644" t="str" cm="1">
        <f t="array" ref="N644">IFERROR(INDEX(_xlfn.TEXTSPLIT(H644, ";"), 3), "")</f>
        <v>Span 2</v>
      </c>
      <c r="O644" s="22">
        <v>3</v>
      </c>
      <c r="P64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2343</v>
      </c>
      <c r="Q644" s="2" t="s">
        <v>389</v>
      </c>
      <c r="R644" s="17"/>
      <c r="S644" t="s">
        <v>30</v>
      </c>
      <c r="T644" t="s">
        <v>31</v>
      </c>
      <c r="U644" t="s">
        <v>205</v>
      </c>
      <c r="V644" t="s">
        <v>206</v>
      </c>
      <c r="W644" t="s">
        <v>1564</v>
      </c>
      <c r="X644" t="s">
        <v>1565</v>
      </c>
      <c r="Y644" t="s">
        <v>392</v>
      </c>
    </row>
    <row r="645" spans="1:25" ht="15" customHeight="1" x14ac:dyDescent="0.2">
      <c r="A645" s="2" t="s">
        <v>1590</v>
      </c>
      <c r="B645" s="2" t="s">
        <v>1639</v>
      </c>
      <c r="C645" s="2" t="str">
        <f t="shared" si="47"/>
        <v>GI28V8</v>
      </c>
      <c r="D645" s="38" t="s">
        <v>1582</v>
      </c>
      <c r="E645" s="38" t="s">
        <v>1592</v>
      </c>
      <c r="F645" s="33" t="str">
        <f t="shared" si="48"/>
        <v>N343</v>
      </c>
      <c r="G6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06200-N343-SN006</v>
      </c>
      <c r="H6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Richmond Road;Richmond Road Bridge (over North South Motorway) (BR07);Pier 1</v>
      </c>
      <c r="I645" t="str" cm="1">
        <f t="array" ref="I645">IFERROR(INDEX(_xlfn.TEXTSPLIT(G645, "-"), 1), "")</f>
        <v>06200</v>
      </c>
      <c r="J645" t="str" cm="1">
        <f t="array" ref="J645">IFERROR(INDEX(_xlfn.TEXTSPLIT(H645, ";"), 1), "")</f>
        <v>Richmond Road</v>
      </c>
      <c r="K645" t="str" cm="1">
        <f t="array" ref="K645">IFERROR(INDEX(_xlfn.TEXTSPLIT(G645, "-"), 2), "")</f>
        <v>N343</v>
      </c>
      <c r="L645" t="str" cm="1">
        <f t="array" ref="L645">IFERROR(INDEX(_xlfn.TEXTSPLIT(H645, ";"), 2), "")</f>
        <v>Richmond Road Bridge (over North South Motorway) (BR07)</v>
      </c>
      <c r="M645" t="str" cm="1">
        <f t="array" ref="M645">IFERROR(INDEX(_xlfn.TEXTSPLIT(G645, "-"), 3), "")</f>
        <v>SN006</v>
      </c>
      <c r="N645" t="str" cm="1">
        <f t="array" ref="N645">IFERROR(INDEX(_xlfn.TEXTSPLIT(H645, ";"), 3), "")</f>
        <v>Pier 1</v>
      </c>
      <c r="O645" s="22">
        <v>3</v>
      </c>
      <c r="P64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2343</v>
      </c>
      <c r="Q645" s="2" t="s">
        <v>389</v>
      </c>
      <c r="R645" s="17"/>
      <c r="S645" t="s">
        <v>30</v>
      </c>
      <c r="T645" t="s">
        <v>31</v>
      </c>
      <c r="U645" t="s">
        <v>205</v>
      </c>
      <c r="V645" t="s">
        <v>206</v>
      </c>
      <c r="W645" t="s">
        <v>1564</v>
      </c>
      <c r="X645" t="s">
        <v>1565</v>
      </c>
      <c r="Y645" t="s">
        <v>392</v>
      </c>
    </row>
    <row r="646" spans="1:25" ht="15" customHeight="1" x14ac:dyDescent="0.2">
      <c r="C646" s="2"/>
      <c r="D646" s="9"/>
      <c r="E646" s="9"/>
      <c r="F646" s="33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25" ht="15" customHeight="1" x14ac:dyDescent="0.2">
      <c r="A647" s="2" t="s">
        <v>1569</v>
      </c>
      <c r="B647" s="2" t="s">
        <v>1640</v>
      </c>
      <c r="C647" s="2" t="str">
        <f t="shared" ref="C647:C654" si="49">$B$126</f>
        <v>ZA82L6</v>
      </c>
      <c r="D647" s="38" t="s">
        <v>387</v>
      </c>
      <c r="E647" s="38" t="s">
        <v>1572</v>
      </c>
      <c r="F647" s="33" t="str">
        <f t="shared" ref="F647:F654" si="50">$D$126</f>
        <v>N273</v>
      </c>
      <c r="G64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6203-N273-SN001</v>
      </c>
      <c r="H64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(BR09);Deck</v>
      </c>
      <c r="I647" t="str" cm="1">
        <f t="array" ref="I647">IFERROR(INDEX(_xlfn.TEXTSPLIT(G647, "-"), 1), "")</f>
        <v>6203</v>
      </c>
      <c r="J647" t="str" cm="1">
        <f t="array" ref="J647">IFERROR(INDEX(_xlfn.TEXTSPLIT(H647, ";"), 1), "")</f>
        <v>North South Motorway</v>
      </c>
      <c r="K647" t="str" cm="1">
        <f t="array" ref="K647">IFERROR(INDEX(_xlfn.TEXTSPLIT(G647, "-"), 2), "")</f>
        <v>N273</v>
      </c>
      <c r="L647" t="str" cm="1">
        <f t="array" ref="L647">IFERROR(INDEX(_xlfn.TEXTSPLIT(H647, ";"), 2), "")</f>
        <v>Keswick Creek Aqueduct (BR09)</v>
      </c>
      <c r="M647" t="str" cm="1">
        <f t="array" ref="M647">IFERROR(INDEX(_xlfn.TEXTSPLIT(G647, "-"), 3), "")</f>
        <v>SN001</v>
      </c>
      <c r="N647" t="str" cm="1">
        <f t="array" ref="N647">IFERROR(INDEX(_xlfn.TEXTSPLIT(H647, ";"), 3), "")</f>
        <v>Deck</v>
      </c>
      <c r="O647" s="22">
        <v>0</v>
      </c>
      <c r="P64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47" s="2" t="s">
        <v>389</v>
      </c>
      <c r="R647" s="17"/>
      <c r="S647" t="s">
        <v>30</v>
      </c>
      <c r="T647" t="s">
        <v>31</v>
      </c>
      <c r="U647" t="s">
        <v>205</v>
      </c>
      <c r="V647" t="s">
        <v>206</v>
      </c>
      <c r="W647" t="s">
        <v>1564</v>
      </c>
      <c r="X647" t="s">
        <v>1565</v>
      </c>
      <c r="Y647" t="s">
        <v>392</v>
      </c>
    </row>
    <row r="648" spans="1:25" ht="15" customHeight="1" x14ac:dyDescent="0.2">
      <c r="A648" s="2" t="s">
        <v>1573</v>
      </c>
      <c r="B648" s="2" t="s">
        <v>1641</v>
      </c>
      <c r="C648" s="2" t="str">
        <f t="shared" si="49"/>
        <v>ZA82L6</v>
      </c>
      <c r="D648" s="38" t="s">
        <v>1567</v>
      </c>
      <c r="E648" s="38" t="s">
        <v>1576</v>
      </c>
      <c r="F648" s="33" t="str">
        <f t="shared" si="50"/>
        <v>N273</v>
      </c>
      <c r="G64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6203-N273-SN002</v>
      </c>
      <c r="H64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(BR09);Abutment 1</v>
      </c>
      <c r="I648" t="str" cm="1">
        <f t="array" ref="I648">IFERROR(INDEX(_xlfn.TEXTSPLIT(G648, "-"), 1), "")</f>
        <v>6203</v>
      </c>
      <c r="J648" t="str" cm="1">
        <f t="array" ref="J648">IFERROR(INDEX(_xlfn.TEXTSPLIT(H648, ";"), 1), "")</f>
        <v>North South Motorway</v>
      </c>
      <c r="K648" t="str" cm="1">
        <f t="array" ref="K648">IFERROR(INDEX(_xlfn.TEXTSPLIT(G648, "-"), 2), "")</f>
        <v>N273</v>
      </c>
      <c r="L648" t="str" cm="1">
        <f t="array" ref="L648">IFERROR(INDEX(_xlfn.TEXTSPLIT(H648, ";"), 2), "")</f>
        <v>Keswick Creek Aqueduct (BR09)</v>
      </c>
      <c r="M648" t="str" cm="1">
        <f t="array" ref="M648">IFERROR(INDEX(_xlfn.TEXTSPLIT(G648, "-"), 3), "")</f>
        <v>SN002</v>
      </c>
      <c r="N648" t="str" cm="1">
        <f t="array" ref="N648">IFERROR(INDEX(_xlfn.TEXTSPLIT(H648, ";"), 3), "")</f>
        <v>Abutment 1</v>
      </c>
      <c r="O648" s="22">
        <v>0</v>
      </c>
      <c r="P64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48" s="2" t="s">
        <v>389</v>
      </c>
      <c r="R648" s="17"/>
      <c r="S648" t="s">
        <v>30</v>
      </c>
      <c r="T648" t="s">
        <v>31</v>
      </c>
      <c r="U648" t="s">
        <v>205</v>
      </c>
      <c r="V648" t="s">
        <v>206</v>
      </c>
      <c r="W648" t="s">
        <v>1564</v>
      </c>
      <c r="X648" t="s">
        <v>1565</v>
      </c>
      <c r="Y648" t="s">
        <v>392</v>
      </c>
    </row>
    <row r="649" spans="1:25" ht="15" customHeight="1" x14ac:dyDescent="0.2">
      <c r="A649" s="2" t="s">
        <v>1573</v>
      </c>
      <c r="B649" s="2" t="s">
        <v>1642</v>
      </c>
      <c r="C649" s="2" t="str">
        <f t="shared" si="49"/>
        <v>ZA82L6</v>
      </c>
      <c r="D649" s="38" t="s">
        <v>1571</v>
      </c>
      <c r="E649" s="38" t="s">
        <v>1579</v>
      </c>
      <c r="F649" s="33" t="str">
        <f t="shared" si="50"/>
        <v>N273</v>
      </c>
      <c r="G64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6203-N273-SN003</v>
      </c>
      <c r="H64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(BR09);Abutment 2</v>
      </c>
      <c r="I649" t="str" cm="1">
        <f t="array" ref="I649">IFERROR(INDEX(_xlfn.TEXTSPLIT(G649, "-"), 1), "")</f>
        <v>6203</v>
      </c>
      <c r="J649" t="str" cm="1">
        <f t="array" ref="J649">IFERROR(INDEX(_xlfn.TEXTSPLIT(H649, ";"), 1), "")</f>
        <v>North South Motorway</v>
      </c>
      <c r="K649" t="str" cm="1">
        <f t="array" ref="K649">IFERROR(INDEX(_xlfn.TEXTSPLIT(G649, "-"), 2), "")</f>
        <v>N273</v>
      </c>
      <c r="L649" t="str" cm="1">
        <f t="array" ref="L649">IFERROR(INDEX(_xlfn.TEXTSPLIT(H649, ";"), 2), "")</f>
        <v>Keswick Creek Aqueduct (BR09)</v>
      </c>
      <c r="M649" t="str" cm="1">
        <f t="array" ref="M649">IFERROR(INDEX(_xlfn.TEXTSPLIT(G649, "-"), 3), "")</f>
        <v>SN003</v>
      </c>
      <c r="N649" t="str" cm="1">
        <f t="array" ref="N649">IFERROR(INDEX(_xlfn.TEXTSPLIT(H649, ";"), 3), "")</f>
        <v>Abutment 2</v>
      </c>
      <c r="O649" s="22">
        <v>0</v>
      </c>
      <c r="P64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49" s="2" t="s">
        <v>389</v>
      </c>
      <c r="R649" s="17"/>
      <c r="S649" t="s">
        <v>30</v>
      </c>
      <c r="T649" t="s">
        <v>31</v>
      </c>
      <c r="U649" t="s">
        <v>205</v>
      </c>
      <c r="V649" t="s">
        <v>206</v>
      </c>
      <c r="W649" t="s">
        <v>1564</v>
      </c>
      <c r="X649" t="s">
        <v>1565</v>
      </c>
      <c r="Y649" t="s">
        <v>392</v>
      </c>
    </row>
    <row r="650" spans="1:25" ht="15" customHeight="1" x14ac:dyDescent="0.2">
      <c r="A650" s="2" t="s">
        <v>1580</v>
      </c>
      <c r="B650" s="2" t="s">
        <v>1643</v>
      </c>
      <c r="C650" s="2" t="str">
        <f t="shared" si="49"/>
        <v>ZA82L6</v>
      </c>
      <c r="D650" s="38" t="s">
        <v>1575</v>
      </c>
      <c r="E650" s="38" t="s">
        <v>1583</v>
      </c>
      <c r="F650" s="33" t="str">
        <f t="shared" si="50"/>
        <v>N273</v>
      </c>
      <c r="G6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6203-N273-SN004</v>
      </c>
      <c r="H6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(BR09);Span 1</v>
      </c>
      <c r="I650" t="str" cm="1">
        <f t="array" ref="I650">IFERROR(INDEX(_xlfn.TEXTSPLIT(G650, "-"), 1), "")</f>
        <v>6203</v>
      </c>
      <c r="J650" t="str" cm="1">
        <f t="array" ref="J650">IFERROR(INDEX(_xlfn.TEXTSPLIT(H650, ";"), 1), "")</f>
        <v>North South Motorway</v>
      </c>
      <c r="K650" t="str" cm="1">
        <f t="array" ref="K650">IFERROR(INDEX(_xlfn.TEXTSPLIT(G650, "-"), 2), "")</f>
        <v>N273</v>
      </c>
      <c r="L650" t="str" cm="1">
        <f t="array" ref="L650">IFERROR(INDEX(_xlfn.TEXTSPLIT(H650, ";"), 2), "")</f>
        <v>Keswick Creek Aqueduct (BR09)</v>
      </c>
      <c r="M650" t="str" cm="1">
        <f t="array" ref="M650">IFERROR(INDEX(_xlfn.TEXTSPLIT(G650, "-"), 3), "")</f>
        <v>SN004</v>
      </c>
      <c r="N650" t="str" cm="1">
        <f t="array" ref="N650">IFERROR(INDEX(_xlfn.TEXTSPLIT(H650, ";"), 3), "")</f>
        <v>Span 1</v>
      </c>
      <c r="O650" s="22">
        <v>0</v>
      </c>
      <c r="P65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50" s="2" t="s">
        <v>389</v>
      </c>
      <c r="R650" s="17"/>
      <c r="S650" t="s">
        <v>30</v>
      </c>
      <c r="T650" t="s">
        <v>31</v>
      </c>
      <c r="U650" t="s">
        <v>205</v>
      </c>
      <c r="V650" t="s">
        <v>206</v>
      </c>
      <c r="W650" t="s">
        <v>1564</v>
      </c>
      <c r="X650" t="s">
        <v>1565</v>
      </c>
      <c r="Y650" t="s">
        <v>392</v>
      </c>
    </row>
    <row r="651" spans="1:25" ht="15" customHeight="1" x14ac:dyDescent="0.2">
      <c r="A651" s="2" t="s">
        <v>1580</v>
      </c>
      <c r="B651" s="2" t="s">
        <v>1644</v>
      </c>
      <c r="C651" s="2" t="str">
        <f t="shared" si="49"/>
        <v>ZA82L6</v>
      </c>
      <c r="D651" s="38" t="s">
        <v>1578</v>
      </c>
      <c r="E651" s="38" t="s">
        <v>1586</v>
      </c>
      <c r="F651" s="33" t="str">
        <f t="shared" si="50"/>
        <v>N273</v>
      </c>
      <c r="G6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6203-N273-SN005</v>
      </c>
      <c r="H6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(BR09);Span 2</v>
      </c>
      <c r="I651" t="str" cm="1">
        <f t="array" ref="I651">IFERROR(INDEX(_xlfn.TEXTSPLIT(G651, "-"), 1), "")</f>
        <v>6203</v>
      </c>
      <c r="J651" t="str" cm="1">
        <f t="array" ref="J651">IFERROR(INDEX(_xlfn.TEXTSPLIT(H651, ";"), 1), "")</f>
        <v>North South Motorway</v>
      </c>
      <c r="K651" t="str" cm="1">
        <f t="array" ref="K651">IFERROR(INDEX(_xlfn.TEXTSPLIT(G651, "-"), 2), "")</f>
        <v>N273</v>
      </c>
      <c r="L651" t="str" cm="1">
        <f t="array" ref="L651">IFERROR(INDEX(_xlfn.TEXTSPLIT(H651, ";"), 2), "")</f>
        <v>Keswick Creek Aqueduct (BR09)</v>
      </c>
      <c r="M651" t="str" cm="1">
        <f t="array" ref="M651">IFERROR(INDEX(_xlfn.TEXTSPLIT(G651, "-"), 3), "")</f>
        <v>SN005</v>
      </c>
      <c r="N651" t="str" cm="1">
        <f t="array" ref="N651">IFERROR(INDEX(_xlfn.TEXTSPLIT(H651, ";"), 3), "")</f>
        <v>Span 2</v>
      </c>
      <c r="O651" s="22">
        <v>0</v>
      </c>
      <c r="P65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51" s="2" t="s">
        <v>389</v>
      </c>
      <c r="R651" s="17"/>
      <c r="S651" t="s">
        <v>30</v>
      </c>
      <c r="T651" t="s">
        <v>31</v>
      </c>
      <c r="U651" t="s">
        <v>205</v>
      </c>
      <c r="V651" t="s">
        <v>206</v>
      </c>
      <c r="W651" t="s">
        <v>1564</v>
      </c>
      <c r="X651" t="s">
        <v>1565</v>
      </c>
      <c r="Y651" t="s">
        <v>392</v>
      </c>
    </row>
    <row r="652" spans="1:25" ht="15" customHeight="1" x14ac:dyDescent="0.2">
      <c r="A652" s="2" t="s">
        <v>1580</v>
      </c>
      <c r="B652" s="2" t="s">
        <v>1645</v>
      </c>
      <c r="C652" s="2" t="str">
        <f t="shared" si="49"/>
        <v>ZA82L6</v>
      </c>
      <c r="D652" s="38" t="s">
        <v>1582</v>
      </c>
      <c r="E652" s="38" t="s">
        <v>1589</v>
      </c>
      <c r="F652" s="33" t="str">
        <f t="shared" si="50"/>
        <v>N273</v>
      </c>
      <c r="G6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6203-N273-SN006</v>
      </c>
      <c r="H6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(BR09);Span 3</v>
      </c>
      <c r="I652" t="str" cm="1">
        <f t="array" ref="I652">IFERROR(INDEX(_xlfn.TEXTSPLIT(G652, "-"), 1), "")</f>
        <v>6203</v>
      </c>
      <c r="J652" t="str" cm="1">
        <f t="array" ref="J652">IFERROR(INDEX(_xlfn.TEXTSPLIT(H652, ";"), 1), "")</f>
        <v>North South Motorway</v>
      </c>
      <c r="K652" t="str" cm="1">
        <f t="array" ref="K652">IFERROR(INDEX(_xlfn.TEXTSPLIT(G652, "-"), 2), "")</f>
        <v>N273</v>
      </c>
      <c r="L652" t="str" cm="1">
        <f t="array" ref="L652">IFERROR(INDEX(_xlfn.TEXTSPLIT(H652, ";"), 2), "")</f>
        <v>Keswick Creek Aqueduct (BR09)</v>
      </c>
      <c r="M652" t="str" cm="1">
        <f t="array" ref="M652">IFERROR(INDEX(_xlfn.TEXTSPLIT(G652, "-"), 3), "")</f>
        <v>SN006</v>
      </c>
      <c r="N652" t="str" cm="1">
        <f t="array" ref="N652">IFERROR(INDEX(_xlfn.TEXTSPLIT(H652, ";"), 3), "")</f>
        <v>Span 3</v>
      </c>
      <c r="O652" s="22">
        <v>0</v>
      </c>
      <c r="P65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52" s="2" t="s">
        <v>389</v>
      </c>
      <c r="R652" s="17"/>
      <c r="S652" t="s">
        <v>30</v>
      </c>
      <c r="T652" t="s">
        <v>31</v>
      </c>
      <c r="U652" t="s">
        <v>205</v>
      </c>
      <c r="V652" t="s">
        <v>206</v>
      </c>
      <c r="W652" t="s">
        <v>1564</v>
      </c>
      <c r="X652" t="s">
        <v>1565</v>
      </c>
      <c r="Y652" t="s">
        <v>392</v>
      </c>
    </row>
    <row r="653" spans="1:25" ht="15" customHeight="1" x14ac:dyDescent="0.2">
      <c r="A653" s="2" t="s">
        <v>1590</v>
      </c>
      <c r="B653" s="2" t="s">
        <v>1646</v>
      </c>
      <c r="C653" s="2" t="str">
        <f t="shared" si="49"/>
        <v>ZA82L6</v>
      </c>
      <c r="D653" s="38" t="s">
        <v>1585</v>
      </c>
      <c r="E653" s="38" t="s">
        <v>1592</v>
      </c>
      <c r="F653" s="33" t="str">
        <f t="shared" si="50"/>
        <v>N273</v>
      </c>
      <c r="G65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6203-N273-SN007</v>
      </c>
      <c r="H65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(BR09);Pier 1</v>
      </c>
      <c r="I653" t="str" cm="1">
        <f t="array" ref="I653">IFERROR(INDEX(_xlfn.TEXTSPLIT(G653, "-"), 1), "")</f>
        <v>6203</v>
      </c>
      <c r="J653" t="str" cm="1">
        <f t="array" ref="J653">IFERROR(INDEX(_xlfn.TEXTSPLIT(H653, ";"), 1), "")</f>
        <v>North South Motorway</v>
      </c>
      <c r="K653" t="str" cm="1">
        <f t="array" ref="K653">IFERROR(INDEX(_xlfn.TEXTSPLIT(G653, "-"), 2), "")</f>
        <v>N273</v>
      </c>
      <c r="L653" t="str" cm="1">
        <f t="array" ref="L653">IFERROR(INDEX(_xlfn.TEXTSPLIT(H653, ";"), 2), "")</f>
        <v>Keswick Creek Aqueduct (BR09)</v>
      </c>
      <c r="M653" t="str" cm="1">
        <f t="array" ref="M653">IFERROR(INDEX(_xlfn.TEXTSPLIT(G653, "-"), 3), "")</f>
        <v>SN007</v>
      </c>
      <c r="N653" t="str" cm="1">
        <f t="array" ref="N653">IFERROR(INDEX(_xlfn.TEXTSPLIT(H653, ";"), 3), "")</f>
        <v>Pier 1</v>
      </c>
      <c r="O653" s="22">
        <v>0</v>
      </c>
      <c r="P65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53" s="2" t="s">
        <v>389</v>
      </c>
      <c r="R653" s="17"/>
      <c r="S653" t="s">
        <v>30</v>
      </c>
      <c r="T653" t="s">
        <v>31</v>
      </c>
      <c r="U653" t="s">
        <v>205</v>
      </c>
      <c r="V653" t="s">
        <v>206</v>
      </c>
      <c r="W653" t="s">
        <v>1564</v>
      </c>
      <c r="X653" t="s">
        <v>1565</v>
      </c>
      <c r="Y653" t="s">
        <v>392</v>
      </c>
    </row>
    <row r="654" spans="1:25" ht="15" customHeight="1" x14ac:dyDescent="0.2">
      <c r="A654" s="2" t="s">
        <v>1590</v>
      </c>
      <c r="B654" s="2" t="s">
        <v>1647</v>
      </c>
      <c r="C654" s="2" t="str">
        <f t="shared" si="49"/>
        <v>ZA82L6</v>
      </c>
      <c r="D654" s="38" t="s">
        <v>1588</v>
      </c>
      <c r="E654" s="38" t="s">
        <v>1595</v>
      </c>
      <c r="F654" s="33" t="str">
        <f t="shared" si="50"/>
        <v>N273</v>
      </c>
      <c r="G65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6203-N273-SN008</v>
      </c>
      <c r="H65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Motorway;Keswick Creek Aqueduct (BR09);Pier 2</v>
      </c>
      <c r="I654" t="str" cm="1">
        <f t="array" ref="I654">IFERROR(INDEX(_xlfn.TEXTSPLIT(G654, "-"), 1), "")</f>
        <v>6203</v>
      </c>
      <c r="J654" t="str" cm="1">
        <f t="array" ref="J654">IFERROR(INDEX(_xlfn.TEXTSPLIT(H654, ";"), 1), "")</f>
        <v>North South Motorway</v>
      </c>
      <c r="K654" t="str" cm="1">
        <f t="array" ref="K654">IFERROR(INDEX(_xlfn.TEXTSPLIT(G654, "-"), 2), "")</f>
        <v>N273</v>
      </c>
      <c r="L654" t="str" cm="1">
        <f t="array" ref="L654">IFERROR(INDEX(_xlfn.TEXTSPLIT(H654, ";"), 2), "")</f>
        <v>Keswick Creek Aqueduct (BR09)</v>
      </c>
      <c r="M654" t="str" cm="1">
        <f t="array" ref="M654">IFERROR(INDEX(_xlfn.TEXTSPLIT(G654, "-"), 3), "")</f>
        <v>SN008</v>
      </c>
      <c r="N654" t="str" cm="1">
        <f t="array" ref="N654">IFERROR(INDEX(_xlfn.TEXTSPLIT(H654, ";"), 3), "")</f>
        <v>Pier 2</v>
      </c>
      <c r="O654" s="22">
        <v>0</v>
      </c>
      <c r="P65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2730</v>
      </c>
      <c r="Q654" s="2" t="s">
        <v>389</v>
      </c>
      <c r="R654" s="17"/>
      <c r="S654" t="s">
        <v>30</v>
      </c>
      <c r="T654" t="s">
        <v>31</v>
      </c>
      <c r="U654" t="s">
        <v>205</v>
      </c>
      <c r="V654" t="s">
        <v>206</v>
      </c>
      <c r="W654" t="s">
        <v>1564</v>
      </c>
      <c r="X654" t="s">
        <v>1565</v>
      </c>
      <c r="Y654" t="s">
        <v>392</v>
      </c>
    </row>
    <row r="655" spans="1:25" ht="15" customHeight="1" x14ac:dyDescent="0.2">
      <c r="C655" s="2"/>
      <c r="D655" s="9"/>
      <c r="E655" s="9"/>
      <c r="F655" s="33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</row>
    <row r="656" spans="1:25" ht="15" customHeight="1" x14ac:dyDescent="0.2">
      <c r="A656" s="2" t="s">
        <v>1561</v>
      </c>
      <c r="B656" s="2" t="s">
        <v>1648</v>
      </c>
      <c r="C656" s="2" t="str">
        <f t="shared" ref="C656:C669" si="51">$B$467</f>
        <v>CT39H8</v>
      </c>
      <c r="D656" s="38" t="s">
        <v>387</v>
      </c>
      <c r="E656" s="38" t="s">
        <v>1563</v>
      </c>
      <c r="F656" s="33" t="str">
        <f t="shared" ref="F656:F669" si="52">$D$467</f>
        <v>N230</v>
      </c>
      <c r="G6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06206-N230-SN001</v>
      </c>
      <c r="H6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(BR10);Approach 1</v>
      </c>
      <c r="I656" t="str" cm="1">
        <f t="array" ref="I656">IFERROR(INDEX(_xlfn.TEXTSPLIT(G656, "-"), 1), "")</f>
        <v>06206</v>
      </c>
      <c r="J656" t="str" cm="1">
        <f t="array" ref="J656">IFERROR(INDEX(_xlfn.TEXTSPLIT(H656, ";"), 1), "")</f>
        <v>James Congdon Drive</v>
      </c>
      <c r="K656" t="str" cm="1">
        <f t="array" ref="K656">IFERROR(INDEX(_xlfn.TEXTSPLIT(G656, "-"), 2), "")</f>
        <v>N230</v>
      </c>
      <c r="L656" t="str" cm="1">
        <f t="array" ref="L656">IFERROR(INDEX(_xlfn.TEXTSPLIT(H656, ";"), 2), "")</f>
        <v>Northbound to James Congdon Drive Flyover Ramp (BR10)</v>
      </c>
      <c r="M656" t="str" cm="1">
        <f t="array" ref="M656">IFERROR(INDEX(_xlfn.TEXTSPLIT(G656, "-"), 3), "")</f>
        <v>SN001</v>
      </c>
      <c r="N656" t="str" cm="1">
        <f t="array" ref="N656">IFERROR(INDEX(_xlfn.TEXTSPLIT(H656, ";"), 3), "")</f>
        <v>Approach 1</v>
      </c>
      <c r="O656" s="22">
        <v>1</v>
      </c>
      <c r="P65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56" s="2" t="s">
        <v>389</v>
      </c>
      <c r="R656" s="17"/>
      <c r="S656" t="s">
        <v>30</v>
      </c>
      <c r="T656" t="s">
        <v>31</v>
      </c>
      <c r="U656" t="s">
        <v>205</v>
      </c>
      <c r="V656" t="s">
        <v>206</v>
      </c>
      <c r="W656" t="s">
        <v>1564</v>
      </c>
      <c r="X656" t="s">
        <v>1565</v>
      </c>
      <c r="Y656" t="s">
        <v>392</v>
      </c>
    </row>
    <row r="657" spans="1:25" ht="15" customHeight="1" x14ac:dyDescent="0.2">
      <c r="A657" s="2" t="s">
        <v>1561</v>
      </c>
      <c r="B657" s="2" t="s">
        <v>1649</v>
      </c>
      <c r="C657" s="2" t="str">
        <f t="shared" si="51"/>
        <v>CT39H8</v>
      </c>
      <c r="D657" s="38" t="s">
        <v>1567</v>
      </c>
      <c r="E657" s="38" t="s">
        <v>1568</v>
      </c>
      <c r="F657" s="33" t="str">
        <f t="shared" si="52"/>
        <v>N230</v>
      </c>
      <c r="G6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06206-N230-SN002</v>
      </c>
      <c r="H6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(BR10);Approach 2</v>
      </c>
      <c r="I657" t="str" cm="1">
        <f t="array" ref="I657">IFERROR(INDEX(_xlfn.TEXTSPLIT(G657, "-"), 1), "")</f>
        <v>06206</v>
      </c>
      <c r="J657" t="str" cm="1">
        <f t="array" ref="J657">IFERROR(INDEX(_xlfn.TEXTSPLIT(H657, ";"), 1), "")</f>
        <v>James Congdon Drive</v>
      </c>
      <c r="K657" t="str" cm="1">
        <f t="array" ref="K657">IFERROR(INDEX(_xlfn.TEXTSPLIT(G657, "-"), 2), "")</f>
        <v>N230</v>
      </c>
      <c r="L657" t="str" cm="1">
        <f t="array" ref="L657">IFERROR(INDEX(_xlfn.TEXTSPLIT(H657, ";"), 2), "")</f>
        <v>Northbound to James Congdon Drive Flyover Ramp (BR10)</v>
      </c>
      <c r="M657" t="str" cm="1">
        <f t="array" ref="M657">IFERROR(INDEX(_xlfn.TEXTSPLIT(G657, "-"), 3), "")</f>
        <v>SN002</v>
      </c>
      <c r="N657" t="str" cm="1">
        <f t="array" ref="N657">IFERROR(INDEX(_xlfn.TEXTSPLIT(H657, ";"), 3), "")</f>
        <v>Approach 2</v>
      </c>
      <c r="O657" s="22">
        <v>1</v>
      </c>
      <c r="P65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57" s="2" t="s">
        <v>389</v>
      </c>
      <c r="R657" s="17"/>
      <c r="S657" t="s">
        <v>30</v>
      </c>
      <c r="T657" t="s">
        <v>31</v>
      </c>
      <c r="U657" t="s">
        <v>205</v>
      </c>
      <c r="V657" t="s">
        <v>206</v>
      </c>
      <c r="W657" t="s">
        <v>1564</v>
      </c>
      <c r="X657" t="s">
        <v>1565</v>
      </c>
      <c r="Y657" t="s">
        <v>392</v>
      </c>
    </row>
    <row r="658" spans="1:25" ht="15" customHeight="1" x14ac:dyDescent="0.2">
      <c r="A658" s="2" t="s">
        <v>1569</v>
      </c>
      <c r="B658" s="2" t="s">
        <v>1650</v>
      </c>
      <c r="C658" s="2" t="str">
        <f t="shared" si="51"/>
        <v>CT39H8</v>
      </c>
      <c r="D658" s="38" t="s">
        <v>1571</v>
      </c>
      <c r="E658" s="38" t="s">
        <v>1572</v>
      </c>
      <c r="F658" s="33" t="str">
        <f t="shared" si="52"/>
        <v>N230</v>
      </c>
      <c r="G6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06206-N230-SN003</v>
      </c>
      <c r="H6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(BR10);Deck</v>
      </c>
      <c r="I658" t="str" cm="1">
        <f t="array" ref="I658">IFERROR(INDEX(_xlfn.TEXTSPLIT(G658, "-"), 1), "")</f>
        <v>06206</v>
      </c>
      <c r="J658" t="str" cm="1">
        <f t="array" ref="J658">IFERROR(INDEX(_xlfn.TEXTSPLIT(H658, ";"), 1), "")</f>
        <v>James Congdon Drive</v>
      </c>
      <c r="K658" t="str" cm="1">
        <f t="array" ref="K658">IFERROR(INDEX(_xlfn.TEXTSPLIT(G658, "-"), 2), "")</f>
        <v>N230</v>
      </c>
      <c r="L658" t="str" cm="1">
        <f t="array" ref="L658">IFERROR(INDEX(_xlfn.TEXTSPLIT(H658, ";"), 2), "")</f>
        <v>Northbound to James Congdon Drive Flyover Ramp (BR10)</v>
      </c>
      <c r="M658" t="str" cm="1">
        <f t="array" ref="M658">IFERROR(INDEX(_xlfn.TEXTSPLIT(G658, "-"), 3), "")</f>
        <v>SN003</v>
      </c>
      <c r="N658" t="str" cm="1">
        <f t="array" ref="N658">IFERROR(INDEX(_xlfn.TEXTSPLIT(H658, ";"), 3), "")</f>
        <v>Deck</v>
      </c>
      <c r="O658" s="22">
        <v>1</v>
      </c>
      <c r="P65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58" s="2" t="s">
        <v>389</v>
      </c>
      <c r="R658" s="17"/>
      <c r="S658" t="s">
        <v>30</v>
      </c>
      <c r="T658" t="s">
        <v>31</v>
      </c>
      <c r="U658" t="s">
        <v>205</v>
      </c>
      <c r="V658" t="s">
        <v>206</v>
      </c>
      <c r="W658" t="s">
        <v>1564</v>
      </c>
      <c r="X658" t="s">
        <v>1565</v>
      </c>
      <c r="Y658" t="s">
        <v>392</v>
      </c>
    </row>
    <row r="659" spans="1:25" ht="15" customHeight="1" x14ac:dyDescent="0.2">
      <c r="A659" s="2" t="s">
        <v>1573</v>
      </c>
      <c r="B659" s="2" t="s">
        <v>1651</v>
      </c>
      <c r="C659" s="2" t="str">
        <f t="shared" si="51"/>
        <v>CT39H8</v>
      </c>
      <c r="D659" s="38" t="s">
        <v>1575</v>
      </c>
      <c r="E659" s="38" t="s">
        <v>1576</v>
      </c>
      <c r="F659" s="33" t="str">
        <f t="shared" si="52"/>
        <v>N230</v>
      </c>
      <c r="G65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06206-N230-SN004</v>
      </c>
      <c r="H65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(BR10);Abutment 1</v>
      </c>
      <c r="I659" t="str" cm="1">
        <f t="array" ref="I659">IFERROR(INDEX(_xlfn.TEXTSPLIT(G659, "-"), 1), "")</f>
        <v>06206</v>
      </c>
      <c r="J659" t="str" cm="1">
        <f t="array" ref="J659">IFERROR(INDEX(_xlfn.TEXTSPLIT(H659, ";"), 1), "")</f>
        <v>James Congdon Drive</v>
      </c>
      <c r="K659" t="str" cm="1">
        <f t="array" ref="K659">IFERROR(INDEX(_xlfn.TEXTSPLIT(G659, "-"), 2), "")</f>
        <v>N230</v>
      </c>
      <c r="L659" t="str" cm="1">
        <f t="array" ref="L659">IFERROR(INDEX(_xlfn.TEXTSPLIT(H659, ";"), 2), "")</f>
        <v>Northbound to James Congdon Drive Flyover Ramp (BR10)</v>
      </c>
      <c r="M659" t="str" cm="1">
        <f t="array" ref="M659">IFERROR(INDEX(_xlfn.TEXTSPLIT(G659, "-"), 3), "")</f>
        <v>SN004</v>
      </c>
      <c r="N659" t="str" cm="1">
        <f t="array" ref="N659">IFERROR(INDEX(_xlfn.TEXTSPLIT(H659, ";"), 3), "")</f>
        <v>Abutment 1</v>
      </c>
      <c r="O659" s="22">
        <v>1</v>
      </c>
      <c r="P65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59" s="2" t="s">
        <v>389</v>
      </c>
      <c r="R659" s="17"/>
      <c r="S659" t="s">
        <v>30</v>
      </c>
      <c r="T659" t="s">
        <v>31</v>
      </c>
      <c r="U659" t="s">
        <v>205</v>
      </c>
      <c r="V659" t="s">
        <v>206</v>
      </c>
      <c r="W659" t="s">
        <v>1564</v>
      </c>
      <c r="X659" t="s">
        <v>1565</v>
      </c>
      <c r="Y659" t="s">
        <v>392</v>
      </c>
    </row>
    <row r="660" spans="1:25" ht="15" customHeight="1" x14ac:dyDescent="0.2">
      <c r="A660" s="2" t="s">
        <v>1573</v>
      </c>
      <c r="B660" s="2" t="s">
        <v>1652</v>
      </c>
      <c r="C660" s="2" t="str">
        <f t="shared" si="51"/>
        <v>CT39H8</v>
      </c>
      <c r="D660" s="38" t="s">
        <v>1578</v>
      </c>
      <c r="E660" s="38" t="s">
        <v>1579</v>
      </c>
      <c r="F660" s="33" t="str">
        <f t="shared" si="52"/>
        <v>N230</v>
      </c>
      <c r="G6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06206-N230-SN005</v>
      </c>
      <c r="H6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(BR10);Abutment 2</v>
      </c>
      <c r="I660" t="str" cm="1">
        <f t="array" ref="I660">IFERROR(INDEX(_xlfn.TEXTSPLIT(G660, "-"), 1), "")</f>
        <v>06206</v>
      </c>
      <c r="J660" t="str" cm="1">
        <f t="array" ref="J660">IFERROR(INDEX(_xlfn.TEXTSPLIT(H660, ";"), 1), "")</f>
        <v>James Congdon Drive</v>
      </c>
      <c r="K660" t="str" cm="1">
        <f t="array" ref="K660">IFERROR(INDEX(_xlfn.TEXTSPLIT(G660, "-"), 2), "")</f>
        <v>N230</v>
      </c>
      <c r="L660" t="str" cm="1">
        <f t="array" ref="L660">IFERROR(INDEX(_xlfn.TEXTSPLIT(H660, ";"), 2), "")</f>
        <v>Northbound to James Congdon Drive Flyover Ramp (BR10)</v>
      </c>
      <c r="M660" t="str" cm="1">
        <f t="array" ref="M660">IFERROR(INDEX(_xlfn.TEXTSPLIT(G660, "-"), 3), "")</f>
        <v>SN005</v>
      </c>
      <c r="N660" t="str" cm="1">
        <f t="array" ref="N660">IFERROR(INDEX(_xlfn.TEXTSPLIT(H660, ";"), 3), "")</f>
        <v>Abutment 2</v>
      </c>
      <c r="O660" s="22">
        <v>1</v>
      </c>
      <c r="P66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0" s="2" t="s">
        <v>389</v>
      </c>
      <c r="R660" s="17"/>
      <c r="S660" t="s">
        <v>30</v>
      </c>
      <c r="T660" t="s">
        <v>31</v>
      </c>
      <c r="U660" t="s">
        <v>205</v>
      </c>
      <c r="V660" t="s">
        <v>206</v>
      </c>
      <c r="W660" t="s">
        <v>1564</v>
      </c>
      <c r="X660" t="s">
        <v>1565</v>
      </c>
      <c r="Y660" t="s">
        <v>392</v>
      </c>
    </row>
    <row r="661" spans="1:25" ht="15" customHeight="1" x14ac:dyDescent="0.2">
      <c r="A661" s="2" t="s">
        <v>1580</v>
      </c>
      <c r="B661" s="2" t="s">
        <v>1653</v>
      </c>
      <c r="C661" s="2" t="str">
        <f t="shared" si="51"/>
        <v>CT39H8</v>
      </c>
      <c r="D661" s="38" t="s">
        <v>1582</v>
      </c>
      <c r="E661" s="38" t="s">
        <v>1583</v>
      </c>
      <c r="F661" s="33" t="str">
        <f t="shared" si="52"/>
        <v>N230</v>
      </c>
      <c r="G6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06206-N230-SN006</v>
      </c>
      <c r="H6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(BR10);Span 1</v>
      </c>
      <c r="I661" t="str" cm="1">
        <f t="array" ref="I661">IFERROR(INDEX(_xlfn.TEXTSPLIT(G661, "-"), 1), "")</f>
        <v>06206</v>
      </c>
      <c r="J661" t="str" cm="1">
        <f t="array" ref="J661">IFERROR(INDEX(_xlfn.TEXTSPLIT(H661, ";"), 1), "")</f>
        <v>James Congdon Drive</v>
      </c>
      <c r="K661" t="str" cm="1">
        <f t="array" ref="K661">IFERROR(INDEX(_xlfn.TEXTSPLIT(G661, "-"), 2), "")</f>
        <v>N230</v>
      </c>
      <c r="L661" t="str" cm="1">
        <f t="array" ref="L661">IFERROR(INDEX(_xlfn.TEXTSPLIT(H661, ";"), 2), "")</f>
        <v>Northbound to James Congdon Drive Flyover Ramp (BR10)</v>
      </c>
      <c r="M661" t="str" cm="1">
        <f t="array" ref="M661">IFERROR(INDEX(_xlfn.TEXTSPLIT(G661, "-"), 3), "")</f>
        <v>SN006</v>
      </c>
      <c r="N661" t="str" cm="1">
        <f t="array" ref="N661">IFERROR(INDEX(_xlfn.TEXTSPLIT(H661, ";"), 3), "")</f>
        <v>Span 1</v>
      </c>
      <c r="O661" s="22">
        <v>1</v>
      </c>
      <c r="P66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1" s="2" t="s">
        <v>389</v>
      </c>
      <c r="R661" s="17"/>
      <c r="S661" t="s">
        <v>30</v>
      </c>
      <c r="T661" t="s">
        <v>31</v>
      </c>
      <c r="U661" t="s">
        <v>205</v>
      </c>
      <c r="V661" t="s">
        <v>206</v>
      </c>
      <c r="W661" t="s">
        <v>1564</v>
      </c>
      <c r="X661" t="s">
        <v>1565</v>
      </c>
      <c r="Y661" t="s">
        <v>392</v>
      </c>
    </row>
    <row r="662" spans="1:25" ht="15" customHeight="1" x14ac:dyDescent="0.2">
      <c r="A662" s="2" t="s">
        <v>1580</v>
      </c>
      <c r="B662" s="2" t="s">
        <v>1654</v>
      </c>
      <c r="C662" s="2" t="str">
        <f t="shared" si="51"/>
        <v>CT39H8</v>
      </c>
      <c r="D662" s="38" t="s">
        <v>1585</v>
      </c>
      <c r="E662" s="38" t="s">
        <v>1586</v>
      </c>
      <c r="F662" s="33" t="str">
        <f t="shared" si="52"/>
        <v>N230</v>
      </c>
      <c r="G6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06206-N230-SN007</v>
      </c>
      <c r="H6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(BR10);Span 2</v>
      </c>
      <c r="I662" t="str" cm="1">
        <f t="array" ref="I662">IFERROR(INDEX(_xlfn.TEXTSPLIT(G662, "-"), 1), "")</f>
        <v>06206</v>
      </c>
      <c r="J662" t="str" cm="1">
        <f t="array" ref="J662">IFERROR(INDEX(_xlfn.TEXTSPLIT(H662, ";"), 1), "")</f>
        <v>James Congdon Drive</v>
      </c>
      <c r="K662" t="str" cm="1">
        <f t="array" ref="K662">IFERROR(INDEX(_xlfn.TEXTSPLIT(G662, "-"), 2), "")</f>
        <v>N230</v>
      </c>
      <c r="L662" t="str" cm="1">
        <f t="array" ref="L662">IFERROR(INDEX(_xlfn.TEXTSPLIT(H662, ";"), 2), "")</f>
        <v>Northbound to James Congdon Drive Flyover Ramp (BR10)</v>
      </c>
      <c r="M662" t="str" cm="1">
        <f t="array" ref="M662">IFERROR(INDEX(_xlfn.TEXTSPLIT(G662, "-"), 3), "")</f>
        <v>SN007</v>
      </c>
      <c r="N662" t="str" cm="1">
        <f t="array" ref="N662">IFERROR(INDEX(_xlfn.TEXTSPLIT(H662, ";"), 3), "")</f>
        <v>Span 2</v>
      </c>
      <c r="O662" s="22">
        <v>1</v>
      </c>
      <c r="P66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2" s="2" t="s">
        <v>389</v>
      </c>
      <c r="R662" s="17"/>
      <c r="S662" t="s">
        <v>30</v>
      </c>
      <c r="T662" t="s">
        <v>31</v>
      </c>
      <c r="U662" t="s">
        <v>205</v>
      </c>
      <c r="V662" t="s">
        <v>206</v>
      </c>
      <c r="W662" t="s">
        <v>1564</v>
      </c>
      <c r="X662" t="s">
        <v>1565</v>
      </c>
      <c r="Y662" t="s">
        <v>392</v>
      </c>
    </row>
    <row r="663" spans="1:25" ht="15" customHeight="1" x14ac:dyDescent="0.2">
      <c r="A663" s="2" t="s">
        <v>1580</v>
      </c>
      <c r="B663" s="2" t="s">
        <v>1655</v>
      </c>
      <c r="C663" s="2" t="str">
        <f t="shared" si="51"/>
        <v>CT39H8</v>
      </c>
      <c r="D663" s="38" t="s">
        <v>1588</v>
      </c>
      <c r="E663" s="38" t="s">
        <v>1589</v>
      </c>
      <c r="F663" s="33" t="str">
        <f t="shared" si="52"/>
        <v>N230</v>
      </c>
      <c r="G6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06206-N230-SN008</v>
      </c>
      <c r="H6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(BR10);Span 3</v>
      </c>
      <c r="I663" t="str" cm="1">
        <f t="array" ref="I663">IFERROR(INDEX(_xlfn.TEXTSPLIT(G663, "-"), 1), "")</f>
        <v>06206</v>
      </c>
      <c r="J663" t="str" cm="1">
        <f t="array" ref="J663">IFERROR(INDEX(_xlfn.TEXTSPLIT(H663, ";"), 1), "")</f>
        <v>James Congdon Drive</v>
      </c>
      <c r="K663" t="str" cm="1">
        <f t="array" ref="K663">IFERROR(INDEX(_xlfn.TEXTSPLIT(G663, "-"), 2), "")</f>
        <v>N230</v>
      </c>
      <c r="L663" t="str" cm="1">
        <f t="array" ref="L663">IFERROR(INDEX(_xlfn.TEXTSPLIT(H663, ";"), 2), "")</f>
        <v>Northbound to James Congdon Drive Flyover Ramp (BR10)</v>
      </c>
      <c r="M663" t="str" cm="1">
        <f t="array" ref="M663">IFERROR(INDEX(_xlfn.TEXTSPLIT(G663, "-"), 3), "")</f>
        <v>SN008</v>
      </c>
      <c r="N663" t="str" cm="1">
        <f t="array" ref="N663">IFERROR(INDEX(_xlfn.TEXTSPLIT(H663, ";"), 3), "")</f>
        <v>Span 3</v>
      </c>
      <c r="O663" s="22">
        <v>1</v>
      </c>
      <c r="P66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3" s="2" t="s">
        <v>389</v>
      </c>
      <c r="R663" s="17"/>
      <c r="S663" t="s">
        <v>30</v>
      </c>
      <c r="T663" t="s">
        <v>31</v>
      </c>
      <c r="U663" t="s">
        <v>205</v>
      </c>
      <c r="V663" t="s">
        <v>206</v>
      </c>
      <c r="W663" t="s">
        <v>1564</v>
      </c>
      <c r="X663" t="s">
        <v>1565</v>
      </c>
      <c r="Y663" t="s">
        <v>392</v>
      </c>
    </row>
    <row r="664" spans="1:25" ht="15" customHeight="1" x14ac:dyDescent="0.2">
      <c r="A664" s="2" t="s">
        <v>1580</v>
      </c>
      <c r="B664" s="2" t="s">
        <v>1656</v>
      </c>
      <c r="C664" s="2" t="str">
        <f t="shared" si="51"/>
        <v>CT39H8</v>
      </c>
      <c r="D664" s="38" t="s">
        <v>1657</v>
      </c>
      <c r="E664" s="38" t="s">
        <v>1658</v>
      </c>
      <c r="F664" s="33" t="str">
        <f t="shared" si="52"/>
        <v>N230</v>
      </c>
      <c r="G6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06206-N230-SN009</v>
      </c>
      <c r="H6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(BR10);Span 4</v>
      </c>
      <c r="I664" t="str" cm="1">
        <f t="array" ref="I664">IFERROR(INDEX(_xlfn.TEXTSPLIT(G664, "-"), 1), "")</f>
        <v>06206</v>
      </c>
      <c r="J664" t="str" cm="1">
        <f t="array" ref="J664">IFERROR(INDEX(_xlfn.TEXTSPLIT(H664, ";"), 1), "")</f>
        <v>James Congdon Drive</v>
      </c>
      <c r="K664" t="str" cm="1">
        <f t="array" ref="K664">IFERROR(INDEX(_xlfn.TEXTSPLIT(G664, "-"), 2), "")</f>
        <v>N230</v>
      </c>
      <c r="L664" t="str" cm="1">
        <f t="array" ref="L664">IFERROR(INDEX(_xlfn.TEXTSPLIT(H664, ";"), 2), "")</f>
        <v>Northbound to James Congdon Drive Flyover Ramp (BR10)</v>
      </c>
      <c r="M664" t="str" cm="1">
        <f t="array" ref="M664">IFERROR(INDEX(_xlfn.TEXTSPLIT(G664, "-"), 3), "")</f>
        <v>SN009</v>
      </c>
      <c r="N664" t="str" cm="1">
        <f t="array" ref="N664">IFERROR(INDEX(_xlfn.TEXTSPLIT(H664, ";"), 3), "")</f>
        <v>Span 4</v>
      </c>
      <c r="O664" s="22">
        <v>1</v>
      </c>
      <c r="P66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4" s="2" t="s">
        <v>389</v>
      </c>
      <c r="R664" s="17"/>
      <c r="S664" t="s">
        <v>30</v>
      </c>
      <c r="T664" t="s">
        <v>31</v>
      </c>
      <c r="U664" t="s">
        <v>205</v>
      </c>
      <c r="V664" t="s">
        <v>206</v>
      </c>
      <c r="W664" t="s">
        <v>1564</v>
      </c>
      <c r="X664" t="s">
        <v>1565</v>
      </c>
      <c r="Y664" t="s">
        <v>392</v>
      </c>
    </row>
    <row r="665" spans="1:25" ht="15" customHeight="1" x14ac:dyDescent="0.2">
      <c r="A665" s="2" t="s">
        <v>1580</v>
      </c>
      <c r="B665" s="2" t="s">
        <v>1659</v>
      </c>
      <c r="C665" s="2" t="str">
        <f t="shared" si="51"/>
        <v>CT39H8</v>
      </c>
      <c r="D665" s="38" t="s">
        <v>429</v>
      </c>
      <c r="E665" s="38" t="s">
        <v>1660</v>
      </c>
      <c r="F665" s="33" t="str">
        <f t="shared" si="52"/>
        <v>N230</v>
      </c>
      <c r="G66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06206-N230-SN010</v>
      </c>
      <c r="H66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(BR10);Span 5</v>
      </c>
      <c r="I665" t="str" cm="1">
        <f t="array" ref="I665">IFERROR(INDEX(_xlfn.TEXTSPLIT(G665, "-"), 1), "")</f>
        <v>06206</v>
      </c>
      <c r="J665" t="str" cm="1">
        <f t="array" ref="J665">IFERROR(INDEX(_xlfn.TEXTSPLIT(H665, ";"), 1), "")</f>
        <v>James Congdon Drive</v>
      </c>
      <c r="K665" t="str" cm="1">
        <f t="array" ref="K665">IFERROR(INDEX(_xlfn.TEXTSPLIT(G665, "-"), 2), "")</f>
        <v>N230</v>
      </c>
      <c r="L665" t="str" cm="1">
        <f t="array" ref="L665">IFERROR(INDEX(_xlfn.TEXTSPLIT(H665, ";"), 2), "")</f>
        <v>Northbound to James Congdon Drive Flyover Ramp (BR10)</v>
      </c>
      <c r="M665" t="str" cm="1">
        <f t="array" ref="M665">IFERROR(INDEX(_xlfn.TEXTSPLIT(G665, "-"), 3), "")</f>
        <v>SN010</v>
      </c>
      <c r="N665" t="str" cm="1">
        <f t="array" ref="N665">IFERROR(INDEX(_xlfn.TEXTSPLIT(H665, ";"), 3), "")</f>
        <v>Span 5</v>
      </c>
      <c r="O665" s="22">
        <v>1</v>
      </c>
      <c r="P66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5" s="2" t="s">
        <v>389</v>
      </c>
      <c r="R665" s="17"/>
      <c r="S665" t="s">
        <v>30</v>
      </c>
      <c r="T665" t="s">
        <v>31</v>
      </c>
      <c r="U665" t="s">
        <v>205</v>
      </c>
      <c r="V665" t="s">
        <v>206</v>
      </c>
      <c r="W665" t="s">
        <v>1564</v>
      </c>
      <c r="X665" t="s">
        <v>1565</v>
      </c>
      <c r="Y665" t="s">
        <v>392</v>
      </c>
    </row>
    <row r="666" spans="1:25" ht="15" customHeight="1" x14ac:dyDescent="0.2">
      <c r="A666" s="2" t="s">
        <v>1590</v>
      </c>
      <c r="B666" s="2" t="s">
        <v>1661</v>
      </c>
      <c r="C666" s="2" t="str">
        <f t="shared" si="51"/>
        <v>CT39H8</v>
      </c>
      <c r="D666" s="38" t="s">
        <v>1594</v>
      </c>
      <c r="E666" s="38" t="s">
        <v>1592</v>
      </c>
      <c r="F666" s="33" t="str">
        <f t="shared" si="52"/>
        <v>N230</v>
      </c>
      <c r="G6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06206-N230-SN011</v>
      </c>
      <c r="H6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(BR10);Pier 1</v>
      </c>
      <c r="I666" t="str" cm="1">
        <f t="array" ref="I666">IFERROR(INDEX(_xlfn.TEXTSPLIT(G666, "-"), 1), "")</f>
        <v>06206</v>
      </c>
      <c r="J666" t="str" cm="1">
        <f t="array" ref="J666">IFERROR(INDEX(_xlfn.TEXTSPLIT(H666, ";"), 1), "")</f>
        <v>James Congdon Drive</v>
      </c>
      <c r="K666" t="str" cm="1">
        <f t="array" ref="K666">IFERROR(INDEX(_xlfn.TEXTSPLIT(G666, "-"), 2), "")</f>
        <v>N230</v>
      </c>
      <c r="L666" t="str" cm="1">
        <f t="array" ref="L666">IFERROR(INDEX(_xlfn.TEXTSPLIT(H666, ";"), 2), "")</f>
        <v>Northbound to James Congdon Drive Flyover Ramp (BR10)</v>
      </c>
      <c r="M666" t="str" cm="1">
        <f t="array" ref="M666">IFERROR(INDEX(_xlfn.TEXTSPLIT(G666, "-"), 3), "")</f>
        <v>SN011</v>
      </c>
      <c r="N666" t="str" cm="1">
        <f t="array" ref="N666">IFERROR(INDEX(_xlfn.TEXTSPLIT(H666, ";"), 3), "")</f>
        <v>Pier 1</v>
      </c>
      <c r="O666" s="22">
        <v>1</v>
      </c>
      <c r="P66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6" s="2" t="s">
        <v>389</v>
      </c>
      <c r="R666" s="17"/>
      <c r="S666" t="s">
        <v>30</v>
      </c>
      <c r="T666" t="s">
        <v>31</v>
      </c>
      <c r="U666" t="s">
        <v>205</v>
      </c>
      <c r="V666" t="s">
        <v>206</v>
      </c>
      <c r="W666" t="s">
        <v>1564</v>
      </c>
      <c r="X666" t="s">
        <v>1565</v>
      </c>
      <c r="Y666" t="s">
        <v>392</v>
      </c>
    </row>
    <row r="667" spans="1:25" ht="15" customHeight="1" x14ac:dyDescent="0.2">
      <c r="A667" s="2" t="s">
        <v>1590</v>
      </c>
      <c r="B667" s="2" t="s">
        <v>1662</v>
      </c>
      <c r="C667" s="2" t="str">
        <f t="shared" si="51"/>
        <v>CT39H8</v>
      </c>
      <c r="D667" s="38" t="s">
        <v>1663</v>
      </c>
      <c r="E667" s="38" t="s">
        <v>1595</v>
      </c>
      <c r="F667" s="33" t="str">
        <f t="shared" si="52"/>
        <v>N230</v>
      </c>
      <c r="G6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06206-N230-SN012</v>
      </c>
      <c r="H6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(BR10);Pier 2</v>
      </c>
      <c r="I667" t="str" cm="1">
        <f t="array" ref="I667">IFERROR(INDEX(_xlfn.TEXTSPLIT(G667, "-"), 1), "")</f>
        <v>06206</v>
      </c>
      <c r="J667" t="str" cm="1">
        <f t="array" ref="J667">IFERROR(INDEX(_xlfn.TEXTSPLIT(H667, ";"), 1), "")</f>
        <v>James Congdon Drive</v>
      </c>
      <c r="K667" t="str" cm="1">
        <f t="array" ref="K667">IFERROR(INDEX(_xlfn.TEXTSPLIT(G667, "-"), 2), "")</f>
        <v>N230</v>
      </c>
      <c r="L667" t="str" cm="1">
        <f t="array" ref="L667">IFERROR(INDEX(_xlfn.TEXTSPLIT(H667, ";"), 2), "")</f>
        <v>Northbound to James Congdon Drive Flyover Ramp (BR10)</v>
      </c>
      <c r="M667" t="str" cm="1">
        <f t="array" ref="M667">IFERROR(INDEX(_xlfn.TEXTSPLIT(G667, "-"), 3), "")</f>
        <v>SN012</v>
      </c>
      <c r="N667" t="str" cm="1">
        <f t="array" ref="N667">IFERROR(INDEX(_xlfn.TEXTSPLIT(H667, ";"), 3), "")</f>
        <v>Pier 2</v>
      </c>
      <c r="O667" s="22">
        <v>1</v>
      </c>
      <c r="P66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7" s="2" t="s">
        <v>389</v>
      </c>
      <c r="R667" s="17"/>
      <c r="S667" t="s">
        <v>30</v>
      </c>
      <c r="T667" t="s">
        <v>31</v>
      </c>
      <c r="U667" t="s">
        <v>205</v>
      </c>
      <c r="V667" t="s">
        <v>206</v>
      </c>
      <c r="W667" t="s">
        <v>1564</v>
      </c>
      <c r="X667" t="s">
        <v>1565</v>
      </c>
      <c r="Y667" t="s">
        <v>392</v>
      </c>
    </row>
    <row r="668" spans="1:25" ht="15" customHeight="1" x14ac:dyDescent="0.2">
      <c r="A668" s="2" t="s">
        <v>1590</v>
      </c>
      <c r="B668" s="2" t="s">
        <v>1664</v>
      </c>
      <c r="C668" s="2" t="str">
        <f t="shared" si="51"/>
        <v>CT39H8</v>
      </c>
      <c r="D668" s="38" t="s">
        <v>1665</v>
      </c>
      <c r="E668" s="38" t="s">
        <v>1666</v>
      </c>
      <c r="F668" s="33" t="str">
        <f t="shared" si="52"/>
        <v>N230</v>
      </c>
      <c r="G6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06206-N230-SN013</v>
      </c>
      <c r="H6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(BR10);Pier 3</v>
      </c>
      <c r="I668" t="str" cm="1">
        <f t="array" ref="I668">IFERROR(INDEX(_xlfn.TEXTSPLIT(G668, "-"), 1), "")</f>
        <v>06206</v>
      </c>
      <c r="J668" t="str" cm="1">
        <f t="array" ref="J668">IFERROR(INDEX(_xlfn.TEXTSPLIT(H668, ";"), 1), "")</f>
        <v>James Congdon Drive</v>
      </c>
      <c r="K668" t="str" cm="1">
        <f t="array" ref="K668">IFERROR(INDEX(_xlfn.TEXTSPLIT(G668, "-"), 2), "")</f>
        <v>N230</v>
      </c>
      <c r="L668" t="str" cm="1">
        <f t="array" ref="L668">IFERROR(INDEX(_xlfn.TEXTSPLIT(H668, ";"), 2), "")</f>
        <v>Northbound to James Congdon Drive Flyover Ramp (BR10)</v>
      </c>
      <c r="M668" t="str" cm="1">
        <f t="array" ref="M668">IFERROR(INDEX(_xlfn.TEXTSPLIT(G668, "-"), 3), "")</f>
        <v>SN013</v>
      </c>
      <c r="N668" t="str" cm="1">
        <f t="array" ref="N668">IFERROR(INDEX(_xlfn.TEXTSPLIT(H668, ";"), 3), "")</f>
        <v>Pier 3</v>
      </c>
      <c r="O668" s="22">
        <v>1</v>
      </c>
      <c r="P66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8" s="2" t="s">
        <v>389</v>
      </c>
      <c r="R668" s="17"/>
      <c r="S668" t="s">
        <v>30</v>
      </c>
      <c r="T668" t="s">
        <v>31</v>
      </c>
      <c r="U668" t="s">
        <v>205</v>
      </c>
      <c r="V668" t="s">
        <v>206</v>
      </c>
      <c r="W668" t="s">
        <v>1564</v>
      </c>
      <c r="X668" t="s">
        <v>1565</v>
      </c>
      <c r="Y668" t="s">
        <v>392</v>
      </c>
    </row>
    <row r="669" spans="1:25" ht="15" customHeight="1" x14ac:dyDescent="0.2">
      <c r="A669" s="2" t="s">
        <v>1590</v>
      </c>
      <c r="B669" s="2" t="s">
        <v>1667</v>
      </c>
      <c r="C669" s="2" t="str">
        <f t="shared" si="51"/>
        <v>CT39H8</v>
      </c>
      <c r="D669" s="38" t="s">
        <v>1668</v>
      </c>
      <c r="E669" s="38" t="s">
        <v>1669</v>
      </c>
      <c r="F669" s="33" t="str">
        <f t="shared" si="52"/>
        <v>N230</v>
      </c>
      <c r="G66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06206-N230-SN014</v>
      </c>
      <c r="H66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James Congdon Drive;Northbound to James Congdon Drive Flyover Ramp (BR10);Pier 4</v>
      </c>
      <c r="I669" t="str" cm="1">
        <f t="array" ref="I669">IFERROR(INDEX(_xlfn.TEXTSPLIT(G669, "-"), 1), "")</f>
        <v>06206</v>
      </c>
      <c r="J669" t="str" cm="1">
        <f t="array" ref="J669">IFERROR(INDEX(_xlfn.TEXTSPLIT(H669, ";"), 1), "")</f>
        <v>James Congdon Drive</v>
      </c>
      <c r="K669" t="str" cm="1">
        <f t="array" ref="K669">IFERROR(INDEX(_xlfn.TEXTSPLIT(G669, "-"), 2), "")</f>
        <v>N230</v>
      </c>
      <c r="L669" t="str" cm="1">
        <f t="array" ref="L669">IFERROR(INDEX(_xlfn.TEXTSPLIT(H669, ";"), 2), "")</f>
        <v>Northbound to James Congdon Drive Flyover Ramp (BR10)</v>
      </c>
      <c r="M669" t="str" cm="1">
        <f t="array" ref="M669">IFERROR(INDEX(_xlfn.TEXTSPLIT(G669, "-"), 3), "")</f>
        <v>SN014</v>
      </c>
      <c r="N669" t="str" cm="1">
        <f t="array" ref="N669">IFERROR(INDEX(_xlfn.TEXTSPLIT(H669, ";"), 3), "")</f>
        <v>Pier 4</v>
      </c>
      <c r="O669" s="22">
        <v>1</v>
      </c>
      <c r="P66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2301</v>
      </c>
      <c r="Q669" s="2" t="s">
        <v>389</v>
      </c>
      <c r="R669" s="17"/>
      <c r="S669" t="s">
        <v>30</v>
      </c>
      <c r="T669" t="s">
        <v>31</v>
      </c>
      <c r="U669" t="s">
        <v>205</v>
      </c>
      <c r="V669" t="s">
        <v>206</v>
      </c>
      <c r="W669" t="s">
        <v>1564</v>
      </c>
      <c r="X669" t="s">
        <v>1565</v>
      </c>
      <c r="Y669" t="s">
        <v>392</v>
      </c>
    </row>
    <row r="670" spans="1:25" ht="15" customHeight="1" x14ac:dyDescent="0.2">
      <c r="C670" s="2"/>
      <c r="D670" s="9"/>
      <c r="E670" s="9"/>
      <c r="F670" s="33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25" ht="15" customHeight="1" x14ac:dyDescent="0.2">
      <c r="A671" s="2" t="s">
        <v>1561</v>
      </c>
      <c r="B671" s="2" t="s">
        <v>1670</v>
      </c>
      <c r="C671" s="2" t="str">
        <f t="shared" ref="C671:C684" si="53">$B$72</f>
        <v>SJ22F3</v>
      </c>
      <c r="D671" s="38" t="s">
        <v>387</v>
      </c>
      <c r="E671" s="38" t="s">
        <v>1563</v>
      </c>
      <c r="F671" s="33" t="str">
        <f t="shared" ref="F671:F684" si="54">$D$72</f>
        <v>N227</v>
      </c>
      <c r="G6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62047-N227-SN001</v>
      </c>
      <c r="H6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(BR12);Approach 1</v>
      </c>
      <c r="I671" t="str" cm="1">
        <f t="array" ref="I671">IFERROR(INDEX(_xlfn.TEXTSPLIT(G671, "-"), 1), "")</f>
        <v>62047</v>
      </c>
      <c r="J671" t="str" cm="1">
        <f t="array" ref="J671">IFERROR(INDEX(_xlfn.TEXTSPLIT(H671, ";"), 1), "")</f>
        <v>North South Motorway, SouthBound On-ramp from James Congdon Drive</v>
      </c>
      <c r="K671" t="str" cm="1">
        <f t="array" ref="K671">IFERROR(INDEX(_xlfn.TEXTSPLIT(G671, "-"), 2), "")</f>
        <v>N227</v>
      </c>
      <c r="L671" t="str" cm="1">
        <f t="array" ref="L671">IFERROR(INDEX(_xlfn.TEXTSPLIT(H671, ";"), 2), "")</f>
        <v>Southbound from James Congdon Drive Flyover Ramp (BR12)</v>
      </c>
      <c r="M671" t="str" cm="1">
        <f t="array" ref="M671">IFERROR(INDEX(_xlfn.TEXTSPLIT(G671, "-"), 3), "")</f>
        <v>SN001</v>
      </c>
      <c r="N671" t="str" cm="1">
        <f t="array" ref="N671">IFERROR(INDEX(_xlfn.TEXTSPLIT(H671, ";"), 3), "")</f>
        <v>Approach 1</v>
      </c>
      <c r="O671" s="22">
        <v>2</v>
      </c>
      <c r="P671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1" s="2" t="s">
        <v>389</v>
      </c>
      <c r="R671" s="17"/>
      <c r="S671" t="s">
        <v>30</v>
      </c>
      <c r="T671" t="s">
        <v>31</v>
      </c>
      <c r="U671" t="s">
        <v>205</v>
      </c>
      <c r="V671" t="s">
        <v>206</v>
      </c>
      <c r="W671" t="s">
        <v>1564</v>
      </c>
      <c r="X671" t="s">
        <v>1565</v>
      </c>
      <c r="Y671" t="s">
        <v>392</v>
      </c>
    </row>
    <row r="672" spans="1:25" ht="15" customHeight="1" x14ac:dyDescent="0.2">
      <c r="A672" s="2" t="s">
        <v>1561</v>
      </c>
      <c r="B672" s="2" t="s">
        <v>1671</v>
      </c>
      <c r="C672" s="2" t="str">
        <f t="shared" si="53"/>
        <v>SJ22F3</v>
      </c>
      <c r="D672" s="38" t="s">
        <v>1567</v>
      </c>
      <c r="E672" s="38" t="s">
        <v>1568</v>
      </c>
      <c r="F672" s="33" t="str">
        <f t="shared" si="54"/>
        <v>N227</v>
      </c>
      <c r="G6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62047-N227-SN002</v>
      </c>
      <c r="H6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(BR12);Approach 2</v>
      </c>
      <c r="I672" t="str" cm="1">
        <f t="array" ref="I672">IFERROR(INDEX(_xlfn.TEXTSPLIT(G672, "-"), 1), "")</f>
        <v>62047</v>
      </c>
      <c r="J672" t="str" cm="1">
        <f t="array" ref="J672">IFERROR(INDEX(_xlfn.TEXTSPLIT(H672, ";"), 1), "")</f>
        <v>North South Motorway, SouthBound On-ramp from James Congdon Drive</v>
      </c>
      <c r="K672" t="str" cm="1">
        <f t="array" ref="K672">IFERROR(INDEX(_xlfn.TEXTSPLIT(G672, "-"), 2), "")</f>
        <v>N227</v>
      </c>
      <c r="L672" t="str" cm="1">
        <f t="array" ref="L672">IFERROR(INDEX(_xlfn.TEXTSPLIT(H672, ";"), 2), "")</f>
        <v>Southbound from James Congdon Drive Flyover Ramp (BR12)</v>
      </c>
      <c r="M672" t="str" cm="1">
        <f t="array" ref="M672">IFERROR(INDEX(_xlfn.TEXTSPLIT(G672, "-"), 3), "")</f>
        <v>SN002</v>
      </c>
      <c r="N672" t="str" cm="1">
        <f t="array" ref="N672">IFERROR(INDEX(_xlfn.TEXTSPLIT(H672, ";"), 3), "")</f>
        <v>Approach 2</v>
      </c>
      <c r="O672" s="22">
        <v>2</v>
      </c>
      <c r="P672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2" s="2" t="s">
        <v>389</v>
      </c>
      <c r="R672" s="17"/>
      <c r="S672" t="s">
        <v>30</v>
      </c>
      <c r="T672" t="s">
        <v>31</v>
      </c>
      <c r="U672" t="s">
        <v>205</v>
      </c>
      <c r="V672" t="s">
        <v>206</v>
      </c>
      <c r="W672" t="s">
        <v>1564</v>
      </c>
      <c r="X672" t="s">
        <v>1565</v>
      </c>
      <c r="Y672" t="s">
        <v>392</v>
      </c>
    </row>
    <row r="673" spans="1:25" ht="15" customHeight="1" x14ac:dyDescent="0.2">
      <c r="A673" s="2" t="s">
        <v>1569</v>
      </c>
      <c r="B673" s="2" t="s">
        <v>1672</v>
      </c>
      <c r="C673" s="2" t="str">
        <f t="shared" si="53"/>
        <v>SJ22F3</v>
      </c>
      <c r="D673" s="38" t="s">
        <v>1571</v>
      </c>
      <c r="E673" s="38" t="s">
        <v>1572</v>
      </c>
      <c r="F673" s="33" t="str">
        <f t="shared" si="54"/>
        <v>N227</v>
      </c>
      <c r="G67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62047-N227-SN003</v>
      </c>
      <c r="H67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(BR12);Deck</v>
      </c>
      <c r="I673" t="str" cm="1">
        <f t="array" ref="I673">IFERROR(INDEX(_xlfn.TEXTSPLIT(G673, "-"), 1), "")</f>
        <v>62047</v>
      </c>
      <c r="J673" t="str" cm="1">
        <f t="array" ref="J673">IFERROR(INDEX(_xlfn.TEXTSPLIT(H673, ";"), 1), "")</f>
        <v>North South Motorway, SouthBound On-ramp from James Congdon Drive</v>
      </c>
      <c r="K673" t="str" cm="1">
        <f t="array" ref="K673">IFERROR(INDEX(_xlfn.TEXTSPLIT(G673, "-"), 2), "")</f>
        <v>N227</v>
      </c>
      <c r="L673" t="str" cm="1">
        <f t="array" ref="L673">IFERROR(INDEX(_xlfn.TEXTSPLIT(H673, ";"), 2), "")</f>
        <v>Southbound from James Congdon Drive Flyover Ramp (BR12)</v>
      </c>
      <c r="M673" t="str" cm="1">
        <f t="array" ref="M673">IFERROR(INDEX(_xlfn.TEXTSPLIT(G673, "-"), 3), "")</f>
        <v>SN003</v>
      </c>
      <c r="N673" t="str" cm="1">
        <f t="array" ref="N673">IFERROR(INDEX(_xlfn.TEXTSPLIT(H673, ";"), 3), "")</f>
        <v>Deck</v>
      </c>
      <c r="O673" s="22">
        <v>2</v>
      </c>
      <c r="P673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3" s="2" t="s">
        <v>389</v>
      </c>
      <c r="R673" s="17"/>
      <c r="S673" t="s">
        <v>30</v>
      </c>
      <c r="T673" t="s">
        <v>31</v>
      </c>
      <c r="U673" t="s">
        <v>205</v>
      </c>
      <c r="V673" t="s">
        <v>206</v>
      </c>
      <c r="W673" t="s">
        <v>1564</v>
      </c>
      <c r="X673" t="s">
        <v>1565</v>
      </c>
      <c r="Y673" t="s">
        <v>392</v>
      </c>
    </row>
    <row r="674" spans="1:25" ht="15" customHeight="1" x14ac:dyDescent="0.2">
      <c r="A674" s="2" t="s">
        <v>1573</v>
      </c>
      <c r="B674" s="2" t="s">
        <v>1673</v>
      </c>
      <c r="C674" s="2" t="str">
        <f t="shared" si="53"/>
        <v>SJ22F3</v>
      </c>
      <c r="D674" s="38" t="s">
        <v>1575</v>
      </c>
      <c r="E674" s="38" t="s">
        <v>1576</v>
      </c>
      <c r="F674" s="33" t="str">
        <f t="shared" si="54"/>
        <v>N227</v>
      </c>
      <c r="G6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62047-N227-SN004</v>
      </c>
      <c r="H6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(BR12);Abutment 1</v>
      </c>
      <c r="I674" t="str" cm="1">
        <f t="array" ref="I674">IFERROR(INDEX(_xlfn.TEXTSPLIT(G674, "-"), 1), "")</f>
        <v>62047</v>
      </c>
      <c r="J674" t="str" cm="1">
        <f t="array" ref="J674">IFERROR(INDEX(_xlfn.TEXTSPLIT(H674, ";"), 1), "")</f>
        <v>North South Motorway, SouthBound On-ramp from James Congdon Drive</v>
      </c>
      <c r="K674" t="str" cm="1">
        <f t="array" ref="K674">IFERROR(INDEX(_xlfn.TEXTSPLIT(G674, "-"), 2), "")</f>
        <v>N227</v>
      </c>
      <c r="L674" t="str" cm="1">
        <f t="array" ref="L674">IFERROR(INDEX(_xlfn.TEXTSPLIT(H674, ";"), 2), "")</f>
        <v>Southbound from James Congdon Drive Flyover Ramp (BR12)</v>
      </c>
      <c r="M674" t="str" cm="1">
        <f t="array" ref="M674">IFERROR(INDEX(_xlfn.TEXTSPLIT(G674, "-"), 3), "")</f>
        <v>SN004</v>
      </c>
      <c r="N674" t="str" cm="1">
        <f t="array" ref="N674">IFERROR(INDEX(_xlfn.TEXTSPLIT(H674, ";"), 3), "")</f>
        <v>Abutment 1</v>
      </c>
      <c r="O674" s="22">
        <v>2</v>
      </c>
      <c r="P674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4" s="2" t="s">
        <v>389</v>
      </c>
      <c r="R674" s="17"/>
      <c r="S674" t="s">
        <v>30</v>
      </c>
      <c r="T674" t="s">
        <v>31</v>
      </c>
      <c r="U674" t="s">
        <v>205</v>
      </c>
      <c r="V674" t="s">
        <v>206</v>
      </c>
      <c r="W674" t="s">
        <v>1564</v>
      </c>
      <c r="X674" t="s">
        <v>1565</v>
      </c>
      <c r="Y674" t="s">
        <v>392</v>
      </c>
    </row>
    <row r="675" spans="1:25" ht="15" customHeight="1" x14ac:dyDescent="0.2">
      <c r="A675" s="2" t="s">
        <v>1573</v>
      </c>
      <c r="B675" s="2" t="s">
        <v>1674</v>
      </c>
      <c r="C675" s="2" t="str">
        <f t="shared" si="53"/>
        <v>SJ22F3</v>
      </c>
      <c r="D675" s="38" t="s">
        <v>1578</v>
      </c>
      <c r="E675" s="38" t="s">
        <v>1579</v>
      </c>
      <c r="F675" s="33" t="str">
        <f t="shared" si="54"/>
        <v>N227</v>
      </c>
      <c r="G6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62047-N227-SN005</v>
      </c>
      <c r="H6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(BR12);Abutment 2</v>
      </c>
      <c r="I675" t="str" cm="1">
        <f t="array" ref="I675">IFERROR(INDEX(_xlfn.TEXTSPLIT(G675, "-"), 1), "")</f>
        <v>62047</v>
      </c>
      <c r="J675" t="str" cm="1">
        <f t="array" ref="J675">IFERROR(INDEX(_xlfn.TEXTSPLIT(H675, ";"), 1), "")</f>
        <v>North South Motorway, SouthBound On-ramp from James Congdon Drive</v>
      </c>
      <c r="K675" t="str" cm="1">
        <f t="array" ref="K675">IFERROR(INDEX(_xlfn.TEXTSPLIT(G675, "-"), 2), "")</f>
        <v>N227</v>
      </c>
      <c r="L675" t="str" cm="1">
        <f t="array" ref="L675">IFERROR(INDEX(_xlfn.TEXTSPLIT(H675, ";"), 2), "")</f>
        <v>Southbound from James Congdon Drive Flyover Ramp (BR12)</v>
      </c>
      <c r="M675" t="str" cm="1">
        <f t="array" ref="M675">IFERROR(INDEX(_xlfn.TEXTSPLIT(G675, "-"), 3), "")</f>
        <v>SN005</v>
      </c>
      <c r="N675" t="str" cm="1">
        <f t="array" ref="N675">IFERROR(INDEX(_xlfn.TEXTSPLIT(H675, ";"), 3), "")</f>
        <v>Abutment 2</v>
      </c>
      <c r="O675" s="22">
        <v>2</v>
      </c>
      <c r="P675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5" s="2" t="s">
        <v>389</v>
      </c>
      <c r="R675" s="17"/>
      <c r="S675" t="s">
        <v>30</v>
      </c>
      <c r="T675" t="s">
        <v>31</v>
      </c>
      <c r="U675" t="s">
        <v>205</v>
      </c>
      <c r="V675" t="s">
        <v>206</v>
      </c>
      <c r="W675" t="s">
        <v>1564</v>
      </c>
      <c r="X675" t="s">
        <v>1565</v>
      </c>
      <c r="Y675" t="s">
        <v>392</v>
      </c>
    </row>
    <row r="676" spans="1:25" ht="15" customHeight="1" x14ac:dyDescent="0.2">
      <c r="A676" s="2" t="s">
        <v>1580</v>
      </c>
      <c r="B676" s="2" t="s">
        <v>1675</v>
      </c>
      <c r="C676" s="2" t="str">
        <f t="shared" si="53"/>
        <v>SJ22F3</v>
      </c>
      <c r="D676" s="38" t="s">
        <v>1582</v>
      </c>
      <c r="E676" s="38" t="s">
        <v>1583</v>
      </c>
      <c r="F676" s="33" t="str">
        <f t="shared" si="54"/>
        <v>N227</v>
      </c>
      <c r="G67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62047-N227-SN006</v>
      </c>
      <c r="H67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(BR12);Span 1</v>
      </c>
      <c r="I676" t="str" cm="1">
        <f t="array" ref="I676">IFERROR(INDEX(_xlfn.TEXTSPLIT(G676, "-"), 1), "")</f>
        <v>62047</v>
      </c>
      <c r="J676" t="str" cm="1">
        <f t="array" ref="J676">IFERROR(INDEX(_xlfn.TEXTSPLIT(H676, ";"), 1), "")</f>
        <v>North South Motorway, SouthBound On-ramp from James Congdon Drive</v>
      </c>
      <c r="K676" t="str" cm="1">
        <f t="array" ref="K676">IFERROR(INDEX(_xlfn.TEXTSPLIT(G676, "-"), 2), "")</f>
        <v>N227</v>
      </c>
      <c r="L676" t="str" cm="1">
        <f t="array" ref="L676">IFERROR(INDEX(_xlfn.TEXTSPLIT(H676, ";"), 2), "")</f>
        <v>Southbound from James Congdon Drive Flyover Ramp (BR12)</v>
      </c>
      <c r="M676" t="str" cm="1">
        <f t="array" ref="M676">IFERROR(INDEX(_xlfn.TEXTSPLIT(G676, "-"), 3), "")</f>
        <v>SN006</v>
      </c>
      <c r="N676" t="str" cm="1">
        <f t="array" ref="N676">IFERROR(INDEX(_xlfn.TEXTSPLIT(H676, ";"), 3), "")</f>
        <v>Span 1</v>
      </c>
      <c r="O676" s="22">
        <v>2</v>
      </c>
      <c r="P676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6" s="2" t="s">
        <v>389</v>
      </c>
      <c r="R676" s="17"/>
      <c r="S676" t="s">
        <v>30</v>
      </c>
      <c r="T676" t="s">
        <v>31</v>
      </c>
      <c r="U676" t="s">
        <v>205</v>
      </c>
      <c r="V676" t="s">
        <v>206</v>
      </c>
      <c r="W676" t="s">
        <v>1564</v>
      </c>
      <c r="X676" t="s">
        <v>1565</v>
      </c>
      <c r="Y676" t="s">
        <v>392</v>
      </c>
    </row>
    <row r="677" spans="1:25" ht="15" customHeight="1" x14ac:dyDescent="0.2">
      <c r="A677" s="2" t="s">
        <v>1580</v>
      </c>
      <c r="B677" s="2" t="s">
        <v>1676</v>
      </c>
      <c r="C677" s="2" t="str">
        <f t="shared" si="53"/>
        <v>SJ22F3</v>
      </c>
      <c r="D677" s="38" t="s">
        <v>1585</v>
      </c>
      <c r="E677" s="38" t="s">
        <v>1586</v>
      </c>
      <c r="F677" s="33" t="str">
        <f t="shared" si="54"/>
        <v>N227</v>
      </c>
      <c r="G67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62047-N227-SN007</v>
      </c>
      <c r="H67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(BR12);Span 2</v>
      </c>
      <c r="I677" t="str" cm="1">
        <f t="array" ref="I677">IFERROR(INDEX(_xlfn.TEXTSPLIT(G677, "-"), 1), "")</f>
        <v>62047</v>
      </c>
      <c r="J677" t="str" cm="1">
        <f t="array" ref="J677">IFERROR(INDEX(_xlfn.TEXTSPLIT(H677, ";"), 1), "")</f>
        <v>North South Motorway, SouthBound On-ramp from James Congdon Drive</v>
      </c>
      <c r="K677" t="str" cm="1">
        <f t="array" ref="K677">IFERROR(INDEX(_xlfn.TEXTSPLIT(G677, "-"), 2), "")</f>
        <v>N227</v>
      </c>
      <c r="L677" t="str" cm="1">
        <f t="array" ref="L677">IFERROR(INDEX(_xlfn.TEXTSPLIT(H677, ";"), 2), "")</f>
        <v>Southbound from James Congdon Drive Flyover Ramp (BR12)</v>
      </c>
      <c r="M677" t="str" cm="1">
        <f t="array" ref="M677">IFERROR(INDEX(_xlfn.TEXTSPLIT(G677, "-"), 3), "")</f>
        <v>SN007</v>
      </c>
      <c r="N677" t="str" cm="1">
        <f t="array" ref="N677">IFERROR(INDEX(_xlfn.TEXTSPLIT(H677, ";"), 3), "")</f>
        <v>Span 2</v>
      </c>
      <c r="O677" s="22">
        <v>2</v>
      </c>
      <c r="P677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7" s="2" t="s">
        <v>389</v>
      </c>
      <c r="R677" s="17"/>
      <c r="S677" t="s">
        <v>30</v>
      </c>
      <c r="T677" t="s">
        <v>31</v>
      </c>
      <c r="U677" t="s">
        <v>205</v>
      </c>
      <c r="V677" t="s">
        <v>206</v>
      </c>
      <c r="W677" t="s">
        <v>1564</v>
      </c>
      <c r="X677" t="s">
        <v>1565</v>
      </c>
      <c r="Y677" t="s">
        <v>392</v>
      </c>
    </row>
    <row r="678" spans="1:25" ht="15" customHeight="1" x14ac:dyDescent="0.2">
      <c r="A678" s="2" t="s">
        <v>1580</v>
      </c>
      <c r="B678" s="2" t="s">
        <v>1677</v>
      </c>
      <c r="C678" s="2" t="str">
        <f t="shared" si="53"/>
        <v>SJ22F3</v>
      </c>
      <c r="D678" s="38" t="s">
        <v>1588</v>
      </c>
      <c r="E678" s="38" t="s">
        <v>1589</v>
      </c>
      <c r="F678" s="33" t="str">
        <f t="shared" si="54"/>
        <v>N227</v>
      </c>
      <c r="G67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62047-N227-SN008</v>
      </c>
      <c r="H67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(BR12);Span 3</v>
      </c>
      <c r="I678" t="str" cm="1">
        <f t="array" ref="I678">IFERROR(INDEX(_xlfn.TEXTSPLIT(G678, "-"), 1), "")</f>
        <v>62047</v>
      </c>
      <c r="J678" t="str" cm="1">
        <f t="array" ref="J678">IFERROR(INDEX(_xlfn.TEXTSPLIT(H678, ";"), 1), "")</f>
        <v>North South Motorway, SouthBound On-ramp from James Congdon Drive</v>
      </c>
      <c r="K678" t="str" cm="1">
        <f t="array" ref="K678">IFERROR(INDEX(_xlfn.TEXTSPLIT(G678, "-"), 2), "")</f>
        <v>N227</v>
      </c>
      <c r="L678" t="str" cm="1">
        <f t="array" ref="L678">IFERROR(INDEX(_xlfn.TEXTSPLIT(H678, ";"), 2), "")</f>
        <v>Southbound from James Congdon Drive Flyover Ramp (BR12)</v>
      </c>
      <c r="M678" t="str" cm="1">
        <f t="array" ref="M678">IFERROR(INDEX(_xlfn.TEXTSPLIT(G678, "-"), 3), "")</f>
        <v>SN008</v>
      </c>
      <c r="N678" t="str" cm="1">
        <f t="array" ref="N678">IFERROR(INDEX(_xlfn.TEXTSPLIT(H678, ";"), 3), "")</f>
        <v>Span 3</v>
      </c>
      <c r="O678" s="22">
        <v>2</v>
      </c>
      <c r="P678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8" s="2" t="s">
        <v>389</v>
      </c>
      <c r="R678" s="17"/>
      <c r="S678" t="s">
        <v>30</v>
      </c>
      <c r="T678" t="s">
        <v>31</v>
      </c>
      <c r="U678" t="s">
        <v>205</v>
      </c>
      <c r="V678" t="s">
        <v>206</v>
      </c>
      <c r="W678" t="s">
        <v>1564</v>
      </c>
      <c r="X678" t="s">
        <v>1565</v>
      </c>
      <c r="Y678" t="s">
        <v>392</v>
      </c>
    </row>
    <row r="679" spans="1:25" ht="15" customHeight="1" x14ac:dyDescent="0.2">
      <c r="A679" s="2" t="s">
        <v>1580</v>
      </c>
      <c r="B679" s="2" t="s">
        <v>1678</v>
      </c>
      <c r="C679" s="2" t="str">
        <f t="shared" si="53"/>
        <v>SJ22F3</v>
      </c>
      <c r="D679" s="38" t="s">
        <v>1657</v>
      </c>
      <c r="E679" s="38" t="s">
        <v>1658</v>
      </c>
      <c r="F679" s="33" t="str">
        <f t="shared" si="54"/>
        <v>N227</v>
      </c>
      <c r="G67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62047-N227-SN009</v>
      </c>
      <c r="H67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(BR12);Span 4</v>
      </c>
      <c r="I679" t="str" cm="1">
        <f t="array" ref="I679">IFERROR(INDEX(_xlfn.TEXTSPLIT(G679, "-"), 1), "")</f>
        <v>62047</v>
      </c>
      <c r="J679" t="str" cm="1">
        <f t="array" ref="J679">IFERROR(INDEX(_xlfn.TEXTSPLIT(H679, ";"), 1), "")</f>
        <v>North South Motorway, SouthBound On-ramp from James Congdon Drive</v>
      </c>
      <c r="K679" t="str" cm="1">
        <f t="array" ref="K679">IFERROR(INDEX(_xlfn.TEXTSPLIT(G679, "-"), 2), "")</f>
        <v>N227</v>
      </c>
      <c r="L679" t="str" cm="1">
        <f t="array" ref="L679">IFERROR(INDEX(_xlfn.TEXTSPLIT(H679, ";"), 2), "")</f>
        <v>Southbound from James Congdon Drive Flyover Ramp (BR12)</v>
      </c>
      <c r="M679" t="str" cm="1">
        <f t="array" ref="M679">IFERROR(INDEX(_xlfn.TEXTSPLIT(G679, "-"), 3), "")</f>
        <v>SN009</v>
      </c>
      <c r="N679" t="str" cm="1">
        <f t="array" ref="N679">IFERROR(INDEX(_xlfn.TEXTSPLIT(H679, ";"), 3), "")</f>
        <v>Span 4</v>
      </c>
      <c r="O679" s="22">
        <v>2</v>
      </c>
      <c r="P679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79" s="2" t="s">
        <v>389</v>
      </c>
      <c r="R679" s="17"/>
      <c r="S679" t="s">
        <v>30</v>
      </c>
      <c r="T679" t="s">
        <v>31</v>
      </c>
      <c r="U679" t="s">
        <v>205</v>
      </c>
      <c r="V679" t="s">
        <v>206</v>
      </c>
      <c r="W679" t="s">
        <v>1564</v>
      </c>
      <c r="X679" t="s">
        <v>1565</v>
      </c>
      <c r="Y679" t="s">
        <v>392</v>
      </c>
    </row>
    <row r="680" spans="1:25" ht="15" customHeight="1" x14ac:dyDescent="0.2">
      <c r="A680" s="2" t="s">
        <v>1580</v>
      </c>
      <c r="B680" s="2" t="s">
        <v>1679</v>
      </c>
      <c r="C680" s="2" t="str">
        <f t="shared" si="53"/>
        <v>SJ22F3</v>
      </c>
      <c r="D680" s="38" t="s">
        <v>429</v>
      </c>
      <c r="E680" s="38" t="s">
        <v>1660</v>
      </c>
      <c r="F680" s="33" t="str">
        <f t="shared" si="54"/>
        <v>N227</v>
      </c>
      <c r="G68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62047-N227-SN010</v>
      </c>
      <c r="H68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(BR12);Span 5</v>
      </c>
      <c r="I680" t="str" cm="1">
        <f t="array" ref="I680">IFERROR(INDEX(_xlfn.TEXTSPLIT(G680, "-"), 1), "")</f>
        <v>62047</v>
      </c>
      <c r="J680" t="str" cm="1">
        <f t="array" ref="J680">IFERROR(INDEX(_xlfn.TEXTSPLIT(H680, ";"), 1), "")</f>
        <v>North South Motorway, SouthBound On-ramp from James Congdon Drive</v>
      </c>
      <c r="K680" t="str" cm="1">
        <f t="array" ref="K680">IFERROR(INDEX(_xlfn.TEXTSPLIT(G680, "-"), 2), "")</f>
        <v>N227</v>
      </c>
      <c r="L680" t="str" cm="1">
        <f t="array" ref="L680">IFERROR(INDEX(_xlfn.TEXTSPLIT(H680, ";"), 2), "")</f>
        <v>Southbound from James Congdon Drive Flyover Ramp (BR12)</v>
      </c>
      <c r="M680" t="str" cm="1">
        <f t="array" ref="M680">IFERROR(INDEX(_xlfn.TEXTSPLIT(G680, "-"), 3), "")</f>
        <v>SN010</v>
      </c>
      <c r="N680" t="str" cm="1">
        <f t="array" ref="N680">IFERROR(INDEX(_xlfn.TEXTSPLIT(H680, ";"), 3), "")</f>
        <v>Span 5</v>
      </c>
      <c r="O680" s="22">
        <v>2</v>
      </c>
      <c r="P680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80" s="2" t="s">
        <v>389</v>
      </c>
      <c r="R680" s="17"/>
      <c r="S680" t="s">
        <v>30</v>
      </c>
      <c r="T680" t="s">
        <v>31</v>
      </c>
      <c r="U680" t="s">
        <v>205</v>
      </c>
      <c r="V680" t="s">
        <v>206</v>
      </c>
      <c r="W680" t="s">
        <v>1564</v>
      </c>
      <c r="X680" t="s">
        <v>1565</v>
      </c>
      <c r="Y680" t="s">
        <v>392</v>
      </c>
    </row>
    <row r="681" spans="1:25" ht="15" customHeight="1" x14ac:dyDescent="0.2">
      <c r="A681" s="2" t="s">
        <v>1590</v>
      </c>
      <c r="B681" s="2" t="s">
        <v>1680</v>
      </c>
      <c r="C681" s="2" t="str">
        <f t="shared" si="53"/>
        <v>SJ22F3</v>
      </c>
      <c r="D681" s="38" t="s">
        <v>1594</v>
      </c>
      <c r="E681" s="38" t="s">
        <v>1592</v>
      </c>
      <c r="F681" s="33" t="str">
        <f t="shared" si="54"/>
        <v>N227</v>
      </c>
      <c r="G68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62047-N227-SN011</v>
      </c>
      <c r="H68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(BR12);Pier 1</v>
      </c>
      <c r="I681" t="str" cm="1">
        <f t="array" ref="I681">IFERROR(INDEX(_xlfn.TEXTSPLIT(G681, "-"), 1), "")</f>
        <v>62047</v>
      </c>
      <c r="J681" t="str" cm="1">
        <f t="array" ref="J681">IFERROR(INDEX(_xlfn.TEXTSPLIT(H681, ";"), 1), "")</f>
        <v>North South Motorway, SouthBound On-ramp from James Congdon Drive</v>
      </c>
      <c r="K681" t="str" cm="1">
        <f t="array" ref="K681">IFERROR(INDEX(_xlfn.TEXTSPLIT(G681, "-"), 2), "")</f>
        <v>N227</v>
      </c>
      <c r="L681" t="str" cm="1">
        <f t="array" ref="L681">IFERROR(INDEX(_xlfn.TEXTSPLIT(H681, ";"), 2), "")</f>
        <v>Southbound from James Congdon Drive Flyover Ramp (BR12)</v>
      </c>
      <c r="M681" t="str" cm="1">
        <f t="array" ref="M681">IFERROR(INDEX(_xlfn.TEXTSPLIT(G681, "-"), 3), "")</f>
        <v>SN011</v>
      </c>
      <c r="N681" t="str" cm="1">
        <f t="array" ref="N681">IFERROR(INDEX(_xlfn.TEXTSPLIT(H681, ";"), 3), "")</f>
        <v>Pier 1</v>
      </c>
      <c r="O681" s="22">
        <v>2</v>
      </c>
      <c r="P681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81" s="2" t="s">
        <v>389</v>
      </c>
      <c r="R681" s="17"/>
      <c r="S681" t="s">
        <v>30</v>
      </c>
      <c r="T681" t="s">
        <v>31</v>
      </c>
      <c r="U681" t="s">
        <v>205</v>
      </c>
      <c r="V681" t="s">
        <v>206</v>
      </c>
      <c r="W681" t="s">
        <v>1564</v>
      </c>
      <c r="X681" t="s">
        <v>1565</v>
      </c>
      <c r="Y681" t="s">
        <v>392</v>
      </c>
    </row>
    <row r="682" spans="1:25" ht="15" customHeight="1" x14ac:dyDescent="0.2">
      <c r="A682" s="2" t="s">
        <v>1590</v>
      </c>
      <c r="B682" s="2" t="s">
        <v>1681</v>
      </c>
      <c r="C682" s="2" t="str">
        <f t="shared" si="53"/>
        <v>SJ22F3</v>
      </c>
      <c r="D682" s="38" t="s">
        <v>1663</v>
      </c>
      <c r="E682" s="38" t="s">
        <v>1595</v>
      </c>
      <c r="F682" s="33" t="str">
        <f t="shared" si="54"/>
        <v>N227</v>
      </c>
      <c r="G6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62047-N227-SN012</v>
      </c>
      <c r="H6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(BR12);Pier 2</v>
      </c>
      <c r="I682" t="str" cm="1">
        <f t="array" ref="I682">IFERROR(INDEX(_xlfn.TEXTSPLIT(G682, "-"), 1), "")</f>
        <v>62047</v>
      </c>
      <c r="J682" t="str" cm="1">
        <f t="array" ref="J682">IFERROR(INDEX(_xlfn.TEXTSPLIT(H682, ";"), 1), "")</f>
        <v>North South Motorway, SouthBound On-ramp from James Congdon Drive</v>
      </c>
      <c r="K682" t="str" cm="1">
        <f t="array" ref="K682">IFERROR(INDEX(_xlfn.TEXTSPLIT(G682, "-"), 2), "")</f>
        <v>N227</v>
      </c>
      <c r="L682" t="str" cm="1">
        <f t="array" ref="L682">IFERROR(INDEX(_xlfn.TEXTSPLIT(H682, ";"), 2), "")</f>
        <v>Southbound from James Congdon Drive Flyover Ramp (BR12)</v>
      </c>
      <c r="M682" t="str" cm="1">
        <f t="array" ref="M682">IFERROR(INDEX(_xlfn.TEXTSPLIT(G682, "-"), 3), "")</f>
        <v>SN012</v>
      </c>
      <c r="N682" t="str" cm="1">
        <f t="array" ref="N682">IFERROR(INDEX(_xlfn.TEXTSPLIT(H682, ";"), 3), "")</f>
        <v>Pier 2</v>
      </c>
      <c r="O682" s="22">
        <v>2</v>
      </c>
      <c r="P682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82" s="2" t="s">
        <v>389</v>
      </c>
      <c r="R682" s="17"/>
      <c r="S682" t="s">
        <v>30</v>
      </c>
      <c r="T682" t="s">
        <v>31</v>
      </c>
      <c r="U682" t="s">
        <v>205</v>
      </c>
      <c r="V682" t="s">
        <v>206</v>
      </c>
      <c r="W682" t="s">
        <v>1564</v>
      </c>
      <c r="X682" t="s">
        <v>1565</v>
      </c>
      <c r="Y682" t="s">
        <v>392</v>
      </c>
    </row>
    <row r="683" spans="1:25" ht="15" customHeight="1" x14ac:dyDescent="0.2">
      <c r="A683" s="2" t="s">
        <v>1590</v>
      </c>
      <c r="B683" s="2" t="s">
        <v>1682</v>
      </c>
      <c r="C683" s="2" t="str">
        <f t="shared" si="53"/>
        <v>SJ22F3</v>
      </c>
      <c r="D683" s="38" t="s">
        <v>1665</v>
      </c>
      <c r="E683" s="38" t="s">
        <v>1666</v>
      </c>
      <c r="F683" s="33" t="str">
        <f t="shared" si="54"/>
        <v>N227</v>
      </c>
      <c r="G6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62047-N227-SN013</v>
      </c>
      <c r="H6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(BR12);Pier 3</v>
      </c>
      <c r="I683" t="str" cm="1">
        <f t="array" ref="I683">IFERROR(INDEX(_xlfn.TEXTSPLIT(G683, "-"), 1), "")</f>
        <v>62047</v>
      </c>
      <c r="J683" t="str" cm="1">
        <f t="array" ref="J683">IFERROR(INDEX(_xlfn.TEXTSPLIT(H683, ";"), 1), "")</f>
        <v>North South Motorway, SouthBound On-ramp from James Congdon Drive</v>
      </c>
      <c r="K683" t="str" cm="1">
        <f t="array" ref="K683">IFERROR(INDEX(_xlfn.TEXTSPLIT(G683, "-"), 2), "")</f>
        <v>N227</v>
      </c>
      <c r="L683" t="str" cm="1">
        <f t="array" ref="L683">IFERROR(INDEX(_xlfn.TEXTSPLIT(H683, ";"), 2), "")</f>
        <v>Southbound from James Congdon Drive Flyover Ramp (BR12)</v>
      </c>
      <c r="M683" t="str" cm="1">
        <f t="array" ref="M683">IFERROR(INDEX(_xlfn.TEXTSPLIT(G683, "-"), 3), "")</f>
        <v>SN013</v>
      </c>
      <c r="N683" t="str" cm="1">
        <f t="array" ref="N683">IFERROR(INDEX(_xlfn.TEXTSPLIT(H683, ";"), 3), "")</f>
        <v>Pier 3</v>
      </c>
      <c r="O683" s="22">
        <v>2</v>
      </c>
      <c r="P683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83" s="2" t="s">
        <v>389</v>
      </c>
      <c r="R683" s="17"/>
      <c r="S683" t="s">
        <v>30</v>
      </c>
      <c r="T683" t="s">
        <v>31</v>
      </c>
      <c r="U683" t="s">
        <v>205</v>
      </c>
      <c r="V683" t="s">
        <v>206</v>
      </c>
      <c r="W683" t="s">
        <v>1564</v>
      </c>
      <c r="X683" t="s">
        <v>1565</v>
      </c>
      <c r="Y683" t="s">
        <v>392</v>
      </c>
    </row>
    <row r="684" spans="1:25" ht="15" customHeight="1" x14ac:dyDescent="0.2">
      <c r="A684" s="2" t="s">
        <v>1590</v>
      </c>
      <c r="B684" s="2" t="s">
        <v>1683</v>
      </c>
      <c r="C684" s="2" t="str">
        <f t="shared" si="53"/>
        <v>SJ22F3</v>
      </c>
      <c r="D684" s="38" t="s">
        <v>1668</v>
      </c>
      <c r="E684" s="38" t="s">
        <v>1669</v>
      </c>
      <c r="F684" s="33" t="str">
        <f t="shared" si="54"/>
        <v>N227</v>
      </c>
      <c r="G6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62047-N227-SN014</v>
      </c>
      <c r="H6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On-ramp from James Congdon Drive;Southbound from James Congdon Drive Flyover Ramp (BR12);Pier 4</v>
      </c>
      <c r="I684" t="str" cm="1">
        <f t="array" ref="I684">IFERROR(INDEX(_xlfn.TEXTSPLIT(G684, "-"), 1), "")</f>
        <v>62047</v>
      </c>
      <c r="J684" t="str" cm="1">
        <f t="array" ref="J684">IFERROR(INDEX(_xlfn.TEXTSPLIT(H684, ";"), 1), "")</f>
        <v>North South Motorway, SouthBound On-ramp from James Congdon Drive</v>
      </c>
      <c r="K684" t="str" cm="1">
        <f t="array" ref="K684">IFERROR(INDEX(_xlfn.TEXTSPLIT(G684, "-"), 2), "")</f>
        <v>N227</v>
      </c>
      <c r="L684" t="str" cm="1">
        <f t="array" ref="L684">IFERROR(INDEX(_xlfn.TEXTSPLIT(H684, ";"), 2), "")</f>
        <v>Southbound from James Congdon Drive Flyover Ramp (BR12)</v>
      </c>
      <c r="M684" t="str" cm="1">
        <f t="array" ref="M684">IFERROR(INDEX(_xlfn.TEXTSPLIT(G684, "-"), 3), "")</f>
        <v>SN014</v>
      </c>
      <c r="N684" t="str" cm="1">
        <f t="array" ref="N684">IFERROR(INDEX(_xlfn.TEXTSPLIT(H684, ";"), 3), "")</f>
        <v>Pier 4</v>
      </c>
      <c r="O684" s="22">
        <v>2</v>
      </c>
      <c r="P684" s="20" t="str">
        <f>IF(MATCH(tbl_LocationRefLib[[#This Row],[LocationParentID]],tbl_LocationRefLib[LocationID],0)&lt;38,tbl_LocationRefLib[[#This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2272</v>
      </c>
      <c r="Q684" s="2" t="s">
        <v>389</v>
      </c>
      <c r="R684" s="17"/>
      <c r="S684" t="s">
        <v>30</v>
      </c>
      <c r="T684" t="s">
        <v>31</v>
      </c>
      <c r="U684" t="s">
        <v>205</v>
      </c>
      <c r="V684" t="s">
        <v>206</v>
      </c>
      <c r="W684" t="s">
        <v>1564</v>
      </c>
      <c r="X684" t="s">
        <v>1565</v>
      </c>
      <c r="Y684" t="s">
        <v>392</v>
      </c>
    </row>
    <row r="685" spans="1:25" ht="15" customHeight="1" x14ac:dyDescent="0.2">
      <c r="C685" s="2"/>
      <c r="D685" s="9"/>
      <c r="E685" s="9"/>
      <c r="F685" s="33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25" ht="15" customHeight="1" x14ac:dyDescent="0.2">
      <c r="A686" s="2" t="s">
        <v>1561</v>
      </c>
      <c r="B686" s="2" t="s">
        <v>1684</v>
      </c>
      <c r="C686" s="2" t="str">
        <f t="shared" ref="C686:C691" si="55">$B$97</f>
        <v>WJ80T8</v>
      </c>
      <c r="D686" s="38" t="s">
        <v>387</v>
      </c>
      <c r="E686" s="38" t="s">
        <v>1563</v>
      </c>
      <c r="F686" s="33" t="str">
        <f t="shared" ref="F686:F691" si="56">$D$97</f>
        <v>N241</v>
      </c>
      <c r="G6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62043-N241-SN001</v>
      </c>
      <c r="H6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Road;Off-ramp underpass to Richmond Road (BR13);Approach 1</v>
      </c>
      <c r="I686" t="str" cm="1">
        <f t="array" ref="I686">IFERROR(INDEX(_xlfn.TEXTSPLIT(G686, "-"), 1), "")</f>
        <v>62043</v>
      </c>
      <c r="J686" t="str" cm="1">
        <f t="array" ref="J686">IFERROR(INDEX(_xlfn.TEXTSPLIT(H686, ";"), 1), "")</f>
        <v>South Road</v>
      </c>
      <c r="K686" t="str" cm="1">
        <f t="array" ref="K686">IFERROR(INDEX(_xlfn.TEXTSPLIT(G686, "-"), 2), "")</f>
        <v>N241</v>
      </c>
      <c r="L686" t="str" cm="1">
        <f t="array" ref="L686">IFERROR(INDEX(_xlfn.TEXTSPLIT(H686, ";"), 2), "")</f>
        <v>Off-ramp underpass to Richmond Road (BR13)</v>
      </c>
      <c r="M686" t="str" cm="1">
        <f t="array" ref="M686">IFERROR(INDEX(_xlfn.TEXTSPLIT(G686, "-"), 3), "")</f>
        <v>SN001</v>
      </c>
      <c r="N686" t="str" cm="1">
        <f t="array" ref="N686">IFERROR(INDEX(_xlfn.TEXTSPLIT(H686, ";"), 3), "")</f>
        <v>Approach 1</v>
      </c>
      <c r="O686" s="22">
        <v>2</v>
      </c>
      <c r="P68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2412</v>
      </c>
      <c r="Q686" s="2" t="s">
        <v>389</v>
      </c>
      <c r="R686" s="17"/>
      <c r="S686" t="s">
        <v>30</v>
      </c>
      <c r="T686" t="s">
        <v>31</v>
      </c>
      <c r="U686" t="s">
        <v>205</v>
      </c>
      <c r="V686" t="s">
        <v>206</v>
      </c>
      <c r="W686" t="s">
        <v>1564</v>
      </c>
      <c r="X686" t="s">
        <v>1565</v>
      </c>
      <c r="Y686" t="s">
        <v>392</v>
      </c>
    </row>
    <row r="687" spans="1:25" ht="15" customHeight="1" x14ac:dyDescent="0.2">
      <c r="A687" s="2" t="s">
        <v>1561</v>
      </c>
      <c r="B687" s="2" t="s">
        <v>1685</v>
      </c>
      <c r="C687" s="2" t="str">
        <f t="shared" si="55"/>
        <v>WJ80T8</v>
      </c>
      <c r="D687" s="38" t="s">
        <v>1567</v>
      </c>
      <c r="E687" s="38" t="s">
        <v>1568</v>
      </c>
      <c r="F687" s="33" t="str">
        <f t="shared" si="56"/>
        <v>N241</v>
      </c>
      <c r="G68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62043-N241-SN002</v>
      </c>
      <c r="H68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Road;Off-ramp underpass to Richmond Road (BR13);Approach 2</v>
      </c>
      <c r="I687" t="str" cm="1">
        <f t="array" ref="I687">IFERROR(INDEX(_xlfn.TEXTSPLIT(G687, "-"), 1), "")</f>
        <v>62043</v>
      </c>
      <c r="J687" t="str" cm="1">
        <f t="array" ref="J687">IFERROR(INDEX(_xlfn.TEXTSPLIT(H687, ";"), 1), "")</f>
        <v>South Road</v>
      </c>
      <c r="K687" t="str" cm="1">
        <f t="array" ref="K687">IFERROR(INDEX(_xlfn.TEXTSPLIT(G687, "-"), 2), "")</f>
        <v>N241</v>
      </c>
      <c r="L687" t="str" cm="1">
        <f t="array" ref="L687">IFERROR(INDEX(_xlfn.TEXTSPLIT(H687, ";"), 2), "")</f>
        <v>Off-ramp underpass to Richmond Road (BR13)</v>
      </c>
      <c r="M687" t="str" cm="1">
        <f t="array" ref="M687">IFERROR(INDEX(_xlfn.TEXTSPLIT(G687, "-"), 3), "")</f>
        <v>SN002</v>
      </c>
      <c r="N687" t="str" cm="1">
        <f t="array" ref="N687">IFERROR(INDEX(_xlfn.TEXTSPLIT(H687, ";"), 3), "")</f>
        <v>Approach 2</v>
      </c>
      <c r="O687" s="22">
        <v>2</v>
      </c>
      <c r="P68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2412</v>
      </c>
      <c r="Q687" s="2" t="s">
        <v>389</v>
      </c>
      <c r="R687" s="17"/>
      <c r="S687" t="s">
        <v>30</v>
      </c>
      <c r="T687" t="s">
        <v>31</v>
      </c>
      <c r="U687" t="s">
        <v>205</v>
      </c>
      <c r="V687" t="s">
        <v>206</v>
      </c>
      <c r="W687" t="s">
        <v>1564</v>
      </c>
      <c r="X687" t="s">
        <v>1565</v>
      </c>
      <c r="Y687" t="s">
        <v>392</v>
      </c>
    </row>
    <row r="688" spans="1:25" ht="15" customHeight="1" x14ac:dyDescent="0.2">
      <c r="A688" s="2" t="s">
        <v>1569</v>
      </c>
      <c r="B688" s="2" t="s">
        <v>1686</v>
      </c>
      <c r="C688" s="2" t="str">
        <f t="shared" si="55"/>
        <v>WJ80T8</v>
      </c>
      <c r="D688" s="38" t="s">
        <v>1571</v>
      </c>
      <c r="E688" s="38" t="s">
        <v>1572</v>
      </c>
      <c r="F688" s="33" t="str">
        <f t="shared" si="56"/>
        <v>N241</v>
      </c>
      <c r="G68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62043-N241-SN003</v>
      </c>
      <c r="H68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Road;Off-ramp underpass to Richmond Road (BR13);Deck</v>
      </c>
      <c r="I688" t="str" cm="1">
        <f t="array" ref="I688">IFERROR(INDEX(_xlfn.TEXTSPLIT(G688, "-"), 1), "")</f>
        <v>62043</v>
      </c>
      <c r="J688" t="str" cm="1">
        <f t="array" ref="J688">IFERROR(INDEX(_xlfn.TEXTSPLIT(H688, ";"), 1), "")</f>
        <v>South Road</v>
      </c>
      <c r="K688" t="str" cm="1">
        <f t="array" ref="K688">IFERROR(INDEX(_xlfn.TEXTSPLIT(G688, "-"), 2), "")</f>
        <v>N241</v>
      </c>
      <c r="L688" t="str" cm="1">
        <f t="array" ref="L688">IFERROR(INDEX(_xlfn.TEXTSPLIT(H688, ";"), 2), "")</f>
        <v>Off-ramp underpass to Richmond Road (BR13)</v>
      </c>
      <c r="M688" t="str" cm="1">
        <f t="array" ref="M688">IFERROR(INDEX(_xlfn.TEXTSPLIT(G688, "-"), 3), "")</f>
        <v>SN003</v>
      </c>
      <c r="N688" t="str" cm="1">
        <f t="array" ref="N688">IFERROR(INDEX(_xlfn.TEXTSPLIT(H688, ";"), 3), "")</f>
        <v>Deck</v>
      </c>
      <c r="O688" s="22">
        <v>2</v>
      </c>
      <c r="P68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2412</v>
      </c>
      <c r="Q688" s="2" t="s">
        <v>389</v>
      </c>
      <c r="R688" s="17"/>
      <c r="S688" t="s">
        <v>30</v>
      </c>
      <c r="T688" t="s">
        <v>31</v>
      </c>
      <c r="U688" t="s">
        <v>205</v>
      </c>
      <c r="V688" t="s">
        <v>206</v>
      </c>
      <c r="W688" t="s">
        <v>1564</v>
      </c>
      <c r="X688" t="s">
        <v>1565</v>
      </c>
      <c r="Y688" t="s">
        <v>392</v>
      </c>
    </row>
    <row r="689" spans="1:25" ht="15" customHeight="1" x14ac:dyDescent="0.2">
      <c r="A689" s="2" t="s">
        <v>1573</v>
      </c>
      <c r="B689" s="2" t="s">
        <v>1687</v>
      </c>
      <c r="C689" s="2" t="str">
        <f t="shared" si="55"/>
        <v>WJ80T8</v>
      </c>
      <c r="D689" s="38" t="s">
        <v>1575</v>
      </c>
      <c r="E689" s="38" t="s">
        <v>1576</v>
      </c>
      <c r="F689" s="33" t="str">
        <f t="shared" si="56"/>
        <v>N241</v>
      </c>
      <c r="G6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62043-N241-SN004</v>
      </c>
      <c r="H6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Road;Off-ramp underpass to Richmond Road (BR13);Abutment 1</v>
      </c>
      <c r="I689" t="str" cm="1">
        <f t="array" ref="I689">IFERROR(INDEX(_xlfn.TEXTSPLIT(G689, "-"), 1), "")</f>
        <v>62043</v>
      </c>
      <c r="J689" t="str" cm="1">
        <f t="array" ref="J689">IFERROR(INDEX(_xlfn.TEXTSPLIT(H689, ";"), 1), "")</f>
        <v>South Road</v>
      </c>
      <c r="K689" t="str" cm="1">
        <f t="array" ref="K689">IFERROR(INDEX(_xlfn.TEXTSPLIT(G689, "-"), 2), "")</f>
        <v>N241</v>
      </c>
      <c r="L689" t="str" cm="1">
        <f t="array" ref="L689">IFERROR(INDEX(_xlfn.TEXTSPLIT(H689, ";"), 2), "")</f>
        <v>Off-ramp underpass to Richmond Road (BR13)</v>
      </c>
      <c r="M689" t="str" cm="1">
        <f t="array" ref="M689">IFERROR(INDEX(_xlfn.TEXTSPLIT(G689, "-"), 3), "")</f>
        <v>SN004</v>
      </c>
      <c r="N689" t="str" cm="1">
        <f t="array" ref="N689">IFERROR(INDEX(_xlfn.TEXTSPLIT(H689, ";"), 3), "")</f>
        <v>Abutment 1</v>
      </c>
      <c r="O689" s="22">
        <v>2</v>
      </c>
      <c r="P68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2412</v>
      </c>
      <c r="Q689" s="2" t="s">
        <v>389</v>
      </c>
      <c r="R689" s="17"/>
      <c r="S689" t="s">
        <v>30</v>
      </c>
      <c r="T689" t="s">
        <v>31</v>
      </c>
      <c r="U689" t="s">
        <v>205</v>
      </c>
      <c r="V689" t="s">
        <v>206</v>
      </c>
      <c r="W689" t="s">
        <v>1564</v>
      </c>
      <c r="X689" t="s">
        <v>1565</v>
      </c>
      <c r="Y689" t="s">
        <v>392</v>
      </c>
    </row>
    <row r="690" spans="1:25" ht="15" customHeight="1" x14ac:dyDescent="0.2">
      <c r="A690" s="2" t="s">
        <v>1573</v>
      </c>
      <c r="B690" s="2" t="s">
        <v>1688</v>
      </c>
      <c r="C690" s="2" t="str">
        <f t="shared" si="55"/>
        <v>WJ80T8</v>
      </c>
      <c r="D690" s="38" t="s">
        <v>1578</v>
      </c>
      <c r="E690" s="38" t="s">
        <v>1579</v>
      </c>
      <c r="F690" s="33" t="str">
        <f t="shared" si="56"/>
        <v>N241</v>
      </c>
      <c r="G69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62043-N241-SN005</v>
      </c>
      <c r="H69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Road;Off-ramp underpass to Richmond Road (BR13);Abutment 2</v>
      </c>
      <c r="I690" t="str" cm="1">
        <f t="array" ref="I690">IFERROR(INDEX(_xlfn.TEXTSPLIT(G690, "-"), 1), "")</f>
        <v>62043</v>
      </c>
      <c r="J690" t="str" cm="1">
        <f t="array" ref="J690">IFERROR(INDEX(_xlfn.TEXTSPLIT(H690, ";"), 1), "")</f>
        <v>South Road</v>
      </c>
      <c r="K690" t="str" cm="1">
        <f t="array" ref="K690">IFERROR(INDEX(_xlfn.TEXTSPLIT(G690, "-"), 2), "")</f>
        <v>N241</v>
      </c>
      <c r="L690" t="str" cm="1">
        <f t="array" ref="L690">IFERROR(INDEX(_xlfn.TEXTSPLIT(H690, ";"), 2), "")</f>
        <v>Off-ramp underpass to Richmond Road (BR13)</v>
      </c>
      <c r="M690" t="str" cm="1">
        <f t="array" ref="M690">IFERROR(INDEX(_xlfn.TEXTSPLIT(G690, "-"), 3), "")</f>
        <v>SN005</v>
      </c>
      <c r="N690" t="str" cm="1">
        <f t="array" ref="N690">IFERROR(INDEX(_xlfn.TEXTSPLIT(H690, ";"), 3), "")</f>
        <v>Abutment 2</v>
      </c>
      <c r="O690" s="22">
        <v>2</v>
      </c>
      <c r="P69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2412</v>
      </c>
      <c r="Q690" s="2" t="s">
        <v>389</v>
      </c>
      <c r="R690" s="17"/>
      <c r="S690" t="s">
        <v>30</v>
      </c>
      <c r="T690" t="s">
        <v>31</v>
      </c>
      <c r="U690" t="s">
        <v>205</v>
      </c>
      <c r="V690" t="s">
        <v>206</v>
      </c>
      <c r="W690" t="s">
        <v>1564</v>
      </c>
      <c r="X690" t="s">
        <v>1565</v>
      </c>
      <c r="Y690" t="s">
        <v>392</v>
      </c>
    </row>
    <row r="691" spans="1:25" ht="15" customHeight="1" x14ac:dyDescent="0.2">
      <c r="A691" s="2" t="s">
        <v>1580</v>
      </c>
      <c r="B691" s="2" t="s">
        <v>1689</v>
      </c>
      <c r="C691" s="2" t="str">
        <f t="shared" si="55"/>
        <v>WJ80T8</v>
      </c>
      <c r="D691" s="38" t="s">
        <v>1582</v>
      </c>
      <c r="E691" s="38" t="s">
        <v>1583</v>
      </c>
      <c r="F691" s="33" t="str">
        <f t="shared" si="56"/>
        <v>N241</v>
      </c>
      <c r="G6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62043-N241-SN006</v>
      </c>
      <c r="H6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Road;Off-ramp underpass to Richmond Road (BR13);Span 1</v>
      </c>
      <c r="I691" t="str" cm="1">
        <f t="array" ref="I691">IFERROR(INDEX(_xlfn.TEXTSPLIT(G691, "-"), 1), "")</f>
        <v>62043</v>
      </c>
      <c r="J691" t="str" cm="1">
        <f t="array" ref="J691">IFERROR(INDEX(_xlfn.TEXTSPLIT(H691, ";"), 1), "")</f>
        <v>South Road</v>
      </c>
      <c r="K691" t="str" cm="1">
        <f t="array" ref="K691">IFERROR(INDEX(_xlfn.TEXTSPLIT(G691, "-"), 2), "")</f>
        <v>N241</v>
      </c>
      <c r="L691" t="str" cm="1">
        <f t="array" ref="L691">IFERROR(INDEX(_xlfn.TEXTSPLIT(H691, ";"), 2), "")</f>
        <v>Off-ramp underpass to Richmond Road (BR13)</v>
      </c>
      <c r="M691" t="str" cm="1">
        <f t="array" ref="M691">IFERROR(INDEX(_xlfn.TEXTSPLIT(G691, "-"), 3), "")</f>
        <v>SN006</v>
      </c>
      <c r="N691" t="str" cm="1">
        <f t="array" ref="N691">IFERROR(INDEX(_xlfn.TEXTSPLIT(H691, ";"), 3), "")</f>
        <v>Span 1</v>
      </c>
      <c r="O691" s="22">
        <v>2</v>
      </c>
      <c r="P69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2412</v>
      </c>
      <c r="Q691" s="2" t="s">
        <v>389</v>
      </c>
      <c r="R691" s="17"/>
      <c r="S691" t="s">
        <v>30</v>
      </c>
      <c r="T691" t="s">
        <v>31</v>
      </c>
      <c r="U691" t="s">
        <v>205</v>
      </c>
      <c r="V691" t="s">
        <v>206</v>
      </c>
      <c r="W691" t="s">
        <v>1564</v>
      </c>
      <c r="X691" t="s">
        <v>1565</v>
      </c>
      <c r="Y691" t="s">
        <v>392</v>
      </c>
    </row>
    <row r="692" spans="1:25" ht="15" customHeight="1" x14ac:dyDescent="0.2">
      <c r="C692" s="2"/>
      <c r="D692" s="9"/>
      <c r="E692" s="9"/>
      <c r="F692" s="33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25" ht="15" customHeight="1" x14ac:dyDescent="0.2">
      <c r="A693" s="2" t="s">
        <v>1569</v>
      </c>
      <c r="B693" s="2" t="s">
        <v>1690</v>
      </c>
      <c r="C693" s="2" t="str">
        <f>$B$66</f>
        <v>XA80D1</v>
      </c>
      <c r="D693" s="38" t="s">
        <v>387</v>
      </c>
      <c r="E693" s="38" t="s">
        <v>1572</v>
      </c>
      <c r="F693" s="33" t="str">
        <f>$D$66</f>
        <v>N225</v>
      </c>
      <c r="G69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62048-N225-SN001</v>
      </c>
      <c r="H69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Drive;Off-ramp Underpass below James Congdon Drive (BR14);Deck</v>
      </c>
      <c r="I693" t="str" cm="1">
        <f t="array" ref="I693">IFERROR(INDEX(_xlfn.TEXTSPLIT(G693, "-"), 1), "")</f>
        <v>62048</v>
      </c>
      <c r="J693" t="str" cm="1">
        <f t="array" ref="J693">IFERROR(INDEX(_xlfn.TEXTSPLIT(H693, ";"), 1), "")</f>
        <v>North South Motorway, NorthBound Off-ramp to James Congdon Drive</v>
      </c>
      <c r="K693" t="str" cm="1">
        <f t="array" ref="K693">IFERROR(INDEX(_xlfn.TEXTSPLIT(G693, "-"), 2), "")</f>
        <v>N225</v>
      </c>
      <c r="L693" t="str" cm="1">
        <f t="array" ref="L693">IFERROR(INDEX(_xlfn.TEXTSPLIT(H693, ";"), 2), "")</f>
        <v>Off-ramp Underpass below James Congdon Drive (BR14)</v>
      </c>
      <c r="M693" t="str" cm="1">
        <f t="array" ref="M693">IFERROR(INDEX(_xlfn.TEXTSPLIT(G693, "-"), 3), "")</f>
        <v>SN001</v>
      </c>
      <c r="N693" t="str" cm="1">
        <f t="array" ref="N693">IFERROR(INDEX(_xlfn.TEXTSPLIT(H693, ";"), 3), "")</f>
        <v>Deck</v>
      </c>
      <c r="O693" s="22">
        <v>2</v>
      </c>
      <c r="P69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2252</v>
      </c>
      <c r="Q693" s="2" t="s">
        <v>389</v>
      </c>
      <c r="R693" s="17"/>
      <c r="S693" t="s">
        <v>30</v>
      </c>
      <c r="T693" t="s">
        <v>31</v>
      </c>
      <c r="U693" t="s">
        <v>205</v>
      </c>
      <c r="V693" t="s">
        <v>206</v>
      </c>
      <c r="W693" t="s">
        <v>1564</v>
      </c>
      <c r="X693" t="s">
        <v>1565</v>
      </c>
      <c r="Y693" t="s">
        <v>392</v>
      </c>
    </row>
    <row r="694" spans="1:25" ht="15" customHeight="1" x14ac:dyDescent="0.2">
      <c r="A694" s="2" t="s">
        <v>1573</v>
      </c>
      <c r="B694" s="2" t="s">
        <v>1691</v>
      </c>
      <c r="C694" s="2" t="str">
        <f>$B$66</f>
        <v>XA80D1</v>
      </c>
      <c r="D694" s="38" t="s">
        <v>1567</v>
      </c>
      <c r="E694" s="38" t="s">
        <v>1576</v>
      </c>
      <c r="F694" s="33" t="str">
        <f>$D$66</f>
        <v>N225</v>
      </c>
      <c r="G6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62048-N225-SN002</v>
      </c>
      <c r="H6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Drive;Off-ramp Underpass below James Congdon Drive (BR14);Abutment 1</v>
      </c>
      <c r="I694" t="str" cm="1">
        <f t="array" ref="I694">IFERROR(INDEX(_xlfn.TEXTSPLIT(G694, "-"), 1), "")</f>
        <v>62048</v>
      </c>
      <c r="J694" t="str" cm="1">
        <f t="array" ref="J694">IFERROR(INDEX(_xlfn.TEXTSPLIT(H694, ";"), 1), "")</f>
        <v>North South Motorway, NorthBound Off-ramp to James Congdon Drive</v>
      </c>
      <c r="K694" t="str" cm="1">
        <f t="array" ref="K694">IFERROR(INDEX(_xlfn.TEXTSPLIT(G694, "-"), 2), "")</f>
        <v>N225</v>
      </c>
      <c r="L694" t="str" cm="1">
        <f t="array" ref="L694">IFERROR(INDEX(_xlfn.TEXTSPLIT(H694, ";"), 2), "")</f>
        <v>Off-ramp Underpass below James Congdon Drive (BR14)</v>
      </c>
      <c r="M694" t="str" cm="1">
        <f t="array" ref="M694">IFERROR(INDEX(_xlfn.TEXTSPLIT(G694, "-"), 3), "")</f>
        <v>SN002</v>
      </c>
      <c r="N694" t="str" cm="1">
        <f t="array" ref="N694">IFERROR(INDEX(_xlfn.TEXTSPLIT(H694, ";"), 3), "")</f>
        <v>Abutment 1</v>
      </c>
      <c r="O694" s="22">
        <v>2</v>
      </c>
      <c r="P69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2252</v>
      </c>
      <c r="Q694" s="2" t="s">
        <v>389</v>
      </c>
      <c r="R694" s="17"/>
      <c r="S694" t="s">
        <v>30</v>
      </c>
      <c r="T694" t="s">
        <v>31</v>
      </c>
      <c r="U694" t="s">
        <v>205</v>
      </c>
      <c r="V694" t="s">
        <v>206</v>
      </c>
      <c r="W694" t="s">
        <v>1564</v>
      </c>
      <c r="X694" t="s">
        <v>1565</v>
      </c>
      <c r="Y694" t="s">
        <v>392</v>
      </c>
    </row>
    <row r="695" spans="1:25" ht="15" customHeight="1" x14ac:dyDescent="0.2">
      <c r="A695" s="2" t="s">
        <v>1573</v>
      </c>
      <c r="B695" s="2" t="s">
        <v>1692</v>
      </c>
      <c r="C695" s="2" t="str">
        <f>$B$66</f>
        <v>XA80D1</v>
      </c>
      <c r="D695" s="38" t="s">
        <v>1571</v>
      </c>
      <c r="E695" s="38" t="s">
        <v>1579</v>
      </c>
      <c r="F695" s="33" t="str">
        <f>$D$66</f>
        <v>N225</v>
      </c>
      <c r="G6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62048-N225-SN003</v>
      </c>
      <c r="H6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Drive;Off-ramp Underpass below James Congdon Drive (BR14);Abutment 2</v>
      </c>
      <c r="I695" t="str" cm="1">
        <f t="array" ref="I695">IFERROR(INDEX(_xlfn.TEXTSPLIT(G695, "-"), 1), "")</f>
        <v>62048</v>
      </c>
      <c r="J695" t="str" cm="1">
        <f t="array" ref="J695">IFERROR(INDEX(_xlfn.TEXTSPLIT(H695, ";"), 1), "")</f>
        <v>North South Motorway, NorthBound Off-ramp to James Congdon Drive</v>
      </c>
      <c r="K695" t="str" cm="1">
        <f t="array" ref="K695">IFERROR(INDEX(_xlfn.TEXTSPLIT(G695, "-"), 2), "")</f>
        <v>N225</v>
      </c>
      <c r="L695" t="str" cm="1">
        <f t="array" ref="L695">IFERROR(INDEX(_xlfn.TEXTSPLIT(H695, ";"), 2), "")</f>
        <v>Off-ramp Underpass below James Congdon Drive (BR14)</v>
      </c>
      <c r="M695" t="str" cm="1">
        <f t="array" ref="M695">IFERROR(INDEX(_xlfn.TEXTSPLIT(G695, "-"), 3), "")</f>
        <v>SN003</v>
      </c>
      <c r="N695" t="str" cm="1">
        <f t="array" ref="N695">IFERROR(INDEX(_xlfn.TEXTSPLIT(H695, ";"), 3), "")</f>
        <v>Abutment 2</v>
      </c>
      <c r="O695" s="22">
        <v>2</v>
      </c>
      <c r="P69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2252</v>
      </c>
      <c r="Q695" s="2" t="s">
        <v>389</v>
      </c>
      <c r="R695" s="17"/>
      <c r="S695" t="s">
        <v>30</v>
      </c>
      <c r="T695" t="s">
        <v>31</v>
      </c>
      <c r="U695" t="s">
        <v>205</v>
      </c>
      <c r="V695" t="s">
        <v>206</v>
      </c>
      <c r="W695" t="s">
        <v>1564</v>
      </c>
      <c r="X695" t="s">
        <v>1565</v>
      </c>
      <c r="Y695" t="s">
        <v>392</v>
      </c>
    </row>
    <row r="696" spans="1:25" ht="15" customHeight="1" x14ac:dyDescent="0.2">
      <c r="A696" s="2" t="s">
        <v>1580</v>
      </c>
      <c r="B696" s="2" t="s">
        <v>1693</v>
      </c>
      <c r="C696" s="2" t="str">
        <f>$B$66</f>
        <v>XA80D1</v>
      </c>
      <c r="D696" s="38" t="s">
        <v>1575</v>
      </c>
      <c r="E696" s="38" t="s">
        <v>1583</v>
      </c>
      <c r="F696" s="33" t="str">
        <f>$D$66</f>
        <v>N225</v>
      </c>
      <c r="G6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62048-N225-SN004</v>
      </c>
      <c r="H6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Off-ramp to James Congdon Drive;Off-ramp Underpass below James Congdon Drive (BR14);Span 1</v>
      </c>
      <c r="I696" t="str" cm="1">
        <f t="array" ref="I696">IFERROR(INDEX(_xlfn.TEXTSPLIT(G696, "-"), 1), "")</f>
        <v>62048</v>
      </c>
      <c r="J696" t="str" cm="1">
        <f t="array" ref="J696">IFERROR(INDEX(_xlfn.TEXTSPLIT(H696, ";"), 1), "")</f>
        <v>North South Motorway, NorthBound Off-ramp to James Congdon Drive</v>
      </c>
      <c r="K696" t="str" cm="1">
        <f t="array" ref="K696">IFERROR(INDEX(_xlfn.TEXTSPLIT(G696, "-"), 2), "")</f>
        <v>N225</v>
      </c>
      <c r="L696" t="str" cm="1">
        <f t="array" ref="L696">IFERROR(INDEX(_xlfn.TEXTSPLIT(H696, ";"), 2), "")</f>
        <v>Off-ramp Underpass below James Congdon Drive (BR14)</v>
      </c>
      <c r="M696" t="str" cm="1">
        <f t="array" ref="M696">IFERROR(INDEX(_xlfn.TEXTSPLIT(G696, "-"), 3), "")</f>
        <v>SN004</v>
      </c>
      <c r="N696" t="str" cm="1">
        <f t="array" ref="N696">IFERROR(INDEX(_xlfn.TEXTSPLIT(H696, ";"), 3), "")</f>
        <v>Span 1</v>
      </c>
      <c r="O696" s="22">
        <v>2</v>
      </c>
      <c r="P69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2252</v>
      </c>
      <c r="Q696" s="2" t="s">
        <v>389</v>
      </c>
      <c r="R696" s="17"/>
      <c r="S696" t="s">
        <v>30</v>
      </c>
      <c r="T696" t="s">
        <v>31</v>
      </c>
      <c r="U696" t="s">
        <v>205</v>
      </c>
      <c r="V696" t="s">
        <v>206</v>
      </c>
      <c r="W696" t="s">
        <v>1564</v>
      </c>
      <c r="X696" t="s">
        <v>1565</v>
      </c>
      <c r="Y696" t="s">
        <v>392</v>
      </c>
    </row>
    <row r="697" spans="1:25" ht="15" customHeight="1" x14ac:dyDescent="0.2">
      <c r="C697" s="2"/>
      <c r="D697" s="9"/>
      <c r="E697" s="9"/>
      <c r="F697" s="33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25" ht="15" customHeight="1" x14ac:dyDescent="0.2">
      <c r="A698" s="2" t="s">
        <v>1561</v>
      </c>
      <c r="B698" s="2" t="s">
        <v>1694</v>
      </c>
      <c r="C698" s="2" t="str">
        <f t="shared" ref="C698:C716" si="57">$B$96</f>
        <v>NH66C7</v>
      </c>
      <c r="D698" s="38" t="s">
        <v>387</v>
      </c>
      <c r="E698" s="38" t="s">
        <v>1563</v>
      </c>
      <c r="F698" s="33" t="str">
        <f t="shared" ref="F698:F716" si="58">$D$96</f>
        <v>N270</v>
      </c>
      <c r="G6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62043-N270-SN001</v>
      </c>
      <c r="H6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(BR15);Approach 1</v>
      </c>
      <c r="I698" t="str" cm="1">
        <f t="array" ref="I698">IFERROR(INDEX(_xlfn.TEXTSPLIT(G698, "-"), 1), "")</f>
        <v>62043</v>
      </c>
      <c r="J698" t="str" cm="1">
        <f t="array" ref="J698">IFERROR(INDEX(_xlfn.TEXTSPLIT(H698, ";"), 1), "")</f>
        <v>South Road</v>
      </c>
      <c r="K698" t="str" cm="1">
        <f t="array" ref="K698">IFERROR(INDEX(_xlfn.TEXTSPLIT(G698, "-"), 2), "")</f>
        <v>N270</v>
      </c>
      <c r="L698" t="str" cm="1">
        <f t="array" ref="L698">IFERROR(INDEX(_xlfn.TEXTSPLIT(H698, ";"), 2), "")</f>
        <v>Active Transport Crossing (ATC) Bridge at James Congdon Drive (BR15)</v>
      </c>
      <c r="M698" t="str" cm="1">
        <f t="array" ref="M698">IFERROR(INDEX(_xlfn.TEXTSPLIT(G698, "-"), 3), "")</f>
        <v>SN001</v>
      </c>
      <c r="N698" t="str" cm="1">
        <f t="array" ref="N698">IFERROR(INDEX(_xlfn.TEXTSPLIT(H698, ";"), 3), "")</f>
        <v>Approach 1</v>
      </c>
      <c r="O698" s="22">
        <v>0</v>
      </c>
      <c r="P69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698" s="2" t="s">
        <v>389</v>
      </c>
      <c r="R698" s="17"/>
      <c r="S698" t="s">
        <v>285</v>
      </c>
      <c r="T698" t="s">
        <v>286</v>
      </c>
      <c r="U698" t="s">
        <v>205</v>
      </c>
      <c r="V698" t="s">
        <v>206</v>
      </c>
      <c r="W698" t="s">
        <v>1564</v>
      </c>
      <c r="X698" t="s">
        <v>1565</v>
      </c>
      <c r="Y698" t="s">
        <v>392</v>
      </c>
    </row>
    <row r="699" spans="1:25" ht="15" customHeight="1" x14ac:dyDescent="0.2">
      <c r="A699" s="2" t="s">
        <v>1561</v>
      </c>
      <c r="B699" s="2" t="s">
        <v>1695</v>
      </c>
      <c r="C699" s="2" t="str">
        <f t="shared" si="57"/>
        <v>NH66C7</v>
      </c>
      <c r="D699" s="38" t="s">
        <v>1567</v>
      </c>
      <c r="E699" s="38" t="s">
        <v>1568</v>
      </c>
      <c r="F699" s="33" t="str">
        <f t="shared" si="58"/>
        <v>N270</v>
      </c>
      <c r="G69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62043-N270-SN002</v>
      </c>
      <c r="H69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(BR15);Approach 2</v>
      </c>
      <c r="I699" t="str" cm="1">
        <f t="array" ref="I699">IFERROR(INDEX(_xlfn.TEXTSPLIT(G699, "-"), 1), "")</f>
        <v>62043</v>
      </c>
      <c r="J699" t="str" cm="1">
        <f t="array" ref="J699">IFERROR(INDEX(_xlfn.TEXTSPLIT(H699, ";"), 1), "")</f>
        <v>South Road</v>
      </c>
      <c r="K699" t="str" cm="1">
        <f t="array" ref="K699">IFERROR(INDEX(_xlfn.TEXTSPLIT(G699, "-"), 2), "")</f>
        <v>N270</v>
      </c>
      <c r="L699" t="str" cm="1">
        <f t="array" ref="L699">IFERROR(INDEX(_xlfn.TEXTSPLIT(H699, ";"), 2), "")</f>
        <v>Active Transport Crossing (ATC) Bridge at James Congdon Drive (BR15)</v>
      </c>
      <c r="M699" t="str" cm="1">
        <f t="array" ref="M699">IFERROR(INDEX(_xlfn.TEXTSPLIT(G699, "-"), 3), "")</f>
        <v>SN002</v>
      </c>
      <c r="N699" t="str" cm="1">
        <f t="array" ref="N699">IFERROR(INDEX(_xlfn.TEXTSPLIT(H699, ";"), 3), "")</f>
        <v>Approach 2</v>
      </c>
      <c r="O699" s="22">
        <v>0</v>
      </c>
      <c r="P69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699" s="2" t="s">
        <v>389</v>
      </c>
      <c r="R699" s="17"/>
      <c r="S699" t="s">
        <v>285</v>
      </c>
      <c r="T699" t="s">
        <v>286</v>
      </c>
      <c r="U699" t="s">
        <v>205</v>
      </c>
      <c r="V699" t="s">
        <v>206</v>
      </c>
      <c r="W699" t="s">
        <v>1564</v>
      </c>
      <c r="X699" t="s">
        <v>1565</v>
      </c>
      <c r="Y699" t="s">
        <v>392</v>
      </c>
    </row>
    <row r="700" spans="1:25" ht="15" customHeight="1" x14ac:dyDescent="0.2">
      <c r="A700" s="2" t="s">
        <v>1569</v>
      </c>
      <c r="B700" s="2" t="s">
        <v>1696</v>
      </c>
      <c r="C700" s="2" t="str">
        <f t="shared" si="57"/>
        <v>NH66C7</v>
      </c>
      <c r="D700" s="38" t="s">
        <v>1571</v>
      </c>
      <c r="E700" s="38" t="s">
        <v>1572</v>
      </c>
      <c r="F700" s="33" t="str">
        <f t="shared" si="58"/>
        <v>N270</v>
      </c>
      <c r="G70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62043-N270-SN003</v>
      </c>
      <c r="H70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(BR15);Deck</v>
      </c>
      <c r="I700" t="str" cm="1">
        <f t="array" ref="I700">IFERROR(INDEX(_xlfn.TEXTSPLIT(G700, "-"), 1), "")</f>
        <v>62043</v>
      </c>
      <c r="J700" t="str" cm="1">
        <f t="array" ref="J700">IFERROR(INDEX(_xlfn.TEXTSPLIT(H700, ";"), 1), "")</f>
        <v>South Road</v>
      </c>
      <c r="K700" t="str" cm="1">
        <f t="array" ref="K700">IFERROR(INDEX(_xlfn.TEXTSPLIT(G700, "-"), 2), "")</f>
        <v>N270</v>
      </c>
      <c r="L700" t="str" cm="1">
        <f t="array" ref="L700">IFERROR(INDEX(_xlfn.TEXTSPLIT(H700, ";"), 2), "")</f>
        <v>Active Transport Crossing (ATC) Bridge at James Congdon Drive (BR15)</v>
      </c>
      <c r="M700" t="str" cm="1">
        <f t="array" ref="M700">IFERROR(INDEX(_xlfn.TEXTSPLIT(G700, "-"), 3), "")</f>
        <v>SN003</v>
      </c>
      <c r="N700" t="str" cm="1">
        <f t="array" ref="N700">IFERROR(INDEX(_xlfn.TEXTSPLIT(H700, ";"), 3), "")</f>
        <v>Deck</v>
      </c>
      <c r="O700" s="22">
        <v>0</v>
      </c>
      <c r="P70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0" s="2" t="s">
        <v>389</v>
      </c>
      <c r="R700" s="17"/>
      <c r="S700" t="s">
        <v>285</v>
      </c>
      <c r="T700" t="s">
        <v>286</v>
      </c>
      <c r="U700" t="s">
        <v>205</v>
      </c>
      <c r="V700" t="s">
        <v>206</v>
      </c>
      <c r="W700" t="s">
        <v>1564</v>
      </c>
      <c r="X700" t="s">
        <v>1565</v>
      </c>
      <c r="Y700" t="s">
        <v>392</v>
      </c>
    </row>
    <row r="701" spans="1:25" ht="15" customHeight="1" x14ac:dyDescent="0.2">
      <c r="A701" s="2" t="s">
        <v>1573</v>
      </c>
      <c r="B701" s="2" t="s">
        <v>1697</v>
      </c>
      <c r="C701" s="2" t="str">
        <f t="shared" si="57"/>
        <v>NH66C7</v>
      </c>
      <c r="D701" s="38" t="s">
        <v>1575</v>
      </c>
      <c r="E701" s="38" t="s">
        <v>1576</v>
      </c>
      <c r="F701" s="33" t="str">
        <f t="shared" si="58"/>
        <v>N270</v>
      </c>
      <c r="G70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62043-N270-SN004</v>
      </c>
      <c r="H70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(BR15);Abutment 1</v>
      </c>
      <c r="I701" t="str" cm="1">
        <f t="array" ref="I701">IFERROR(INDEX(_xlfn.TEXTSPLIT(G701, "-"), 1), "")</f>
        <v>62043</v>
      </c>
      <c r="J701" t="str" cm="1">
        <f t="array" ref="J701">IFERROR(INDEX(_xlfn.TEXTSPLIT(H701, ";"), 1), "")</f>
        <v>South Road</v>
      </c>
      <c r="K701" t="str" cm="1">
        <f t="array" ref="K701">IFERROR(INDEX(_xlfn.TEXTSPLIT(G701, "-"), 2), "")</f>
        <v>N270</v>
      </c>
      <c r="L701" t="str" cm="1">
        <f t="array" ref="L701">IFERROR(INDEX(_xlfn.TEXTSPLIT(H701, ";"), 2), "")</f>
        <v>Active Transport Crossing (ATC) Bridge at James Congdon Drive (BR15)</v>
      </c>
      <c r="M701" t="str" cm="1">
        <f t="array" ref="M701">IFERROR(INDEX(_xlfn.TEXTSPLIT(G701, "-"), 3), "")</f>
        <v>SN004</v>
      </c>
      <c r="N701" t="str" cm="1">
        <f t="array" ref="N701">IFERROR(INDEX(_xlfn.TEXTSPLIT(H701, ";"), 3), "")</f>
        <v>Abutment 1</v>
      </c>
      <c r="O701" s="22">
        <v>0</v>
      </c>
      <c r="P70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1" s="2" t="s">
        <v>389</v>
      </c>
      <c r="R701" s="17"/>
      <c r="S701" t="s">
        <v>285</v>
      </c>
      <c r="T701" t="s">
        <v>286</v>
      </c>
      <c r="U701" t="s">
        <v>205</v>
      </c>
      <c r="V701" t="s">
        <v>206</v>
      </c>
      <c r="W701" t="s">
        <v>1564</v>
      </c>
      <c r="X701" t="s">
        <v>1565</v>
      </c>
      <c r="Y701" t="s">
        <v>392</v>
      </c>
    </row>
    <row r="702" spans="1:25" ht="15" customHeight="1" x14ac:dyDescent="0.2">
      <c r="A702" s="2" t="s">
        <v>1580</v>
      </c>
      <c r="B702" s="2" t="s">
        <v>1698</v>
      </c>
      <c r="C702" s="2" t="str">
        <f t="shared" si="57"/>
        <v>NH66C7</v>
      </c>
      <c r="D702" s="38" t="s">
        <v>1578</v>
      </c>
      <c r="E702" s="38" t="s">
        <v>1583</v>
      </c>
      <c r="F702" s="33" t="str">
        <f t="shared" si="58"/>
        <v>N270</v>
      </c>
      <c r="G7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62043-N270-SN005</v>
      </c>
      <c r="H7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1</v>
      </c>
      <c r="I702" t="str" cm="1">
        <f t="array" ref="I702">IFERROR(INDEX(_xlfn.TEXTSPLIT(G702, "-"), 1), "")</f>
        <v>62043</v>
      </c>
      <c r="J702" t="str" cm="1">
        <f t="array" ref="J702">IFERROR(INDEX(_xlfn.TEXTSPLIT(H702, ";"), 1), "")</f>
        <v>South Road</v>
      </c>
      <c r="K702" t="str" cm="1">
        <f t="array" ref="K702">IFERROR(INDEX(_xlfn.TEXTSPLIT(G702, "-"), 2), "")</f>
        <v>N270</v>
      </c>
      <c r="L702" t="str" cm="1">
        <f t="array" ref="L702">IFERROR(INDEX(_xlfn.TEXTSPLIT(H702, ";"), 2), "")</f>
        <v>Active Transport Crossing (ATC) Bridge at James Congdon Drive (BR15)</v>
      </c>
      <c r="M702" t="str" cm="1">
        <f t="array" ref="M702">IFERROR(INDEX(_xlfn.TEXTSPLIT(G702, "-"), 3), "")</f>
        <v>SN005</v>
      </c>
      <c r="N702" t="str" cm="1">
        <f t="array" ref="N702">IFERROR(INDEX(_xlfn.TEXTSPLIT(H702, ";"), 3), "")</f>
        <v>Span 1</v>
      </c>
      <c r="O702" s="22">
        <v>0</v>
      </c>
      <c r="P70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2" s="2" t="s">
        <v>389</v>
      </c>
      <c r="R702" s="17"/>
      <c r="S702" t="s">
        <v>285</v>
      </c>
      <c r="T702" t="s">
        <v>286</v>
      </c>
      <c r="U702" t="s">
        <v>205</v>
      </c>
      <c r="V702" t="s">
        <v>206</v>
      </c>
      <c r="W702" t="s">
        <v>1564</v>
      </c>
      <c r="X702" t="s">
        <v>1565</v>
      </c>
      <c r="Y702" t="s">
        <v>392</v>
      </c>
    </row>
    <row r="703" spans="1:25" ht="15" customHeight="1" x14ac:dyDescent="0.2">
      <c r="A703" s="2" t="s">
        <v>1580</v>
      </c>
      <c r="B703" s="2" t="s">
        <v>1699</v>
      </c>
      <c r="C703" s="2" t="str">
        <f t="shared" si="57"/>
        <v>NH66C7</v>
      </c>
      <c r="D703" s="38" t="s">
        <v>1582</v>
      </c>
      <c r="E703" s="38" t="s">
        <v>1586</v>
      </c>
      <c r="F703" s="33" t="str">
        <f t="shared" si="58"/>
        <v>N270</v>
      </c>
      <c r="G70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62043-N270-SN006</v>
      </c>
      <c r="H70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2</v>
      </c>
      <c r="I703" t="str" cm="1">
        <f t="array" ref="I703">IFERROR(INDEX(_xlfn.TEXTSPLIT(G703, "-"), 1), "")</f>
        <v>62043</v>
      </c>
      <c r="J703" t="str" cm="1">
        <f t="array" ref="J703">IFERROR(INDEX(_xlfn.TEXTSPLIT(H703, ";"), 1), "")</f>
        <v>South Road</v>
      </c>
      <c r="K703" t="str" cm="1">
        <f t="array" ref="K703">IFERROR(INDEX(_xlfn.TEXTSPLIT(G703, "-"), 2), "")</f>
        <v>N270</v>
      </c>
      <c r="L703" t="str" cm="1">
        <f t="array" ref="L703">IFERROR(INDEX(_xlfn.TEXTSPLIT(H703, ";"), 2), "")</f>
        <v>Active Transport Crossing (ATC) Bridge at James Congdon Drive (BR15)</v>
      </c>
      <c r="M703" t="str" cm="1">
        <f t="array" ref="M703">IFERROR(INDEX(_xlfn.TEXTSPLIT(G703, "-"), 3), "")</f>
        <v>SN006</v>
      </c>
      <c r="N703" t="str" cm="1">
        <f t="array" ref="N703">IFERROR(INDEX(_xlfn.TEXTSPLIT(H703, ";"), 3), "")</f>
        <v>Span 2</v>
      </c>
      <c r="O703" s="22">
        <v>0</v>
      </c>
      <c r="P70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3" s="2" t="s">
        <v>389</v>
      </c>
      <c r="R703" s="17"/>
      <c r="S703" t="s">
        <v>285</v>
      </c>
      <c r="T703" t="s">
        <v>286</v>
      </c>
      <c r="U703" t="s">
        <v>205</v>
      </c>
      <c r="V703" t="s">
        <v>206</v>
      </c>
      <c r="W703" t="s">
        <v>1564</v>
      </c>
      <c r="X703" t="s">
        <v>1565</v>
      </c>
      <c r="Y703" t="s">
        <v>392</v>
      </c>
    </row>
    <row r="704" spans="1:25" ht="15" customHeight="1" x14ac:dyDescent="0.2">
      <c r="A704" s="2" t="s">
        <v>1580</v>
      </c>
      <c r="B704" s="2" t="s">
        <v>1700</v>
      </c>
      <c r="C704" s="2" t="str">
        <f t="shared" si="57"/>
        <v>NH66C7</v>
      </c>
      <c r="D704" s="38" t="s">
        <v>1585</v>
      </c>
      <c r="E704" s="38" t="s">
        <v>1589</v>
      </c>
      <c r="F704" s="33" t="str">
        <f t="shared" si="58"/>
        <v>N270</v>
      </c>
      <c r="G7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62043-N270-SN007</v>
      </c>
      <c r="H7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3</v>
      </c>
      <c r="I704" t="str" cm="1">
        <f t="array" ref="I704">IFERROR(INDEX(_xlfn.TEXTSPLIT(G704, "-"), 1), "")</f>
        <v>62043</v>
      </c>
      <c r="J704" t="str" cm="1">
        <f t="array" ref="J704">IFERROR(INDEX(_xlfn.TEXTSPLIT(H704, ";"), 1), "")</f>
        <v>South Road</v>
      </c>
      <c r="K704" t="str" cm="1">
        <f t="array" ref="K704">IFERROR(INDEX(_xlfn.TEXTSPLIT(G704, "-"), 2), "")</f>
        <v>N270</v>
      </c>
      <c r="L704" t="str" cm="1">
        <f t="array" ref="L704">IFERROR(INDEX(_xlfn.TEXTSPLIT(H704, ";"), 2), "")</f>
        <v>Active Transport Crossing (ATC) Bridge at James Congdon Drive (BR15)</v>
      </c>
      <c r="M704" t="str" cm="1">
        <f t="array" ref="M704">IFERROR(INDEX(_xlfn.TEXTSPLIT(G704, "-"), 3), "")</f>
        <v>SN007</v>
      </c>
      <c r="N704" t="str" cm="1">
        <f t="array" ref="N704">IFERROR(INDEX(_xlfn.TEXTSPLIT(H704, ";"), 3), "")</f>
        <v>Span 3</v>
      </c>
      <c r="O704" s="22">
        <v>0</v>
      </c>
      <c r="P70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4" s="2" t="s">
        <v>389</v>
      </c>
      <c r="R704" s="17"/>
      <c r="S704" t="s">
        <v>285</v>
      </c>
      <c r="T704" t="s">
        <v>286</v>
      </c>
      <c r="U704" t="s">
        <v>205</v>
      </c>
      <c r="V704" t="s">
        <v>206</v>
      </c>
      <c r="W704" t="s">
        <v>1564</v>
      </c>
      <c r="X704" t="s">
        <v>1565</v>
      </c>
      <c r="Y704" t="s">
        <v>392</v>
      </c>
    </row>
    <row r="705" spans="1:25" ht="15" customHeight="1" x14ac:dyDescent="0.2">
      <c r="A705" s="2" t="s">
        <v>1580</v>
      </c>
      <c r="B705" s="2" t="s">
        <v>1701</v>
      </c>
      <c r="C705" s="2" t="str">
        <f t="shared" si="57"/>
        <v>NH66C7</v>
      </c>
      <c r="D705" s="38" t="s">
        <v>1588</v>
      </c>
      <c r="E705" s="38" t="s">
        <v>1658</v>
      </c>
      <c r="F705" s="33" t="str">
        <f t="shared" si="58"/>
        <v>N270</v>
      </c>
      <c r="G70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62043-N270-SN008</v>
      </c>
      <c r="H70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4</v>
      </c>
      <c r="I705" t="str" cm="1">
        <f t="array" ref="I705">IFERROR(INDEX(_xlfn.TEXTSPLIT(G705, "-"), 1), "")</f>
        <v>62043</v>
      </c>
      <c r="J705" t="str" cm="1">
        <f t="array" ref="J705">IFERROR(INDEX(_xlfn.TEXTSPLIT(H705, ";"), 1), "")</f>
        <v>South Road</v>
      </c>
      <c r="K705" t="str" cm="1">
        <f t="array" ref="K705">IFERROR(INDEX(_xlfn.TEXTSPLIT(G705, "-"), 2), "")</f>
        <v>N270</v>
      </c>
      <c r="L705" t="str" cm="1">
        <f t="array" ref="L705">IFERROR(INDEX(_xlfn.TEXTSPLIT(H705, ";"), 2), "")</f>
        <v>Active Transport Crossing (ATC) Bridge at James Congdon Drive (BR15)</v>
      </c>
      <c r="M705" t="str" cm="1">
        <f t="array" ref="M705">IFERROR(INDEX(_xlfn.TEXTSPLIT(G705, "-"), 3), "")</f>
        <v>SN008</v>
      </c>
      <c r="N705" t="str" cm="1">
        <f t="array" ref="N705">IFERROR(INDEX(_xlfn.TEXTSPLIT(H705, ";"), 3), "")</f>
        <v>Span 4</v>
      </c>
      <c r="O705" s="22">
        <v>0</v>
      </c>
      <c r="P70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5" s="2" t="s">
        <v>389</v>
      </c>
      <c r="R705" s="17"/>
      <c r="S705" t="s">
        <v>285</v>
      </c>
      <c r="T705" t="s">
        <v>286</v>
      </c>
      <c r="U705" t="s">
        <v>205</v>
      </c>
      <c r="V705" t="s">
        <v>206</v>
      </c>
      <c r="W705" t="s">
        <v>1564</v>
      </c>
      <c r="X705" t="s">
        <v>1565</v>
      </c>
      <c r="Y705" t="s">
        <v>392</v>
      </c>
    </row>
    <row r="706" spans="1:25" ht="15" customHeight="1" x14ac:dyDescent="0.2">
      <c r="A706" s="2" t="s">
        <v>1580</v>
      </c>
      <c r="B706" s="2" t="s">
        <v>1702</v>
      </c>
      <c r="C706" s="2" t="str">
        <f t="shared" si="57"/>
        <v>NH66C7</v>
      </c>
      <c r="D706" s="38" t="s">
        <v>1657</v>
      </c>
      <c r="E706" s="38" t="s">
        <v>1660</v>
      </c>
      <c r="F706" s="33" t="str">
        <f t="shared" si="58"/>
        <v>N270</v>
      </c>
      <c r="G7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62043-N270-SN009</v>
      </c>
      <c r="H7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5</v>
      </c>
      <c r="I706" t="str" cm="1">
        <f t="array" ref="I706">IFERROR(INDEX(_xlfn.TEXTSPLIT(G706, "-"), 1), "")</f>
        <v>62043</v>
      </c>
      <c r="J706" t="str" cm="1">
        <f t="array" ref="J706">IFERROR(INDEX(_xlfn.TEXTSPLIT(H706, ";"), 1), "")</f>
        <v>South Road</v>
      </c>
      <c r="K706" t="str" cm="1">
        <f t="array" ref="K706">IFERROR(INDEX(_xlfn.TEXTSPLIT(G706, "-"), 2), "")</f>
        <v>N270</v>
      </c>
      <c r="L706" t="str" cm="1">
        <f t="array" ref="L706">IFERROR(INDEX(_xlfn.TEXTSPLIT(H706, ";"), 2), "")</f>
        <v>Active Transport Crossing (ATC) Bridge at James Congdon Drive (BR15)</v>
      </c>
      <c r="M706" t="str" cm="1">
        <f t="array" ref="M706">IFERROR(INDEX(_xlfn.TEXTSPLIT(G706, "-"), 3), "")</f>
        <v>SN009</v>
      </c>
      <c r="N706" t="str" cm="1">
        <f t="array" ref="N706">IFERROR(INDEX(_xlfn.TEXTSPLIT(H706, ";"), 3), "")</f>
        <v>Span 5</v>
      </c>
      <c r="O706" s="22">
        <v>0</v>
      </c>
      <c r="P70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6" s="2" t="s">
        <v>389</v>
      </c>
      <c r="R706" s="17"/>
      <c r="S706" t="s">
        <v>285</v>
      </c>
      <c r="T706" t="s">
        <v>286</v>
      </c>
      <c r="U706" t="s">
        <v>205</v>
      </c>
      <c r="V706" t="s">
        <v>206</v>
      </c>
      <c r="W706" t="s">
        <v>1564</v>
      </c>
      <c r="X706" t="s">
        <v>1565</v>
      </c>
      <c r="Y706" t="s">
        <v>392</v>
      </c>
    </row>
    <row r="707" spans="1:25" ht="15" customHeight="1" x14ac:dyDescent="0.2">
      <c r="A707" s="2" t="s">
        <v>1580</v>
      </c>
      <c r="B707" s="2" t="s">
        <v>1703</v>
      </c>
      <c r="C707" s="2" t="str">
        <f t="shared" si="57"/>
        <v>NH66C7</v>
      </c>
      <c r="D707" s="38" t="s">
        <v>429</v>
      </c>
      <c r="E707" s="38" t="s">
        <v>1704</v>
      </c>
      <c r="F707" s="33" t="str">
        <f t="shared" si="58"/>
        <v>N270</v>
      </c>
      <c r="G70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62043-N270-SN010</v>
      </c>
      <c r="H70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6</v>
      </c>
      <c r="I707" t="str" cm="1">
        <f t="array" ref="I707">IFERROR(INDEX(_xlfn.TEXTSPLIT(G707, "-"), 1), "")</f>
        <v>62043</v>
      </c>
      <c r="J707" t="str" cm="1">
        <f t="array" ref="J707">IFERROR(INDEX(_xlfn.TEXTSPLIT(H707, ";"), 1), "")</f>
        <v>South Road</v>
      </c>
      <c r="K707" t="str" cm="1">
        <f t="array" ref="K707">IFERROR(INDEX(_xlfn.TEXTSPLIT(G707, "-"), 2), "")</f>
        <v>N270</v>
      </c>
      <c r="L707" t="str" cm="1">
        <f t="array" ref="L707">IFERROR(INDEX(_xlfn.TEXTSPLIT(H707, ";"), 2), "")</f>
        <v>Active Transport Crossing (ATC) Bridge at James Congdon Drive (BR15)</v>
      </c>
      <c r="M707" t="str" cm="1">
        <f t="array" ref="M707">IFERROR(INDEX(_xlfn.TEXTSPLIT(G707, "-"), 3), "")</f>
        <v>SN010</v>
      </c>
      <c r="N707" t="str" cm="1">
        <f t="array" ref="N707">IFERROR(INDEX(_xlfn.TEXTSPLIT(H707, ";"), 3), "")</f>
        <v>Span 6</v>
      </c>
      <c r="O707" s="22">
        <v>0</v>
      </c>
      <c r="P70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7" s="2" t="s">
        <v>389</v>
      </c>
      <c r="R707" s="17"/>
      <c r="S707" t="s">
        <v>285</v>
      </c>
      <c r="T707" t="s">
        <v>286</v>
      </c>
      <c r="U707" t="s">
        <v>205</v>
      </c>
      <c r="V707" t="s">
        <v>206</v>
      </c>
      <c r="W707" t="s">
        <v>1564</v>
      </c>
      <c r="X707" t="s">
        <v>1565</v>
      </c>
      <c r="Y707" t="s">
        <v>392</v>
      </c>
    </row>
    <row r="708" spans="1:25" ht="15" customHeight="1" x14ac:dyDescent="0.2">
      <c r="A708" s="2" t="s">
        <v>1580</v>
      </c>
      <c r="B708" s="2" t="s">
        <v>1705</v>
      </c>
      <c r="C708" s="2" t="str">
        <f t="shared" si="57"/>
        <v>NH66C7</v>
      </c>
      <c r="D708" s="38" t="s">
        <v>1594</v>
      </c>
      <c r="E708" s="38" t="s">
        <v>1706</v>
      </c>
      <c r="F708" s="33" t="str">
        <f t="shared" si="58"/>
        <v>N270</v>
      </c>
      <c r="G7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62043-N270-SN011</v>
      </c>
      <c r="H7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7</v>
      </c>
      <c r="I708" t="str" cm="1">
        <f t="array" ref="I708">IFERROR(INDEX(_xlfn.TEXTSPLIT(G708, "-"), 1), "")</f>
        <v>62043</v>
      </c>
      <c r="J708" t="str" cm="1">
        <f t="array" ref="J708">IFERROR(INDEX(_xlfn.TEXTSPLIT(H708, ";"), 1), "")</f>
        <v>South Road</v>
      </c>
      <c r="K708" t="str" cm="1">
        <f t="array" ref="K708">IFERROR(INDEX(_xlfn.TEXTSPLIT(G708, "-"), 2), "")</f>
        <v>N270</v>
      </c>
      <c r="L708" t="str" cm="1">
        <f t="array" ref="L708">IFERROR(INDEX(_xlfn.TEXTSPLIT(H708, ";"), 2), "")</f>
        <v>Active Transport Crossing (ATC) Bridge at James Congdon Drive (BR15)</v>
      </c>
      <c r="M708" t="str" cm="1">
        <f t="array" ref="M708">IFERROR(INDEX(_xlfn.TEXTSPLIT(G708, "-"), 3), "")</f>
        <v>SN011</v>
      </c>
      <c r="N708" t="str" cm="1">
        <f t="array" ref="N708">IFERROR(INDEX(_xlfn.TEXTSPLIT(H708, ";"), 3), "")</f>
        <v>Span 7</v>
      </c>
      <c r="O708" s="22">
        <v>0</v>
      </c>
      <c r="P70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8" s="2" t="s">
        <v>389</v>
      </c>
      <c r="R708" s="17"/>
      <c r="S708" t="s">
        <v>285</v>
      </c>
      <c r="T708" t="s">
        <v>286</v>
      </c>
      <c r="U708" t="s">
        <v>205</v>
      </c>
      <c r="V708" t="s">
        <v>206</v>
      </c>
      <c r="W708" t="s">
        <v>1564</v>
      </c>
      <c r="X708" t="s">
        <v>1565</v>
      </c>
      <c r="Y708" t="s">
        <v>392</v>
      </c>
    </row>
    <row r="709" spans="1:25" ht="15" customHeight="1" x14ac:dyDescent="0.2">
      <c r="A709" s="2" t="s">
        <v>1580</v>
      </c>
      <c r="B709" s="2" t="s">
        <v>1707</v>
      </c>
      <c r="C709" s="2" t="str">
        <f t="shared" si="57"/>
        <v>NH66C7</v>
      </c>
      <c r="D709" s="38" t="s">
        <v>1663</v>
      </c>
      <c r="E709" s="38" t="s">
        <v>1708</v>
      </c>
      <c r="F709" s="33" t="str">
        <f t="shared" si="58"/>
        <v>N270</v>
      </c>
      <c r="G7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62043-N270-SN012</v>
      </c>
      <c r="H7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(BR15);Span 8</v>
      </c>
      <c r="I709" t="str" cm="1">
        <f t="array" ref="I709">IFERROR(INDEX(_xlfn.TEXTSPLIT(G709, "-"), 1), "")</f>
        <v>62043</v>
      </c>
      <c r="J709" t="str" cm="1">
        <f t="array" ref="J709">IFERROR(INDEX(_xlfn.TEXTSPLIT(H709, ";"), 1), "")</f>
        <v>South Road</v>
      </c>
      <c r="K709" t="str" cm="1">
        <f t="array" ref="K709">IFERROR(INDEX(_xlfn.TEXTSPLIT(G709, "-"), 2), "")</f>
        <v>N270</v>
      </c>
      <c r="L709" t="str" cm="1">
        <f t="array" ref="L709">IFERROR(INDEX(_xlfn.TEXTSPLIT(H709, ";"), 2), "")</f>
        <v>Active Transport Crossing (ATC) Bridge at James Congdon Drive (BR15)</v>
      </c>
      <c r="M709" t="str" cm="1">
        <f t="array" ref="M709">IFERROR(INDEX(_xlfn.TEXTSPLIT(G709, "-"), 3), "")</f>
        <v>SN012</v>
      </c>
      <c r="N709" t="str" cm="1">
        <f t="array" ref="N709">IFERROR(INDEX(_xlfn.TEXTSPLIT(H709, ";"), 3), "")</f>
        <v>Span 8</v>
      </c>
      <c r="O709" s="22">
        <v>0</v>
      </c>
      <c r="P70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09" s="2" t="s">
        <v>389</v>
      </c>
      <c r="R709" s="17"/>
      <c r="S709" t="s">
        <v>285</v>
      </c>
      <c r="T709" t="s">
        <v>286</v>
      </c>
      <c r="U709" t="s">
        <v>205</v>
      </c>
      <c r="V709" t="s">
        <v>206</v>
      </c>
      <c r="W709" t="s">
        <v>1564</v>
      </c>
      <c r="X709" t="s">
        <v>1565</v>
      </c>
      <c r="Y709" t="s">
        <v>392</v>
      </c>
    </row>
    <row r="710" spans="1:25" ht="15" customHeight="1" x14ac:dyDescent="0.2">
      <c r="A710" s="2" t="s">
        <v>1590</v>
      </c>
      <c r="B710" s="2" t="s">
        <v>1709</v>
      </c>
      <c r="C710" s="2" t="str">
        <f t="shared" si="57"/>
        <v>NH66C7</v>
      </c>
      <c r="D710" s="38" t="s">
        <v>1665</v>
      </c>
      <c r="E710" s="38" t="s">
        <v>1592</v>
      </c>
      <c r="F710" s="33" t="str">
        <f t="shared" si="58"/>
        <v>N270</v>
      </c>
      <c r="G7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62043-N270-SN013</v>
      </c>
      <c r="H7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(BR15);Pier 1</v>
      </c>
      <c r="I710" t="str" cm="1">
        <f t="array" ref="I710">IFERROR(INDEX(_xlfn.TEXTSPLIT(G710, "-"), 1), "")</f>
        <v>62043</v>
      </c>
      <c r="J710" t="str" cm="1">
        <f t="array" ref="J710">IFERROR(INDEX(_xlfn.TEXTSPLIT(H710, ";"), 1), "")</f>
        <v>South Road</v>
      </c>
      <c r="K710" t="str" cm="1">
        <f t="array" ref="K710">IFERROR(INDEX(_xlfn.TEXTSPLIT(G710, "-"), 2), "")</f>
        <v>N270</v>
      </c>
      <c r="L710" t="str" cm="1">
        <f t="array" ref="L710">IFERROR(INDEX(_xlfn.TEXTSPLIT(H710, ";"), 2), "")</f>
        <v>Active Transport Crossing (ATC) Bridge at James Congdon Drive (BR15)</v>
      </c>
      <c r="M710" t="str" cm="1">
        <f t="array" ref="M710">IFERROR(INDEX(_xlfn.TEXTSPLIT(G710, "-"), 3), "")</f>
        <v>SN013</v>
      </c>
      <c r="N710" t="str" cm="1">
        <f t="array" ref="N710">IFERROR(INDEX(_xlfn.TEXTSPLIT(H710, ";"), 3), "")</f>
        <v>Pier 1</v>
      </c>
      <c r="O710" s="22">
        <v>0</v>
      </c>
      <c r="P71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10" s="2" t="s">
        <v>389</v>
      </c>
      <c r="R710" s="17"/>
      <c r="S710" t="s">
        <v>285</v>
      </c>
      <c r="T710" t="s">
        <v>286</v>
      </c>
      <c r="U710" t="s">
        <v>205</v>
      </c>
      <c r="V710" t="s">
        <v>206</v>
      </c>
      <c r="W710" t="s">
        <v>1564</v>
      </c>
      <c r="X710" t="s">
        <v>1565</v>
      </c>
      <c r="Y710" t="s">
        <v>392</v>
      </c>
    </row>
    <row r="711" spans="1:25" ht="15" customHeight="1" x14ac:dyDescent="0.2">
      <c r="A711" s="2" t="s">
        <v>1590</v>
      </c>
      <c r="B711" s="2" t="s">
        <v>1710</v>
      </c>
      <c r="C711" s="2" t="str">
        <f t="shared" si="57"/>
        <v>NH66C7</v>
      </c>
      <c r="D711" s="38" t="s">
        <v>1668</v>
      </c>
      <c r="E711" s="38" t="s">
        <v>1595</v>
      </c>
      <c r="F711" s="33" t="str">
        <f t="shared" si="58"/>
        <v>N270</v>
      </c>
      <c r="G7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62043-N270-SN014</v>
      </c>
      <c r="H7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(BR15);Pier 2</v>
      </c>
      <c r="I711" t="str" cm="1">
        <f t="array" ref="I711">IFERROR(INDEX(_xlfn.TEXTSPLIT(G711, "-"), 1), "")</f>
        <v>62043</v>
      </c>
      <c r="J711" t="str" cm="1">
        <f t="array" ref="J711">IFERROR(INDEX(_xlfn.TEXTSPLIT(H711, ";"), 1), "")</f>
        <v>South Road</v>
      </c>
      <c r="K711" t="str" cm="1">
        <f t="array" ref="K711">IFERROR(INDEX(_xlfn.TEXTSPLIT(G711, "-"), 2), "")</f>
        <v>N270</v>
      </c>
      <c r="L711" t="str" cm="1">
        <f t="array" ref="L711">IFERROR(INDEX(_xlfn.TEXTSPLIT(H711, ";"), 2), "")</f>
        <v>Active Transport Crossing (ATC) Bridge at James Congdon Drive (BR15)</v>
      </c>
      <c r="M711" t="str" cm="1">
        <f t="array" ref="M711">IFERROR(INDEX(_xlfn.TEXTSPLIT(G711, "-"), 3), "")</f>
        <v>SN014</v>
      </c>
      <c r="N711" t="str" cm="1">
        <f t="array" ref="N711">IFERROR(INDEX(_xlfn.TEXTSPLIT(H711, ";"), 3), "")</f>
        <v>Pier 2</v>
      </c>
      <c r="O711" s="22">
        <v>0</v>
      </c>
      <c r="P71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11" s="2" t="s">
        <v>389</v>
      </c>
      <c r="R711" s="17"/>
      <c r="S711" t="s">
        <v>285</v>
      </c>
      <c r="T711" t="s">
        <v>286</v>
      </c>
      <c r="U711" t="s">
        <v>205</v>
      </c>
      <c r="V711" t="s">
        <v>206</v>
      </c>
      <c r="W711" t="s">
        <v>1564</v>
      </c>
      <c r="X711" t="s">
        <v>1565</v>
      </c>
      <c r="Y711" t="s">
        <v>392</v>
      </c>
    </row>
    <row r="712" spans="1:25" ht="15" customHeight="1" x14ac:dyDescent="0.2">
      <c r="A712" s="2" t="s">
        <v>1590</v>
      </c>
      <c r="B712" s="2" t="s">
        <v>1711</v>
      </c>
      <c r="C712" s="2" t="str">
        <f t="shared" si="57"/>
        <v>NH66C7</v>
      </c>
      <c r="D712" s="38" t="s">
        <v>1712</v>
      </c>
      <c r="E712" s="38" t="s">
        <v>1666</v>
      </c>
      <c r="F712" s="33" t="str">
        <f t="shared" si="58"/>
        <v>N270</v>
      </c>
      <c r="G7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62043-N270-SN015</v>
      </c>
      <c r="H7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(BR15);Pier 3</v>
      </c>
      <c r="I712" t="str" cm="1">
        <f t="array" ref="I712">IFERROR(INDEX(_xlfn.TEXTSPLIT(G712, "-"), 1), "")</f>
        <v>62043</v>
      </c>
      <c r="J712" t="str" cm="1">
        <f t="array" ref="J712">IFERROR(INDEX(_xlfn.TEXTSPLIT(H712, ";"), 1), "")</f>
        <v>South Road</v>
      </c>
      <c r="K712" t="str" cm="1">
        <f t="array" ref="K712">IFERROR(INDEX(_xlfn.TEXTSPLIT(G712, "-"), 2), "")</f>
        <v>N270</v>
      </c>
      <c r="L712" t="str" cm="1">
        <f t="array" ref="L712">IFERROR(INDEX(_xlfn.TEXTSPLIT(H712, ";"), 2), "")</f>
        <v>Active Transport Crossing (ATC) Bridge at James Congdon Drive (BR15)</v>
      </c>
      <c r="M712" t="str" cm="1">
        <f t="array" ref="M712">IFERROR(INDEX(_xlfn.TEXTSPLIT(G712, "-"), 3), "")</f>
        <v>SN015</v>
      </c>
      <c r="N712" t="str" cm="1">
        <f t="array" ref="N712">IFERROR(INDEX(_xlfn.TEXTSPLIT(H712, ";"), 3), "")</f>
        <v>Pier 3</v>
      </c>
      <c r="O712" s="22">
        <v>0</v>
      </c>
      <c r="P71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12" s="2" t="s">
        <v>389</v>
      </c>
      <c r="R712" s="17"/>
      <c r="S712" t="s">
        <v>285</v>
      </c>
      <c r="T712" t="s">
        <v>286</v>
      </c>
      <c r="U712" t="s">
        <v>205</v>
      </c>
      <c r="V712" t="s">
        <v>206</v>
      </c>
      <c r="W712" t="s">
        <v>1564</v>
      </c>
      <c r="X712" t="s">
        <v>1565</v>
      </c>
      <c r="Y712" t="s">
        <v>392</v>
      </c>
    </row>
    <row r="713" spans="1:25" ht="15" customHeight="1" x14ac:dyDescent="0.2">
      <c r="A713" s="2" t="s">
        <v>1590</v>
      </c>
      <c r="B713" s="2" t="s">
        <v>1713</v>
      </c>
      <c r="C713" s="2" t="str">
        <f t="shared" si="57"/>
        <v>NH66C7</v>
      </c>
      <c r="D713" s="38" t="s">
        <v>1714</v>
      </c>
      <c r="E713" s="38" t="s">
        <v>1669</v>
      </c>
      <c r="F713" s="33" t="str">
        <f t="shared" si="58"/>
        <v>N270</v>
      </c>
      <c r="G7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62043-N270-SN016</v>
      </c>
      <c r="H7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(BR15);Pier 4</v>
      </c>
      <c r="I713" t="str" cm="1">
        <f t="array" ref="I713">IFERROR(INDEX(_xlfn.TEXTSPLIT(G713, "-"), 1), "")</f>
        <v>62043</v>
      </c>
      <c r="J713" t="str" cm="1">
        <f t="array" ref="J713">IFERROR(INDEX(_xlfn.TEXTSPLIT(H713, ";"), 1), "")</f>
        <v>South Road</v>
      </c>
      <c r="K713" t="str" cm="1">
        <f t="array" ref="K713">IFERROR(INDEX(_xlfn.TEXTSPLIT(G713, "-"), 2), "")</f>
        <v>N270</v>
      </c>
      <c r="L713" t="str" cm="1">
        <f t="array" ref="L713">IFERROR(INDEX(_xlfn.TEXTSPLIT(H713, ";"), 2), "")</f>
        <v>Active Transport Crossing (ATC) Bridge at James Congdon Drive (BR15)</v>
      </c>
      <c r="M713" t="str" cm="1">
        <f t="array" ref="M713">IFERROR(INDEX(_xlfn.TEXTSPLIT(G713, "-"), 3), "")</f>
        <v>SN016</v>
      </c>
      <c r="N713" t="str" cm="1">
        <f t="array" ref="N713">IFERROR(INDEX(_xlfn.TEXTSPLIT(H713, ";"), 3), "")</f>
        <v>Pier 4</v>
      </c>
      <c r="O713" s="22">
        <v>0</v>
      </c>
      <c r="P71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13" s="2" t="s">
        <v>389</v>
      </c>
      <c r="R713" s="17"/>
      <c r="S713" t="s">
        <v>285</v>
      </c>
      <c r="T713" t="s">
        <v>286</v>
      </c>
      <c r="U713" t="s">
        <v>205</v>
      </c>
      <c r="V713" t="s">
        <v>206</v>
      </c>
      <c r="W713" t="s">
        <v>1564</v>
      </c>
      <c r="X713" t="s">
        <v>1565</v>
      </c>
      <c r="Y713" t="s">
        <v>392</v>
      </c>
    </row>
    <row r="714" spans="1:25" ht="15" customHeight="1" x14ac:dyDescent="0.2">
      <c r="A714" s="2" t="s">
        <v>1590</v>
      </c>
      <c r="B714" s="2" t="s">
        <v>1715</v>
      </c>
      <c r="C714" s="2" t="str">
        <f t="shared" si="57"/>
        <v>NH66C7</v>
      </c>
      <c r="D714" s="38" t="s">
        <v>1716</v>
      </c>
      <c r="E714" s="38" t="s">
        <v>1717</v>
      </c>
      <c r="F714" s="33" t="str">
        <f t="shared" si="58"/>
        <v>N270</v>
      </c>
      <c r="G7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62043-N270-SN017</v>
      </c>
      <c r="H7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(BR15);Pier 5</v>
      </c>
      <c r="I714" t="str" cm="1">
        <f t="array" ref="I714">IFERROR(INDEX(_xlfn.TEXTSPLIT(G714, "-"), 1), "")</f>
        <v>62043</v>
      </c>
      <c r="J714" t="str" cm="1">
        <f t="array" ref="J714">IFERROR(INDEX(_xlfn.TEXTSPLIT(H714, ";"), 1), "")</f>
        <v>South Road</v>
      </c>
      <c r="K714" t="str" cm="1">
        <f t="array" ref="K714">IFERROR(INDEX(_xlfn.TEXTSPLIT(G714, "-"), 2), "")</f>
        <v>N270</v>
      </c>
      <c r="L714" t="str" cm="1">
        <f t="array" ref="L714">IFERROR(INDEX(_xlfn.TEXTSPLIT(H714, ";"), 2), "")</f>
        <v>Active Transport Crossing (ATC) Bridge at James Congdon Drive (BR15)</v>
      </c>
      <c r="M714" t="str" cm="1">
        <f t="array" ref="M714">IFERROR(INDEX(_xlfn.TEXTSPLIT(G714, "-"), 3), "")</f>
        <v>SN017</v>
      </c>
      <c r="N714" t="str" cm="1">
        <f t="array" ref="N714">IFERROR(INDEX(_xlfn.TEXTSPLIT(H714, ";"), 3), "")</f>
        <v>Pier 5</v>
      </c>
      <c r="O714" s="22">
        <v>0</v>
      </c>
      <c r="P71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14" s="2" t="s">
        <v>389</v>
      </c>
      <c r="R714" s="17"/>
      <c r="S714" t="s">
        <v>285</v>
      </c>
      <c r="T714" t="s">
        <v>286</v>
      </c>
      <c r="U714" t="s">
        <v>205</v>
      </c>
      <c r="V714" t="s">
        <v>206</v>
      </c>
      <c r="W714" t="s">
        <v>1564</v>
      </c>
      <c r="X714" t="s">
        <v>1565</v>
      </c>
      <c r="Y714" t="s">
        <v>392</v>
      </c>
    </row>
    <row r="715" spans="1:25" ht="15" customHeight="1" x14ac:dyDescent="0.2">
      <c r="A715" s="2" t="s">
        <v>1590</v>
      </c>
      <c r="B715" s="2" t="s">
        <v>1718</v>
      </c>
      <c r="C715" s="2" t="str">
        <f t="shared" si="57"/>
        <v>NH66C7</v>
      </c>
      <c r="D715" s="38" t="s">
        <v>1719</v>
      </c>
      <c r="E715" s="38" t="s">
        <v>1720</v>
      </c>
      <c r="F715" s="33" t="str">
        <f t="shared" si="58"/>
        <v>N270</v>
      </c>
      <c r="G7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62043-N270-SN018</v>
      </c>
      <c r="H7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(BR15);Pier 6</v>
      </c>
      <c r="I715" t="str" cm="1">
        <f t="array" ref="I715">IFERROR(INDEX(_xlfn.TEXTSPLIT(G715, "-"), 1), "")</f>
        <v>62043</v>
      </c>
      <c r="J715" t="str" cm="1">
        <f t="array" ref="J715">IFERROR(INDEX(_xlfn.TEXTSPLIT(H715, ";"), 1), "")</f>
        <v>South Road</v>
      </c>
      <c r="K715" t="str" cm="1">
        <f t="array" ref="K715">IFERROR(INDEX(_xlfn.TEXTSPLIT(G715, "-"), 2), "")</f>
        <v>N270</v>
      </c>
      <c r="L715" t="str" cm="1">
        <f t="array" ref="L715">IFERROR(INDEX(_xlfn.TEXTSPLIT(H715, ";"), 2), "")</f>
        <v>Active Transport Crossing (ATC) Bridge at James Congdon Drive (BR15)</v>
      </c>
      <c r="M715" t="str" cm="1">
        <f t="array" ref="M715">IFERROR(INDEX(_xlfn.TEXTSPLIT(G715, "-"), 3), "")</f>
        <v>SN018</v>
      </c>
      <c r="N715" t="str" cm="1">
        <f t="array" ref="N715">IFERROR(INDEX(_xlfn.TEXTSPLIT(H715, ";"), 3), "")</f>
        <v>Pier 6</v>
      </c>
      <c r="O715" s="22">
        <v>0</v>
      </c>
      <c r="P71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15" s="2" t="s">
        <v>389</v>
      </c>
      <c r="R715" s="17"/>
      <c r="S715" t="s">
        <v>285</v>
      </c>
      <c r="T715" t="s">
        <v>286</v>
      </c>
      <c r="U715" t="s">
        <v>205</v>
      </c>
      <c r="V715" t="s">
        <v>206</v>
      </c>
      <c r="W715" t="s">
        <v>1564</v>
      </c>
      <c r="X715" t="s">
        <v>1565</v>
      </c>
      <c r="Y715" t="s">
        <v>392</v>
      </c>
    </row>
    <row r="716" spans="1:25" ht="15" customHeight="1" x14ac:dyDescent="0.2">
      <c r="A716" s="2" t="s">
        <v>1590</v>
      </c>
      <c r="B716" s="2" t="s">
        <v>1721</v>
      </c>
      <c r="C716" s="2" t="str">
        <f t="shared" si="57"/>
        <v>NH66C7</v>
      </c>
      <c r="D716" s="38" t="s">
        <v>1722</v>
      </c>
      <c r="E716" s="38" t="s">
        <v>1723</v>
      </c>
      <c r="F716" s="33" t="str">
        <f t="shared" si="58"/>
        <v>N270</v>
      </c>
      <c r="G7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62043-N270-SN019</v>
      </c>
      <c r="H7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James Congdon Drive (BR15);Pier 7</v>
      </c>
      <c r="I716" t="str" cm="1">
        <f t="array" ref="I716">IFERROR(INDEX(_xlfn.TEXTSPLIT(G716, "-"), 1), "")</f>
        <v>62043</v>
      </c>
      <c r="J716" t="str" cm="1">
        <f t="array" ref="J716">IFERROR(INDEX(_xlfn.TEXTSPLIT(H716, ";"), 1), "")</f>
        <v>South Road</v>
      </c>
      <c r="K716" t="str" cm="1">
        <f t="array" ref="K716">IFERROR(INDEX(_xlfn.TEXTSPLIT(G716, "-"), 2), "")</f>
        <v>N270</v>
      </c>
      <c r="L716" t="str" cm="1">
        <f t="array" ref="L716">IFERROR(INDEX(_xlfn.TEXTSPLIT(H716, ";"), 2), "")</f>
        <v>Active Transport Crossing (ATC) Bridge at James Congdon Drive (BR15)</v>
      </c>
      <c r="M716" t="str" cm="1">
        <f t="array" ref="M716">IFERROR(INDEX(_xlfn.TEXTSPLIT(G716, "-"), 3), "")</f>
        <v>SN019</v>
      </c>
      <c r="N716" t="str" cm="1">
        <f t="array" ref="N716">IFERROR(INDEX(_xlfn.TEXTSPLIT(H716, ";"), 3), "")</f>
        <v>Pier 7</v>
      </c>
      <c r="O716" s="22">
        <v>0</v>
      </c>
      <c r="P71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2700</v>
      </c>
      <c r="Q716" s="2" t="s">
        <v>389</v>
      </c>
      <c r="R716" s="17"/>
      <c r="S716" t="s">
        <v>285</v>
      </c>
      <c r="T716" t="s">
        <v>286</v>
      </c>
      <c r="U716" t="s">
        <v>205</v>
      </c>
      <c r="V716" t="s">
        <v>206</v>
      </c>
      <c r="W716" t="s">
        <v>1564</v>
      </c>
      <c r="X716" t="s">
        <v>1565</v>
      </c>
      <c r="Y716" t="s">
        <v>392</v>
      </c>
    </row>
    <row r="717" spans="1:25" ht="15" customHeight="1" x14ac:dyDescent="0.2">
      <c r="C717" s="2"/>
      <c r="D717" s="9"/>
      <c r="E717" s="9"/>
      <c r="F717" s="33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25" ht="15" customHeight="1" x14ac:dyDescent="0.2">
      <c r="A718" s="2" t="s">
        <v>1561</v>
      </c>
      <c r="B718" s="2" t="s">
        <v>1724</v>
      </c>
      <c r="C718" s="2" t="str">
        <f t="shared" ref="C718:C746" si="59">$B$101</f>
        <v>KM21Q1</v>
      </c>
      <c r="D718" s="38" t="s">
        <v>387</v>
      </c>
      <c r="E718" s="38" t="s">
        <v>1563</v>
      </c>
      <c r="F718" s="33" t="str">
        <f t="shared" ref="F718:F746" si="60">$D$101</f>
        <v>N271</v>
      </c>
      <c r="G7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62043-N271-SN001</v>
      </c>
      <c r="H71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(BR16);Approach 1</v>
      </c>
      <c r="I718" t="str" cm="1">
        <f t="array" ref="I718">IFERROR(INDEX(_xlfn.TEXTSPLIT(G718, "-"), 1), "")</f>
        <v>62043</v>
      </c>
      <c r="J718" t="str" cm="1">
        <f t="array" ref="J718">IFERROR(INDEX(_xlfn.TEXTSPLIT(H718, ";"), 1), "")</f>
        <v>South Road</v>
      </c>
      <c r="K718" t="str" cm="1">
        <f t="array" ref="K718">IFERROR(INDEX(_xlfn.TEXTSPLIT(G718, "-"), 2), "")</f>
        <v>N271</v>
      </c>
      <c r="L718" t="str" cm="1">
        <f t="array" ref="L718">IFERROR(INDEX(_xlfn.TEXTSPLIT(H718, ";"), 2), "")</f>
        <v>Active Transport Crossing (ATC) Bridge at Richmond Primary School (BR16)</v>
      </c>
      <c r="M718" t="str" cm="1">
        <f t="array" ref="M718">IFERROR(INDEX(_xlfn.TEXTSPLIT(G718, "-"), 3), "")</f>
        <v>SN001</v>
      </c>
      <c r="N718" t="str" cm="1">
        <f t="array" ref="N718">IFERROR(INDEX(_xlfn.TEXTSPLIT(H718, ";"), 3), "")</f>
        <v>Approach 1</v>
      </c>
      <c r="O718" s="22">
        <v>0</v>
      </c>
      <c r="P71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18" s="2" t="s">
        <v>389</v>
      </c>
      <c r="R718" s="17"/>
      <c r="S718" t="s">
        <v>285</v>
      </c>
      <c r="T718" t="s">
        <v>286</v>
      </c>
      <c r="U718" t="s">
        <v>205</v>
      </c>
      <c r="V718" t="s">
        <v>206</v>
      </c>
      <c r="W718" t="s">
        <v>1564</v>
      </c>
      <c r="X718" t="s">
        <v>1565</v>
      </c>
      <c r="Y718" t="s">
        <v>392</v>
      </c>
    </row>
    <row r="719" spans="1:25" ht="15" customHeight="1" x14ac:dyDescent="0.2">
      <c r="A719" s="2" t="s">
        <v>1561</v>
      </c>
      <c r="B719" s="2" t="s">
        <v>1725</v>
      </c>
      <c r="C719" s="2" t="str">
        <f t="shared" si="59"/>
        <v>KM21Q1</v>
      </c>
      <c r="D719" s="38" t="s">
        <v>1567</v>
      </c>
      <c r="E719" s="38" t="s">
        <v>1568</v>
      </c>
      <c r="F719" s="33" t="str">
        <f t="shared" si="60"/>
        <v>N271</v>
      </c>
      <c r="G71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62043-N271-SN002</v>
      </c>
      <c r="H71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(BR16);Approach 2</v>
      </c>
      <c r="I719" t="str" cm="1">
        <f t="array" ref="I719">IFERROR(INDEX(_xlfn.TEXTSPLIT(G719, "-"), 1), "")</f>
        <v>62043</v>
      </c>
      <c r="J719" t="str" cm="1">
        <f t="array" ref="J719">IFERROR(INDEX(_xlfn.TEXTSPLIT(H719, ";"), 1), "")</f>
        <v>South Road</v>
      </c>
      <c r="K719" t="str" cm="1">
        <f t="array" ref="K719">IFERROR(INDEX(_xlfn.TEXTSPLIT(G719, "-"), 2), "")</f>
        <v>N271</v>
      </c>
      <c r="L719" t="str" cm="1">
        <f t="array" ref="L719">IFERROR(INDEX(_xlfn.TEXTSPLIT(H719, ";"), 2), "")</f>
        <v>Active Transport Crossing (ATC) Bridge at Richmond Primary School (BR16)</v>
      </c>
      <c r="M719" t="str" cm="1">
        <f t="array" ref="M719">IFERROR(INDEX(_xlfn.TEXTSPLIT(G719, "-"), 3), "")</f>
        <v>SN002</v>
      </c>
      <c r="N719" t="str" cm="1">
        <f t="array" ref="N719">IFERROR(INDEX(_xlfn.TEXTSPLIT(H719, ";"), 3), "")</f>
        <v>Approach 2</v>
      </c>
      <c r="O719" s="22">
        <v>0</v>
      </c>
      <c r="P71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19" s="2" t="s">
        <v>389</v>
      </c>
      <c r="R719" s="17"/>
      <c r="S719" t="s">
        <v>285</v>
      </c>
      <c r="T719" t="s">
        <v>286</v>
      </c>
      <c r="U719" t="s">
        <v>205</v>
      </c>
      <c r="V719" t="s">
        <v>206</v>
      </c>
      <c r="W719" t="s">
        <v>1564</v>
      </c>
      <c r="X719" t="s">
        <v>1565</v>
      </c>
      <c r="Y719" t="s">
        <v>392</v>
      </c>
    </row>
    <row r="720" spans="1:25" ht="15" customHeight="1" x14ac:dyDescent="0.2">
      <c r="A720" s="2" t="s">
        <v>1569</v>
      </c>
      <c r="B720" s="2" t="s">
        <v>1726</v>
      </c>
      <c r="C720" s="2" t="str">
        <f t="shared" si="59"/>
        <v>KM21Q1</v>
      </c>
      <c r="D720" s="38" t="s">
        <v>1571</v>
      </c>
      <c r="E720" s="38" t="s">
        <v>1572</v>
      </c>
      <c r="F720" s="33" t="str">
        <f t="shared" si="60"/>
        <v>N271</v>
      </c>
      <c r="G7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62043-N271-SN003</v>
      </c>
      <c r="H7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(BR16);Deck</v>
      </c>
      <c r="I720" t="str" cm="1">
        <f t="array" ref="I720">IFERROR(INDEX(_xlfn.TEXTSPLIT(G720, "-"), 1), "")</f>
        <v>62043</v>
      </c>
      <c r="J720" t="str" cm="1">
        <f t="array" ref="J720">IFERROR(INDEX(_xlfn.TEXTSPLIT(H720, ";"), 1), "")</f>
        <v>South Road</v>
      </c>
      <c r="K720" t="str" cm="1">
        <f t="array" ref="K720">IFERROR(INDEX(_xlfn.TEXTSPLIT(G720, "-"), 2), "")</f>
        <v>N271</v>
      </c>
      <c r="L720" t="str" cm="1">
        <f t="array" ref="L720">IFERROR(INDEX(_xlfn.TEXTSPLIT(H720, ";"), 2), "")</f>
        <v>Active Transport Crossing (ATC) Bridge at Richmond Primary School (BR16)</v>
      </c>
      <c r="M720" t="str" cm="1">
        <f t="array" ref="M720">IFERROR(INDEX(_xlfn.TEXTSPLIT(G720, "-"), 3), "")</f>
        <v>SN003</v>
      </c>
      <c r="N720" t="str" cm="1">
        <f t="array" ref="N720">IFERROR(INDEX(_xlfn.TEXTSPLIT(H720, ";"), 3), "")</f>
        <v>Deck</v>
      </c>
      <c r="O720" s="22">
        <v>0</v>
      </c>
      <c r="P72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0" s="2" t="s">
        <v>389</v>
      </c>
      <c r="R720" s="17"/>
      <c r="S720" t="s">
        <v>285</v>
      </c>
      <c r="T720" t="s">
        <v>286</v>
      </c>
      <c r="U720" t="s">
        <v>205</v>
      </c>
      <c r="V720" t="s">
        <v>206</v>
      </c>
      <c r="W720" t="s">
        <v>1564</v>
      </c>
      <c r="X720" t="s">
        <v>1565</v>
      </c>
      <c r="Y720" t="s">
        <v>392</v>
      </c>
    </row>
    <row r="721" spans="1:25" ht="15" customHeight="1" x14ac:dyDescent="0.2">
      <c r="A721" s="2" t="s">
        <v>1573</v>
      </c>
      <c r="B721" s="2" t="s">
        <v>1727</v>
      </c>
      <c r="C721" s="2" t="str">
        <f t="shared" si="59"/>
        <v>KM21Q1</v>
      </c>
      <c r="D721" s="38" t="s">
        <v>1575</v>
      </c>
      <c r="E721" s="38" t="s">
        <v>1576</v>
      </c>
      <c r="F721" s="33" t="str">
        <f t="shared" si="60"/>
        <v>N271</v>
      </c>
      <c r="G7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62043-N271-SN004</v>
      </c>
      <c r="H7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(BR16);Abutment 1</v>
      </c>
      <c r="I721" t="str" cm="1">
        <f t="array" ref="I721">IFERROR(INDEX(_xlfn.TEXTSPLIT(G721, "-"), 1), "")</f>
        <v>62043</v>
      </c>
      <c r="J721" t="str" cm="1">
        <f t="array" ref="J721">IFERROR(INDEX(_xlfn.TEXTSPLIT(H721, ";"), 1), "")</f>
        <v>South Road</v>
      </c>
      <c r="K721" t="str" cm="1">
        <f t="array" ref="K721">IFERROR(INDEX(_xlfn.TEXTSPLIT(G721, "-"), 2), "")</f>
        <v>N271</v>
      </c>
      <c r="L721" t="str" cm="1">
        <f t="array" ref="L721">IFERROR(INDEX(_xlfn.TEXTSPLIT(H721, ";"), 2), "")</f>
        <v>Active Transport Crossing (ATC) Bridge at Richmond Primary School (BR16)</v>
      </c>
      <c r="M721" t="str" cm="1">
        <f t="array" ref="M721">IFERROR(INDEX(_xlfn.TEXTSPLIT(G721, "-"), 3), "")</f>
        <v>SN004</v>
      </c>
      <c r="N721" t="str" cm="1">
        <f t="array" ref="N721">IFERROR(INDEX(_xlfn.TEXTSPLIT(H721, ";"), 3), "")</f>
        <v>Abutment 1</v>
      </c>
      <c r="O721" s="22">
        <v>0</v>
      </c>
      <c r="P72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1" s="2" t="s">
        <v>389</v>
      </c>
      <c r="R721" s="17"/>
      <c r="S721" t="s">
        <v>285</v>
      </c>
      <c r="T721" t="s">
        <v>286</v>
      </c>
      <c r="U721" t="s">
        <v>205</v>
      </c>
      <c r="V721" t="s">
        <v>206</v>
      </c>
      <c r="W721" t="s">
        <v>1564</v>
      </c>
      <c r="X721" t="s">
        <v>1565</v>
      </c>
      <c r="Y721" t="s">
        <v>392</v>
      </c>
    </row>
    <row r="722" spans="1:25" ht="15" customHeight="1" x14ac:dyDescent="0.2">
      <c r="A722" s="2" t="s">
        <v>1573</v>
      </c>
      <c r="B722" s="2" t="s">
        <v>1728</v>
      </c>
      <c r="C722" s="2" t="str">
        <f t="shared" si="59"/>
        <v>KM21Q1</v>
      </c>
      <c r="D722" s="38" t="s">
        <v>1578</v>
      </c>
      <c r="E722" s="38" t="s">
        <v>1579</v>
      </c>
      <c r="F722" s="33" t="str">
        <f t="shared" si="60"/>
        <v>N271</v>
      </c>
      <c r="G7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62043-N271-SN005</v>
      </c>
      <c r="H7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(BR16);Abutment 2</v>
      </c>
      <c r="I722" t="str" cm="1">
        <f t="array" ref="I722">IFERROR(INDEX(_xlfn.TEXTSPLIT(G722, "-"), 1), "")</f>
        <v>62043</v>
      </c>
      <c r="J722" t="str" cm="1">
        <f t="array" ref="J722">IFERROR(INDEX(_xlfn.TEXTSPLIT(H722, ";"), 1), "")</f>
        <v>South Road</v>
      </c>
      <c r="K722" t="str" cm="1">
        <f t="array" ref="K722">IFERROR(INDEX(_xlfn.TEXTSPLIT(G722, "-"), 2), "")</f>
        <v>N271</v>
      </c>
      <c r="L722" t="str" cm="1">
        <f t="array" ref="L722">IFERROR(INDEX(_xlfn.TEXTSPLIT(H722, ";"), 2), "")</f>
        <v>Active Transport Crossing (ATC) Bridge at Richmond Primary School (BR16)</v>
      </c>
      <c r="M722" t="str" cm="1">
        <f t="array" ref="M722">IFERROR(INDEX(_xlfn.TEXTSPLIT(G722, "-"), 3), "")</f>
        <v>SN005</v>
      </c>
      <c r="N722" t="str" cm="1">
        <f t="array" ref="N722">IFERROR(INDEX(_xlfn.TEXTSPLIT(H722, ";"), 3), "")</f>
        <v>Abutment 2</v>
      </c>
      <c r="O722" s="22">
        <v>0</v>
      </c>
      <c r="P72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2" s="2" t="s">
        <v>389</v>
      </c>
      <c r="R722" s="17"/>
      <c r="S722" t="s">
        <v>285</v>
      </c>
      <c r="T722" t="s">
        <v>286</v>
      </c>
      <c r="U722" t="s">
        <v>205</v>
      </c>
      <c r="V722" t="s">
        <v>206</v>
      </c>
      <c r="W722" t="s">
        <v>1564</v>
      </c>
      <c r="X722" t="s">
        <v>1565</v>
      </c>
      <c r="Y722" t="s">
        <v>392</v>
      </c>
    </row>
    <row r="723" spans="1:25" ht="15" customHeight="1" x14ac:dyDescent="0.2">
      <c r="A723" s="2" t="s">
        <v>1580</v>
      </c>
      <c r="B723" s="2" t="s">
        <v>1729</v>
      </c>
      <c r="C723" s="2" t="str">
        <f t="shared" si="59"/>
        <v>KM21Q1</v>
      </c>
      <c r="D723" s="38" t="s">
        <v>1582</v>
      </c>
      <c r="E723" s="38" t="s">
        <v>1583</v>
      </c>
      <c r="F723" s="33" t="str">
        <f t="shared" si="60"/>
        <v>N271</v>
      </c>
      <c r="G7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62043-N271-SN006</v>
      </c>
      <c r="H7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1</v>
      </c>
      <c r="I723" t="str" cm="1">
        <f t="array" ref="I723">IFERROR(INDEX(_xlfn.TEXTSPLIT(G723, "-"), 1), "")</f>
        <v>62043</v>
      </c>
      <c r="J723" t="str" cm="1">
        <f t="array" ref="J723">IFERROR(INDEX(_xlfn.TEXTSPLIT(H723, ";"), 1), "")</f>
        <v>South Road</v>
      </c>
      <c r="K723" t="str" cm="1">
        <f t="array" ref="K723">IFERROR(INDEX(_xlfn.TEXTSPLIT(G723, "-"), 2), "")</f>
        <v>N271</v>
      </c>
      <c r="L723" t="str" cm="1">
        <f t="array" ref="L723">IFERROR(INDEX(_xlfn.TEXTSPLIT(H723, ";"), 2), "")</f>
        <v>Active Transport Crossing (ATC) Bridge at Richmond Primary School (BR16)</v>
      </c>
      <c r="M723" t="str" cm="1">
        <f t="array" ref="M723">IFERROR(INDEX(_xlfn.TEXTSPLIT(G723, "-"), 3), "")</f>
        <v>SN006</v>
      </c>
      <c r="N723" t="str" cm="1">
        <f t="array" ref="N723">IFERROR(INDEX(_xlfn.TEXTSPLIT(H723, ";"), 3), "")</f>
        <v>Span 1</v>
      </c>
      <c r="O723" s="22">
        <v>0</v>
      </c>
      <c r="P72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3" s="2" t="s">
        <v>389</v>
      </c>
      <c r="R723" s="17"/>
      <c r="S723" t="s">
        <v>285</v>
      </c>
      <c r="T723" t="s">
        <v>286</v>
      </c>
      <c r="U723" t="s">
        <v>205</v>
      </c>
      <c r="V723" t="s">
        <v>206</v>
      </c>
      <c r="W723" t="s">
        <v>1564</v>
      </c>
      <c r="X723" t="s">
        <v>1565</v>
      </c>
      <c r="Y723" t="s">
        <v>392</v>
      </c>
    </row>
    <row r="724" spans="1:25" ht="15" customHeight="1" x14ac:dyDescent="0.2">
      <c r="A724" s="2" t="s">
        <v>1580</v>
      </c>
      <c r="B724" s="2" t="s">
        <v>1730</v>
      </c>
      <c r="C724" s="2" t="str">
        <f t="shared" si="59"/>
        <v>KM21Q1</v>
      </c>
      <c r="D724" s="38" t="s">
        <v>1585</v>
      </c>
      <c r="E724" s="38" t="s">
        <v>1586</v>
      </c>
      <c r="F724" s="33" t="str">
        <f t="shared" si="60"/>
        <v>N271</v>
      </c>
      <c r="G7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62043-N271-SN007</v>
      </c>
      <c r="H7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2</v>
      </c>
      <c r="I724" t="str" cm="1">
        <f t="array" ref="I724">IFERROR(INDEX(_xlfn.TEXTSPLIT(G724, "-"), 1), "")</f>
        <v>62043</v>
      </c>
      <c r="J724" t="str" cm="1">
        <f t="array" ref="J724">IFERROR(INDEX(_xlfn.TEXTSPLIT(H724, ";"), 1), "")</f>
        <v>South Road</v>
      </c>
      <c r="K724" t="str" cm="1">
        <f t="array" ref="K724">IFERROR(INDEX(_xlfn.TEXTSPLIT(G724, "-"), 2), "")</f>
        <v>N271</v>
      </c>
      <c r="L724" t="str" cm="1">
        <f t="array" ref="L724">IFERROR(INDEX(_xlfn.TEXTSPLIT(H724, ";"), 2), "")</f>
        <v>Active Transport Crossing (ATC) Bridge at Richmond Primary School (BR16)</v>
      </c>
      <c r="M724" t="str" cm="1">
        <f t="array" ref="M724">IFERROR(INDEX(_xlfn.TEXTSPLIT(G724, "-"), 3), "")</f>
        <v>SN007</v>
      </c>
      <c r="N724" t="str" cm="1">
        <f t="array" ref="N724">IFERROR(INDEX(_xlfn.TEXTSPLIT(H724, ";"), 3), "")</f>
        <v>Span 2</v>
      </c>
      <c r="O724" s="22">
        <v>0</v>
      </c>
      <c r="P72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4" s="2" t="s">
        <v>389</v>
      </c>
      <c r="R724" s="17"/>
      <c r="S724" t="s">
        <v>285</v>
      </c>
      <c r="T724" t="s">
        <v>286</v>
      </c>
      <c r="U724" t="s">
        <v>205</v>
      </c>
      <c r="V724" t="s">
        <v>206</v>
      </c>
      <c r="W724" t="s">
        <v>1564</v>
      </c>
      <c r="X724" t="s">
        <v>1565</v>
      </c>
      <c r="Y724" t="s">
        <v>392</v>
      </c>
    </row>
    <row r="725" spans="1:25" ht="15" customHeight="1" x14ac:dyDescent="0.2">
      <c r="A725" s="2" t="s">
        <v>1580</v>
      </c>
      <c r="B725" s="2" t="s">
        <v>1731</v>
      </c>
      <c r="C725" s="2" t="str">
        <f t="shared" si="59"/>
        <v>KM21Q1</v>
      </c>
      <c r="D725" s="38" t="s">
        <v>1588</v>
      </c>
      <c r="E725" s="38" t="s">
        <v>1589</v>
      </c>
      <c r="F725" s="33" t="str">
        <f t="shared" si="60"/>
        <v>N271</v>
      </c>
      <c r="G72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62043-N271-SN008</v>
      </c>
      <c r="H72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3</v>
      </c>
      <c r="I725" t="str" cm="1">
        <f t="array" ref="I725">IFERROR(INDEX(_xlfn.TEXTSPLIT(G725, "-"), 1), "")</f>
        <v>62043</v>
      </c>
      <c r="J725" t="str" cm="1">
        <f t="array" ref="J725">IFERROR(INDEX(_xlfn.TEXTSPLIT(H725, ";"), 1), "")</f>
        <v>South Road</v>
      </c>
      <c r="K725" t="str" cm="1">
        <f t="array" ref="K725">IFERROR(INDEX(_xlfn.TEXTSPLIT(G725, "-"), 2), "")</f>
        <v>N271</v>
      </c>
      <c r="L725" t="str" cm="1">
        <f t="array" ref="L725">IFERROR(INDEX(_xlfn.TEXTSPLIT(H725, ";"), 2), "")</f>
        <v>Active Transport Crossing (ATC) Bridge at Richmond Primary School (BR16)</v>
      </c>
      <c r="M725" t="str" cm="1">
        <f t="array" ref="M725">IFERROR(INDEX(_xlfn.TEXTSPLIT(G725, "-"), 3), "")</f>
        <v>SN008</v>
      </c>
      <c r="N725" t="str" cm="1">
        <f t="array" ref="N725">IFERROR(INDEX(_xlfn.TEXTSPLIT(H725, ";"), 3), "")</f>
        <v>Span 3</v>
      </c>
      <c r="O725" s="22">
        <v>0</v>
      </c>
      <c r="P72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5" s="2" t="s">
        <v>389</v>
      </c>
      <c r="R725" s="17"/>
      <c r="S725" t="s">
        <v>285</v>
      </c>
      <c r="T725" t="s">
        <v>286</v>
      </c>
      <c r="U725" t="s">
        <v>205</v>
      </c>
      <c r="V725" t="s">
        <v>206</v>
      </c>
      <c r="W725" t="s">
        <v>1564</v>
      </c>
      <c r="X725" t="s">
        <v>1565</v>
      </c>
      <c r="Y725" t="s">
        <v>392</v>
      </c>
    </row>
    <row r="726" spans="1:25" ht="15" customHeight="1" x14ac:dyDescent="0.2">
      <c r="A726" s="2" t="s">
        <v>1580</v>
      </c>
      <c r="B726" s="2" t="s">
        <v>1732</v>
      </c>
      <c r="C726" s="2" t="str">
        <f t="shared" si="59"/>
        <v>KM21Q1</v>
      </c>
      <c r="D726" s="38" t="s">
        <v>1657</v>
      </c>
      <c r="E726" s="38" t="s">
        <v>1658</v>
      </c>
      <c r="F726" s="33" t="str">
        <f t="shared" si="60"/>
        <v>N271</v>
      </c>
      <c r="G7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62043-N271-SN009</v>
      </c>
      <c r="H7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4</v>
      </c>
      <c r="I726" t="str" cm="1">
        <f t="array" ref="I726">IFERROR(INDEX(_xlfn.TEXTSPLIT(G726, "-"), 1), "")</f>
        <v>62043</v>
      </c>
      <c r="J726" t="str" cm="1">
        <f t="array" ref="J726">IFERROR(INDEX(_xlfn.TEXTSPLIT(H726, ";"), 1), "")</f>
        <v>South Road</v>
      </c>
      <c r="K726" t="str" cm="1">
        <f t="array" ref="K726">IFERROR(INDEX(_xlfn.TEXTSPLIT(G726, "-"), 2), "")</f>
        <v>N271</v>
      </c>
      <c r="L726" t="str" cm="1">
        <f t="array" ref="L726">IFERROR(INDEX(_xlfn.TEXTSPLIT(H726, ";"), 2), "")</f>
        <v>Active Transport Crossing (ATC) Bridge at Richmond Primary School (BR16)</v>
      </c>
      <c r="M726" t="str" cm="1">
        <f t="array" ref="M726">IFERROR(INDEX(_xlfn.TEXTSPLIT(G726, "-"), 3), "")</f>
        <v>SN009</v>
      </c>
      <c r="N726" t="str" cm="1">
        <f t="array" ref="N726">IFERROR(INDEX(_xlfn.TEXTSPLIT(H726, ";"), 3), "")</f>
        <v>Span 4</v>
      </c>
      <c r="O726" s="22">
        <v>0</v>
      </c>
      <c r="P72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6" s="2" t="s">
        <v>389</v>
      </c>
      <c r="R726" s="17"/>
      <c r="S726" t="s">
        <v>285</v>
      </c>
      <c r="T726" t="s">
        <v>286</v>
      </c>
      <c r="U726" t="s">
        <v>205</v>
      </c>
      <c r="V726" t="s">
        <v>206</v>
      </c>
      <c r="W726" t="s">
        <v>1564</v>
      </c>
      <c r="X726" t="s">
        <v>1565</v>
      </c>
      <c r="Y726" t="s">
        <v>392</v>
      </c>
    </row>
    <row r="727" spans="1:25" ht="15" customHeight="1" x14ac:dyDescent="0.2">
      <c r="A727" s="2" t="s">
        <v>1580</v>
      </c>
      <c r="B727" s="2" t="s">
        <v>1733</v>
      </c>
      <c r="C727" s="2" t="str">
        <f t="shared" si="59"/>
        <v>KM21Q1</v>
      </c>
      <c r="D727" s="38" t="s">
        <v>429</v>
      </c>
      <c r="E727" s="38" t="s">
        <v>1660</v>
      </c>
      <c r="F727" s="33" t="str">
        <f t="shared" si="60"/>
        <v>N271</v>
      </c>
      <c r="G7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62043-N271-SN010</v>
      </c>
      <c r="H7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5</v>
      </c>
      <c r="I727" t="str" cm="1">
        <f t="array" ref="I727">IFERROR(INDEX(_xlfn.TEXTSPLIT(G727, "-"), 1), "")</f>
        <v>62043</v>
      </c>
      <c r="J727" t="str" cm="1">
        <f t="array" ref="J727">IFERROR(INDEX(_xlfn.TEXTSPLIT(H727, ";"), 1), "")</f>
        <v>South Road</v>
      </c>
      <c r="K727" t="str" cm="1">
        <f t="array" ref="K727">IFERROR(INDEX(_xlfn.TEXTSPLIT(G727, "-"), 2), "")</f>
        <v>N271</v>
      </c>
      <c r="L727" t="str" cm="1">
        <f t="array" ref="L727">IFERROR(INDEX(_xlfn.TEXTSPLIT(H727, ";"), 2), "")</f>
        <v>Active Transport Crossing (ATC) Bridge at Richmond Primary School (BR16)</v>
      </c>
      <c r="M727" t="str" cm="1">
        <f t="array" ref="M727">IFERROR(INDEX(_xlfn.TEXTSPLIT(G727, "-"), 3), "")</f>
        <v>SN010</v>
      </c>
      <c r="N727" t="str" cm="1">
        <f t="array" ref="N727">IFERROR(INDEX(_xlfn.TEXTSPLIT(H727, ";"), 3), "")</f>
        <v>Span 5</v>
      </c>
      <c r="O727" s="22">
        <v>0</v>
      </c>
      <c r="P72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7" s="2" t="s">
        <v>389</v>
      </c>
      <c r="R727" s="17"/>
      <c r="S727" t="s">
        <v>285</v>
      </c>
      <c r="T727" t="s">
        <v>286</v>
      </c>
      <c r="U727" t="s">
        <v>205</v>
      </c>
      <c r="V727" t="s">
        <v>206</v>
      </c>
      <c r="W727" t="s">
        <v>1564</v>
      </c>
      <c r="X727" t="s">
        <v>1565</v>
      </c>
      <c r="Y727" t="s">
        <v>392</v>
      </c>
    </row>
    <row r="728" spans="1:25" ht="15" customHeight="1" x14ac:dyDescent="0.2">
      <c r="A728" s="2" t="s">
        <v>1580</v>
      </c>
      <c r="B728" s="2" t="s">
        <v>1734</v>
      </c>
      <c r="C728" s="2" t="str">
        <f t="shared" si="59"/>
        <v>KM21Q1</v>
      </c>
      <c r="D728" s="38" t="s">
        <v>1594</v>
      </c>
      <c r="E728" s="38" t="s">
        <v>1704</v>
      </c>
      <c r="F728" s="33" t="str">
        <f t="shared" si="60"/>
        <v>N271</v>
      </c>
      <c r="G7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62043-N271-SN011</v>
      </c>
      <c r="H7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6</v>
      </c>
      <c r="I728" t="str" cm="1">
        <f t="array" ref="I728">IFERROR(INDEX(_xlfn.TEXTSPLIT(G728, "-"), 1), "")</f>
        <v>62043</v>
      </c>
      <c r="J728" t="str" cm="1">
        <f t="array" ref="J728">IFERROR(INDEX(_xlfn.TEXTSPLIT(H728, ";"), 1), "")</f>
        <v>South Road</v>
      </c>
      <c r="K728" t="str" cm="1">
        <f t="array" ref="K728">IFERROR(INDEX(_xlfn.TEXTSPLIT(G728, "-"), 2), "")</f>
        <v>N271</v>
      </c>
      <c r="L728" t="str" cm="1">
        <f t="array" ref="L728">IFERROR(INDEX(_xlfn.TEXTSPLIT(H728, ";"), 2), "")</f>
        <v>Active Transport Crossing (ATC) Bridge at Richmond Primary School (BR16)</v>
      </c>
      <c r="M728" t="str" cm="1">
        <f t="array" ref="M728">IFERROR(INDEX(_xlfn.TEXTSPLIT(G728, "-"), 3), "")</f>
        <v>SN011</v>
      </c>
      <c r="N728" t="str" cm="1">
        <f t="array" ref="N728">IFERROR(INDEX(_xlfn.TEXTSPLIT(H728, ";"), 3), "")</f>
        <v>Span 6</v>
      </c>
      <c r="O728" s="22">
        <v>0</v>
      </c>
      <c r="P72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8" s="2" t="s">
        <v>389</v>
      </c>
      <c r="R728" s="17"/>
      <c r="S728" t="s">
        <v>285</v>
      </c>
      <c r="T728" t="s">
        <v>286</v>
      </c>
      <c r="U728" t="s">
        <v>205</v>
      </c>
      <c r="V728" t="s">
        <v>206</v>
      </c>
      <c r="W728" t="s">
        <v>1564</v>
      </c>
      <c r="X728" t="s">
        <v>1565</v>
      </c>
      <c r="Y728" t="s">
        <v>392</v>
      </c>
    </row>
    <row r="729" spans="1:25" ht="15" customHeight="1" x14ac:dyDescent="0.2">
      <c r="A729" s="2" t="s">
        <v>1580</v>
      </c>
      <c r="B729" s="2" t="s">
        <v>1735</v>
      </c>
      <c r="C729" s="2" t="str">
        <f t="shared" si="59"/>
        <v>KM21Q1</v>
      </c>
      <c r="D729" s="38" t="s">
        <v>1663</v>
      </c>
      <c r="E729" s="38" t="s">
        <v>1706</v>
      </c>
      <c r="F729" s="33" t="str">
        <f t="shared" si="60"/>
        <v>N271</v>
      </c>
      <c r="G7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62043-N271-SN012</v>
      </c>
      <c r="H7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7</v>
      </c>
      <c r="I729" t="str" cm="1">
        <f t="array" ref="I729">IFERROR(INDEX(_xlfn.TEXTSPLIT(G729, "-"), 1), "")</f>
        <v>62043</v>
      </c>
      <c r="J729" t="str" cm="1">
        <f t="array" ref="J729">IFERROR(INDEX(_xlfn.TEXTSPLIT(H729, ";"), 1), "")</f>
        <v>South Road</v>
      </c>
      <c r="K729" t="str" cm="1">
        <f t="array" ref="K729">IFERROR(INDEX(_xlfn.TEXTSPLIT(G729, "-"), 2), "")</f>
        <v>N271</v>
      </c>
      <c r="L729" t="str" cm="1">
        <f t="array" ref="L729">IFERROR(INDEX(_xlfn.TEXTSPLIT(H729, ";"), 2), "")</f>
        <v>Active Transport Crossing (ATC) Bridge at Richmond Primary School (BR16)</v>
      </c>
      <c r="M729" t="str" cm="1">
        <f t="array" ref="M729">IFERROR(INDEX(_xlfn.TEXTSPLIT(G729, "-"), 3), "")</f>
        <v>SN012</v>
      </c>
      <c r="N729" t="str" cm="1">
        <f t="array" ref="N729">IFERROR(INDEX(_xlfn.TEXTSPLIT(H729, ";"), 3), "")</f>
        <v>Span 7</v>
      </c>
      <c r="O729" s="22">
        <v>0</v>
      </c>
      <c r="P72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29" s="2" t="s">
        <v>389</v>
      </c>
      <c r="R729" s="17"/>
      <c r="S729" t="s">
        <v>285</v>
      </c>
      <c r="T729" t="s">
        <v>286</v>
      </c>
      <c r="U729" t="s">
        <v>205</v>
      </c>
      <c r="V729" t="s">
        <v>206</v>
      </c>
      <c r="W729" t="s">
        <v>1564</v>
      </c>
      <c r="X729" t="s">
        <v>1565</v>
      </c>
      <c r="Y729" t="s">
        <v>392</v>
      </c>
    </row>
    <row r="730" spans="1:25" ht="15" customHeight="1" x14ac:dyDescent="0.2">
      <c r="A730" s="2" t="s">
        <v>1580</v>
      </c>
      <c r="B730" s="2" t="s">
        <v>1736</v>
      </c>
      <c r="C730" s="2" t="str">
        <f t="shared" si="59"/>
        <v>KM21Q1</v>
      </c>
      <c r="D730" s="38" t="s">
        <v>1665</v>
      </c>
      <c r="E730" s="38" t="s">
        <v>1708</v>
      </c>
      <c r="F730" s="33" t="str">
        <f t="shared" si="60"/>
        <v>N271</v>
      </c>
      <c r="G7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62043-N271-SN013</v>
      </c>
      <c r="H7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8</v>
      </c>
      <c r="I730" t="str" cm="1">
        <f t="array" ref="I730">IFERROR(INDEX(_xlfn.TEXTSPLIT(G730, "-"), 1), "")</f>
        <v>62043</v>
      </c>
      <c r="J730" t="str" cm="1">
        <f t="array" ref="J730">IFERROR(INDEX(_xlfn.TEXTSPLIT(H730, ";"), 1), "")</f>
        <v>South Road</v>
      </c>
      <c r="K730" t="str" cm="1">
        <f t="array" ref="K730">IFERROR(INDEX(_xlfn.TEXTSPLIT(G730, "-"), 2), "")</f>
        <v>N271</v>
      </c>
      <c r="L730" t="str" cm="1">
        <f t="array" ref="L730">IFERROR(INDEX(_xlfn.TEXTSPLIT(H730, ";"), 2), "")</f>
        <v>Active Transport Crossing (ATC) Bridge at Richmond Primary School (BR16)</v>
      </c>
      <c r="M730" t="str" cm="1">
        <f t="array" ref="M730">IFERROR(INDEX(_xlfn.TEXTSPLIT(G730, "-"), 3), "")</f>
        <v>SN013</v>
      </c>
      <c r="N730" t="str" cm="1">
        <f t="array" ref="N730">IFERROR(INDEX(_xlfn.TEXTSPLIT(H730, ";"), 3), "")</f>
        <v>Span 8</v>
      </c>
      <c r="O730" s="22">
        <v>0</v>
      </c>
      <c r="P73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0" s="2" t="s">
        <v>389</v>
      </c>
      <c r="R730" s="17"/>
      <c r="S730" t="s">
        <v>285</v>
      </c>
      <c r="T730" t="s">
        <v>286</v>
      </c>
      <c r="U730" t="s">
        <v>205</v>
      </c>
      <c r="V730" t="s">
        <v>206</v>
      </c>
      <c r="W730" t="s">
        <v>1564</v>
      </c>
      <c r="X730" t="s">
        <v>1565</v>
      </c>
      <c r="Y730" t="s">
        <v>392</v>
      </c>
    </row>
    <row r="731" spans="1:25" ht="15" customHeight="1" x14ac:dyDescent="0.2">
      <c r="A731" s="2" t="s">
        <v>1580</v>
      </c>
      <c r="B731" s="2" t="s">
        <v>1737</v>
      </c>
      <c r="C731" s="2" t="str">
        <f t="shared" si="59"/>
        <v>KM21Q1</v>
      </c>
      <c r="D731" s="38" t="s">
        <v>1668</v>
      </c>
      <c r="E731" s="38" t="s">
        <v>1738</v>
      </c>
      <c r="F731" s="33" t="str">
        <f t="shared" si="60"/>
        <v>N271</v>
      </c>
      <c r="G7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62043-N271-SN014</v>
      </c>
      <c r="H7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9</v>
      </c>
      <c r="I731" t="str" cm="1">
        <f t="array" ref="I731">IFERROR(INDEX(_xlfn.TEXTSPLIT(G731, "-"), 1), "")</f>
        <v>62043</v>
      </c>
      <c r="J731" t="str" cm="1">
        <f t="array" ref="J731">IFERROR(INDEX(_xlfn.TEXTSPLIT(H731, ";"), 1), "")</f>
        <v>South Road</v>
      </c>
      <c r="K731" t="str" cm="1">
        <f t="array" ref="K731">IFERROR(INDEX(_xlfn.TEXTSPLIT(G731, "-"), 2), "")</f>
        <v>N271</v>
      </c>
      <c r="L731" t="str" cm="1">
        <f t="array" ref="L731">IFERROR(INDEX(_xlfn.TEXTSPLIT(H731, ";"), 2), "")</f>
        <v>Active Transport Crossing (ATC) Bridge at Richmond Primary School (BR16)</v>
      </c>
      <c r="M731" t="str" cm="1">
        <f t="array" ref="M731">IFERROR(INDEX(_xlfn.TEXTSPLIT(G731, "-"), 3), "")</f>
        <v>SN014</v>
      </c>
      <c r="N731" t="str" cm="1">
        <f t="array" ref="N731">IFERROR(INDEX(_xlfn.TEXTSPLIT(H731, ";"), 3), "")</f>
        <v>Span 9</v>
      </c>
      <c r="O731" s="22">
        <v>0</v>
      </c>
      <c r="P73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1" s="2" t="s">
        <v>389</v>
      </c>
      <c r="R731" s="17"/>
      <c r="S731" t="s">
        <v>285</v>
      </c>
      <c r="T731" t="s">
        <v>286</v>
      </c>
      <c r="U731" t="s">
        <v>205</v>
      </c>
      <c r="V731" t="s">
        <v>206</v>
      </c>
      <c r="W731" t="s">
        <v>1564</v>
      </c>
      <c r="X731" t="s">
        <v>1565</v>
      </c>
      <c r="Y731" t="s">
        <v>392</v>
      </c>
    </row>
    <row r="732" spans="1:25" ht="15" customHeight="1" x14ac:dyDescent="0.2">
      <c r="A732" s="2" t="s">
        <v>1580</v>
      </c>
      <c r="B732" s="2" t="s">
        <v>1739</v>
      </c>
      <c r="C732" s="2" t="str">
        <f t="shared" si="59"/>
        <v>KM21Q1</v>
      </c>
      <c r="D732" s="38" t="s">
        <v>1712</v>
      </c>
      <c r="E732" s="38" t="s">
        <v>1740</v>
      </c>
      <c r="F732" s="33" t="str">
        <f t="shared" si="60"/>
        <v>N271</v>
      </c>
      <c r="G7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62043-N271-SN015</v>
      </c>
      <c r="H7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10</v>
      </c>
      <c r="I732" t="str" cm="1">
        <f t="array" ref="I732">IFERROR(INDEX(_xlfn.TEXTSPLIT(G732, "-"), 1), "")</f>
        <v>62043</v>
      </c>
      <c r="J732" t="str" cm="1">
        <f t="array" ref="J732">IFERROR(INDEX(_xlfn.TEXTSPLIT(H732, ";"), 1), "")</f>
        <v>South Road</v>
      </c>
      <c r="K732" t="str" cm="1">
        <f t="array" ref="K732">IFERROR(INDEX(_xlfn.TEXTSPLIT(G732, "-"), 2), "")</f>
        <v>N271</v>
      </c>
      <c r="L732" t="str" cm="1">
        <f t="array" ref="L732">IFERROR(INDEX(_xlfn.TEXTSPLIT(H732, ";"), 2), "")</f>
        <v>Active Transport Crossing (ATC) Bridge at Richmond Primary School (BR16)</v>
      </c>
      <c r="M732" t="str" cm="1">
        <f t="array" ref="M732">IFERROR(INDEX(_xlfn.TEXTSPLIT(G732, "-"), 3), "")</f>
        <v>SN015</v>
      </c>
      <c r="N732" t="str" cm="1">
        <f t="array" ref="N732">IFERROR(INDEX(_xlfn.TEXTSPLIT(H732, ";"), 3), "")</f>
        <v>Span 10</v>
      </c>
      <c r="O732" s="22">
        <v>0</v>
      </c>
      <c r="P73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2" s="2" t="s">
        <v>389</v>
      </c>
      <c r="R732" s="17"/>
      <c r="S732" t="s">
        <v>285</v>
      </c>
      <c r="T732" t="s">
        <v>286</v>
      </c>
      <c r="U732" t="s">
        <v>205</v>
      </c>
      <c r="V732" t="s">
        <v>206</v>
      </c>
      <c r="W732" t="s">
        <v>1564</v>
      </c>
      <c r="X732" t="s">
        <v>1565</v>
      </c>
      <c r="Y732" t="s">
        <v>392</v>
      </c>
    </row>
    <row r="733" spans="1:25" ht="15" customHeight="1" x14ac:dyDescent="0.2">
      <c r="A733" s="2" t="s">
        <v>1580</v>
      </c>
      <c r="B733" s="2" t="s">
        <v>1741</v>
      </c>
      <c r="C733" s="2" t="str">
        <f t="shared" si="59"/>
        <v>KM21Q1</v>
      </c>
      <c r="D733" s="38" t="s">
        <v>1714</v>
      </c>
      <c r="E733" s="38" t="s">
        <v>1742</v>
      </c>
      <c r="F733" s="33" t="str">
        <f t="shared" si="60"/>
        <v>N271</v>
      </c>
      <c r="G7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62043-N271-SN016</v>
      </c>
      <c r="H7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11</v>
      </c>
      <c r="I733" t="str" cm="1">
        <f t="array" ref="I733">IFERROR(INDEX(_xlfn.TEXTSPLIT(G733, "-"), 1), "")</f>
        <v>62043</v>
      </c>
      <c r="J733" t="str" cm="1">
        <f t="array" ref="J733">IFERROR(INDEX(_xlfn.TEXTSPLIT(H733, ";"), 1), "")</f>
        <v>South Road</v>
      </c>
      <c r="K733" t="str" cm="1">
        <f t="array" ref="K733">IFERROR(INDEX(_xlfn.TEXTSPLIT(G733, "-"), 2), "")</f>
        <v>N271</v>
      </c>
      <c r="L733" t="str" cm="1">
        <f t="array" ref="L733">IFERROR(INDEX(_xlfn.TEXTSPLIT(H733, ";"), 2), "")</f>
        <v>Active Transport Crossing (ATC) Bridge at Richmond Primary School (BR16)</v>
      </c>
      <c r="M733" t="str" cm="1">
        <f t="array" ref="M733">IFERROR(INDEX(_xlfn.TEXTSPLIT(G733, "-"), 3), "")</f>
        <v>SN016</v>
      </c>
      <c r="N733" t="str" cm="1">
        <f t="array" ref="N733">IFERROR(INDEX(_xlfn.TEXTSPLIT(H733, ";"), 3), "")</f>
        <v>Span 11</v>
      </c>
      <c r="O733" s="22">
        <v>0</v>
      </c>
      <c r="P73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3" s="2" t="s">
        <v>389</v>
      </c>
      <c r="R733" s="17"/>
      <c r="S733" t="s">
        <v>285</v>
      </c>
      <c r="T733" t="s">
        <v>286</v>
      </c>
      <c r="U733" t="s">
        <v>205</v>
      </c>
      <c r="V733" t="s">
        <v>206</v>
      </c>
      <c r="W733" t="s">
        <v>1564</v>
      </c>
      <c r="X733" t="s">
        <v>1565</v>
      </c>
      <c r="Y733" t="s">
        <v>392</v>
      </c>
    </row>
    <row r="734" spans="1:25" ht="15" customHeight="1" x14ac:dyDescent="0.2">
      <c r="A734" s="2" t="s">
        <v>1580</v>
      </c>
      <c r="B734" s="2" t="s">
        <v>1743</v>
      </c>
      <c r="C734" s="2" t="str">
        <f t="shared" si="59"/>
        <v>KM21Q1</v>
      </c>
      <c r="D734" s="38" t="s">
        <v>1716</v>
      </c>
      <c r="E734" s="38" t="s">
        <v>1744</v>
      </c>
      <c r="F734" s="33" t="str">
        <f t="shared" si="60"/>
        <v>N271</v>
      </c>
      <c r="G73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62043-N271-SN017</v>
      </c>
      <c r="H73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(BR16);Span 12</v>
      </c>
      <c r="I734" t="str" cm="1">
        <f t="array" ref="I734">IFERROR(INDEX(_xlfn.TEXTSPLIT(G734, "-"), 1), "")</f>
        <v>62043</v>
      </c>
      <c r="J734" t="str" cm="1">
        <f t="array" ref="J734">IFERROR(INDEX(_xlfn.TEXTSPLIT(H734, ";"), 1), "")</f>
        <v>South Road</v>
      </c>
      <c r="K734" t="str" cm="1">
        <f t="array" ref="K734">IFERROR(INDEX(_xlfn.TEXTSPLIT(G734, "-"), 2), "")</f>
        <v>N271</v>
      </c>
      <c r="L734" t="str" cm="1">
        <f t="array" ref="L734">IFERROR(INDEX(_xlfn.TEXTSPLIT(H734, ";"), 2), "")</f>
        <v>Active Transport Crossing (ATC) Bridge at Richmond Primary School (BR16)</v>
      </c>
      <c r="M734" t="str" cm="1">
        <f t="array" ref="M734">IFERROR(INDEX(_xlfn.TEXTSPLIT(G734, "-"), 3), "")</f>
        <v>SN017</v>
      </c>
      <c r="N734" t="str" cm="1">
        <f t="array" ref="N734">IFERROR(INDEX(_xlfn.TEXTSPLIT(H734, ";"), 3), "")</f>
        <v>Span 12</v>
      </c>
      <c r="O734" s="22">
        <v>0</v>
      </c>
      <c r="P73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4" s="2" t="s">
        <v>389</v>
      </c>
      <c r="R734" s="17"/>
      <c r="S734" t="s">
        <v>285</v>
      </c>
      <c r="T734" t="s">
        <v>286</v>
      </c>
      <c r="U734" t="s">
        <v>205</v>
      </c>
      <c r="V734" t="s">
        <v>206</v>
      </c>
      <c r="W734" t="s">
        <v>1564</v>
      </c>
      <c r="X734" t="s">
        <v>1565</v>
      </c>
      <c r="Y734" t="s">
        <v>392</v>
      </c>
    </row>
    <row r="735" spans="1:25" ht="15" customHeight="1" x14ac:dyDescent="0.2">
      <c r="A735" s="2" t="s">
        <v>1590</v>
      </c>
      <c r="B735" s="2" t="s">
        <v>1745</v>
      </c>
      <c r="C735" s="2" t="str">
        <f t="shared" si="59"/>
        <v>KM21Q1</v>
      </c>
      <c r="D735" s="38" t="s">
        <v>1719</v>
      </c>
      <c r="E735" s="38" t="s">
        <v>1592</v>
      </c>
      <c r="F735" s="33" t="str">
        <f t="shared" si="60"/>
        <v>N271</v>
      </c>
      <c r="G7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62043-N271-SN018</v>
      </c>
      <c r="H7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1</v>
      </c>
      <c r="I735" t="str" cm="1">
        <f t="array" ref="I735">IFERROR(INDEX(_xlfn.TEXTSPLIT(G735, "-"), 1), "")</f>
        <v>62043</v>
      </c>
      <c r="J735" t="str" cm="1">
        <f t="array" ref="J735">IFERROR(INDEX(_xlfn.TEXTSPLIT(H735, ";"), 1), "")</f>
        <v>South Road</v>
      </c>
      <c r="K735" t="str" cm="1">
        <f t="array" ref="K735">IFERROR(INDEX(_xlfn.TEXTSPLIT(G735, "-"), 2), "")</f>
        <v>N271</v>
      </c>
      <c r="L735" t="str" cm="1">
        <f t="array" ref="L735">IFERROR(INDEX(_xlfn.TEXTSPLIT(H735, ";"), 2), "")</f>
        <v>Active Transport Crossing (ATC) Bridge at Richmond Primary School (BR16)</v>
      </c>
      <c r="M735" t="str" cm="1">
        <f t="array" ref="M735">IFERROR(INDEX(_xlfn.TEXTSPLIT(G735, "-"), 3), "")</f>
        <v>SN018</v>
      </c>
      <c r="N735" t="str" cm="1">
        <f t="array" ref="N735">IFERROR(INDEX(_xlfn.TEXTSPLIT(H735, ";"), 3), "")</f>
        <v>Pier 1</v>
      </c>
      <c r="O735" s="22">
        <v>0</v>
      </c>
      <c r="P73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5" s="2" t="s">
        <v>389</v>
      </c>
      <c r="R735" s="17"/>
      <c r="S735" t="s">
        <v>285</v>
      </c>
      <c r="T735" t="s">
        <v>286</v>
      </c>
      <c r="U735" t="s">
        <v>205</v>
      </c>
      <c r="V735" t="s">
        <v>206</v>
      </c>
      <c r="W735" t="s">
        <v>1564</v>
      </c>
      <c r="X735" t="s">
        <v>1565</v>
      </c>
      <c r="Y735" t="s">
        <v>392</v>
      </c>
    </row>
    <row r="736" spans="1:25" ht="15" customHeight="1" x14ac:dyDescent="0.2">
      <c r="A736" s="2" t="s">
        <v>1590</v>
      </c>
      <c r="B736" s="2" t="s">
        <v>1746</v>
      </c>
      <c r="C736" s="2" t="str">
        <f t="shared" si="59"/>
        <v>KM21Q1</v>
      </c>
      <c r="D736" s="38" t="s">
        <v>1722</v>
      </c>
      <c r="E736" s="38" t="s">
        <v>1595</v>
      </c>
      <c r="F736" s="33" t="str">
        <f t="shared" si="60"/>
        <v>N271</v>
      </c>
      <c r="G73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62043-N271-SN019</v>
      </c>
      <c r="H73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2</v>
      </c>
      <c r="I736" t="str" cm="1">
        <f t="array" ref="I736">IFERROR(INDEX(_xlfn.TEXTSPLIT(G736, "-"), 1), "")</f>
        <v>62043</v>
      </c>
      <c r="J736" t="str" cm="1">
        <f t="array" ref="J736">IFERROR(INDEX(_xlfn.TEXTSPLIT(H736, ";"), 1), "")</f>
        <v>South Road</v>
      </c>
      <c r="K736" t="str" cm="1">
        <f t="array" ref="K736">IFERROR(INDEX(_xlfn.TEXTSPLIT(G736, "-"), 2), "")</f>
        <v>N271</v>
      </c>
      <c r="L736" t="str" cm="1">
        <f t="array" ref="L736">IFERROR(INDEX(_xlfn.TEXTSPLIT(H736, ";"), 2), "")</f>
        <v>Active Transport Crossing (ATC) Bridge at Richmond Primary School (BR16)</v>
      </c>
      <c r="M736" t="str" cm="1">
        <f t="array" ref="M736">IFERROR(INDEX(_xlfn.TEXTSPLIT(G736, "-"), 3), "")</f>
        <v>SN019</v>
      </c>
      <c r="N736" t="str" cm="1">
        <f t="array" ref="N736">IFERROR(INDEX(_xlfn.TEXTSPLIT(H736, ";"), 3), "")</f>
        <v>Pier 2</v>
      </c>
      <c r="O736" s="22">
        <v>0</v>
      </c>
      <c r="P73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6" s="2" t="s">
        <v>389</v>
      </c>
      <c r="R736" s="17"/>
      <c r="S736" t="s">
        <v>285</v>
      </c>
      <c r="T736" t="s">
        <v>286</v>
      </c>
      <c r="U736" t="s">
        <v>205</v>
      </c>
      <c r="V736" t="s">
        <v>206</v>
      </c>
      <c r="W736" t="s">
        <v>1564</v>
      </c>
      <c r="X736" t="s">
        <v>1565</v>
      </c>
      <c r="Y736" t="s">
        <v>392</v>
      </c>
    </row>
    <row r="737" spans="1:25" ht="15" customHeight="1" x14ac:dyDescent="0.2">
      <c r="A737" s="2" t="s">
        <v>1590</v>
      </c>
      <c r="B737" s="2" t="s">
        <v>1747</v>
      </c>
      <c r="C737" s="2" t="str">
        <f t="shared" si="59"/>
        <v>KM21Q1</v>
      </c>
      <c r="D737" s="38" t="s">
        <v>451</v>
      </c>
      <c r="E737" s="38" t="s">
        <v>1666</v>
      </c>
      <c r="F737" s="33" t="str">
        <f t="shared" si="60"/>
        <v>N271</v>
      </c>
      <c r="G7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62043-N271-SN020</v>
      </c>
      <c r="H7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3</v>
      </c>
      <c r="I737" t="str" cm="1">
        <f t="array" ref="I737">IFERROR(INDEX(_xlfn.TEXTSPLIT(G737, "-"), 1), "")</f>
        <v>62043</v>
      </c>
      <c r="J737" t="str" cm="1">
        <f t="array" ref="J737">IFERROR(INDEX(_xlfn.TEXTSPLIT(H737, ";"), 1), "")</f>
        <v>South Road</v>
      </c>
      <c r="K737" t="str" cm="1">
        <f t="array" ref="K737">IFERROR(INDEX(_xlfn.TEXTSPLIT(G737, "-"), 2), "")</f>
        <v>N271</v>
      </c>
      <c r="L737" t="str" cm="1">
        <f t="array" ref="L737">IFERROR(INDEX(_xlfn.TEXTSPLIT(H737, ";"), 2), "")</f>
        <v>Active Transport Crossing (ATC) Bridge at Richmond Primary School (BR16)</v>
      </c>
      <c r="M737" t="str" cm="1">
        <f t="array" ref="M737">IFERROR(INDEX(_xlfn.TEXTSPLIT(G737, "-"), 3), "")</f>
        <v>SN020</v>
      </c>
      <c r="N737" t="str" cm="1">
        <f t="array" ref="N737">IFERROR(INDEX(_xlfn.TEXTSPLIT(H737, ";"), 3), "")</f>
        <v>Pier 3</v>
      </c>
      <c r="O737" s="22">
        <v>0</v>
      </c>
      <c r="P73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7" s="2" t="s">
        <v>389</v>
      </c>
      <c r="R737" s="17"/>
      <c r="S737" t="s">
        <v>285</v>
      </c>
      <c r="T737" t="s">
        <v>286</v>
      </c>
      <c r="U737" t="s">
        <v>205</v>
      </c>
      <c r="V737" t="s">
        <v>206</v>
      </c>
      <c r="W737" t="s">
        <v>1564</v>
      </c>
      <c r="X737" t="s">
        <v>1565</v>
      </c>
      <c r="Y737" t="s">
        <v>392</v>
      </c>
    </row>
    <row r="738" spans="1:25" ht="15" customHeight="1" x14ac:dyDescent="0.2">
      <c r="A738" s="2" t="s">
        <v>1590</v>
      </c>
      <c r="B738" s="2" t="s">
        <v>1748</v>
      </c>
      <c r="C738" s="2" t="str">
        <f t="shared" si="59"/>
        <v>KM21Q1</v>
      </c>
      <c r="D738" s="38" t="s">
        <v>1749</v>
      </c>
      <c r="E738" s="38" t="s">
        <v>1669</v>
      </c>
      <c r="F738" s="33" t="str">
        <f t="shared" si="60"/>
        <v>N271</v>
      </c>
      <c r="G73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62043-N271-SN021</v>
      </c>
      <c r="H73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4</v>
      </c>
      <c r="I738" t="str" cm="1">
        <f t="array" ref="I738">IFERROR(INDEX(_xlfn.TEXTSPLIT(G738, "-"), 1), "")</f>
        <v>62043</v>
      </c>
      <c r="J738" t="str" cm="1">
        <f t="array" ref="J738">IFERROR(INDEX(_xlfn.TEXTSPLIT(H738, ";"), 1), "")</f>
        <v>South Road</v>
      </c>
      <c r="K738" t="str" cm="1">
        <f t="array" ref="K738">IFERROR(INDEX(_xlfn.TEXTSPLIT(G738, "-"), 2), "")</f>
        <v>N271</v>
      </c>
      <c r="L738" t="str" cm="1">
        <f t="array" ref="L738">IFERROR(INDEX(_xlfn.TEXTSPLIT(H738, ";"), 2), "")</f>
        <v>Active Transport Crossing (ATC) Bridge at Richmond Primary School (BR16)</v>
      </c>
      <c r="M738" t="str" cm="1">
        <f t="array" ref="M738">IFERROR(INDEX(_xlfn.TEXTSPLIT(G738, "-"), 3), "")</f>
        <v>SN021</v>
      </c>
      <c r="N738" t="str" cm="1">
        <f t="array" ref="N738">IFERROR(INDEX(_xlfn.TEXTSPLIT(H738, ";"), 3), "")</f>
        <v>Pier 4</v>
      </c>
      <c r="O738" s="22">
        <v>0</v>
      </c>
      <c r="P73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8" s="2" t="s">
        <v>389</v>
      </c>
      <c r="R738" s="17"/>
      <c r="S738" t="s">
        <v>285</v>
      </c>
      <c r="T738" t="s">
        <v>286</v>
      </c>
      <c r="U738" t="s">
        <v>205</v>
      </c>
      <c r="V738" t="s">
        <v>206</v>
      </c>
      <c r="W738" t="s">
        <v>1564</v>
      </c>
      <c r="X738" t="s">
        <v>1565</v>
      </c>
      <c r="Y738" t="s">
        <v>392</v>
      </c>
    </row>
    <row r="739" spans="1:25" ht="15" customHeight="1" x14ac:dyDescent="0.2">
      <c r="A739" s="2" t="s">
        <v>1590</v>
      </c>
      <c r="B739" s="2" t="s">
        <v>1750</v>
      </c>
      <c r="C739" s="2" t="str">
        <f t="shared" si="59"/>
        <v>KM21Q1</v>
      </c>
      <c r="D739" s="38" t="s">
        <v>1751</v>
      </c>
      <c r="E739" s="38" t="s">
        <v>1717</v>
      </c>
      <c r="F739" s="33" t="str">
        <f t="shared" si="60"/>
        <v>N271</v>
      </c>
      <c r="G7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62043-N271-SN022</v>
      </c>
      <c r="H7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5</v>
      </c>
      <c r="I739" t="str" cm="1">
        <f t="array" ref="I739">IFERROR(INDEX(_xlfn.TEXTSPLIT(G739, "-"), 1), "")</f>
        <v>62043</v>
      </c>
      <c r="J739" t="str" cm="1">
        <f t="array" ref="J739">IFERROR(INDEX(_xlfn.TEXTSPLIT(H739, ";"), 1), "")</f>
        <v>South Road</v>
      </c>
      <c r="K739" t="str" cm="1">
        <f t="array" ref="K739">IFERROR(INDEX(_xlfn.TEXTSPLIT(G739, "-"), 2), "")</f>
        <v>N271</v>
      </c>
      <c r="L739" t="str" cm="1">
        <f t="array" ref="L739">IFERROR(INDEX(_xlfn.TEXTSPLIT(H739, ";"), 2), "")</f>
        <v>Active Transport Crossing (ATC) Bridge at Richmond Primary School (BR16)</v>
      </c>
      <c r="M739" t="str" cm="1">
        <f t="array" ref="M739">IFERROR(INDEX(_xlfn.TEXTSPLIT(G739, "-"), 3), "")</f>
        <v>SN022</v>
      </c>
      <c r="N739" t="str" cm="1">
        <f t="array" ref="N739">IFERROR(INDEX(_xlfn.TEXTSPLIT(H739, ";"), 3), "")</f>
        <v>Pier 5</v>
      </c>
      <c r="O739" s="22">
        <v>0</v>
      </c>
      <c r="P73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39" s="2" t="s">
        <v>389</v>
      </c>
      <c r="R739" s="17"/>
      <c r="S739" t="s">
        <v>285</v>
      </c>
      <c r="T739" t="s">
        <v>286</v>
      </c>
      <c r="U739" t="s">
        <v>205</v>
      </c>
      <c r="V739" t="s">
        <v>206</v>
      </c>
      <c r="W739" t="s">
        <v>1564</v>
      </c>
      <c r="X739" t="s">
        <v>1565</v>
      </c>
      <c r="Y739" t="s">
        <v>392</v>
      </c>
    </row>
    <row r="740" spans="1:25" ht="15" customHeight="1" x14ac:dyDescent="0.2">
      <c r="A740" s="2" t="s">
        <v>1590</v>
      </c>
      <c r="B740" s="2" t="s">
        <v>1752</v>
      </c>
      <c r="C740" s="2" t="str">
        <f t="shared" si="59"/>
        <v>KM21Q1</v>
      </c>
      <c r="D740" s="38" t="s">
        <v>1753</v>
      </c>
      <c r="E740" s="38" t="s">
        <v>1720</v>
      </c>
      <c r="F740" s="33" t="str">
        <f t="shared" si="60"/>
        <v>N271</v>
      </c>
      <c r="G74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62043-N271-SN023</v>
      </c>
      <c r="H74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6</v>
      </c>
      <c r="I740" t="str" cm="1">
        <f t="array" ref="I740">IFERROR(INDEX(_xlfn.TEXTSPLIT(G740, "-"), 1), "")</f>
        <v>62043</v>
      </c>
      <c r="J740" t="str" cm="1">
        <f t="array" ref="J740">IFERROR(INDEX(_xlfn.TEXTSPLIT(H740, ";"), 1), "")</f>
        <v>South Road</v>
      </c>
      <c r="K740" t="str" cm="1">
        <f t="array" ref="K740">IFERROR(INDEX(_xlfn.TEXTSPLIT(G740, "-"), 2), "")</f>
        <v>N271</v>
      </c>
      <c r="L740" t="str" cm="1">
        <f t="array" ref="L740">IFERROR(INDEX(_xlfn.TEXTSPLIT(H740, ";"), 2), "")</f>
        <v>Active Transport Crossing (ATC) Bridge at Richmond Primary School (BR16)</v>
      </c>
      <c r="M740" t="str" cm="1">
        <f t="array" ref="M740">IFERROR(INDEX(_xlfn.TEXTSPLIT(G740, "-"), 3), "")</f>
        <v>SN023</v>
      </c>
      <c r="N740" t="str" cm="1">
        <f t="array" ref="N740">IFERROR(INDEX(_xlfn.TEXTSPLIT(H740, ";"), 3), "")</f>
        <v>Pier 6</v>
      </c>
      <c r="O740" s="22">
        <v>0</v>
      </c>
      <c r="P74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40" s="2" t="s">
        <v>389</v>
      </c>
      <c r="R740" s="17"/>
      <c r="S740" t="s">
        <v>285</v>
      </c>
      <c r="T740" t="s">
        <v>286</v>
      </c>
      <c r="U740" t="s">
        <v>205</v>
      </c>
      <c r="V740" t="s">
        <v>206</v>
      </c>
      <c r="W740" t="s">
        <v>1564</v>
      </c>
      <c r="X740" t="s">
        <v>1565</v>
      </c>
      <c r="Y740" t="s">
        <v>392</v>
      </c>
    </row>
    <row r="741" spans="1:25" ht="15" customHeight="1" x14ac:dyDescent="0.2">
      <c r="A741" s="2" t="s">
        <v>1590</v>
      </c>
      <c r="B741" s="2" t="s">
        <v>1754</v>
      </c>
      <c r="C741" s="2" t="str">
        <f t="shared" si="59"/>
        <v>KM21Q1</v>
      </c>
      <c r="D741" s="38" t="s">
        <v>1755</v>
      </c>
      <c r="E741" s="38" t="s">
        <v>1723</v>
      </c>
      <c r="F741" s="33" t="str">
        <f t="shared" si="60"/>
        <v>N271</v>
      </c>
      <c r="G74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62043-N271-SN024</v>
      </c>
      <c r="H74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7</v>
      </c>
      <c r="I741" t="str" cm="1">
        <f t="array" ref="I741">IFERROR(INDEX(_xlfn.TEXTSPLIT(G741, "-"), 1), "")</f>
        <v>62043</v>
      </c>
      <c r="J741" t="str" cm="1">
        <f t="array" ref="J741">IFERROR(INDEX(_xlfn.TEXTSPLIT(H741, ";"), 1), "")</f>
        <v>South Road</v>
      </c>
      <c r="K741" t="str" cm="1">
        <f t="array" ref="K741">IFERROR(INDEX(_xlfn.TEXTSPLIT(G741, "-"), 2), "")</f>
        <v>N271</v>
      </c>
      <c r="L741" t="str" cm="1">
        <f t="array" ref="L741">IFERROR(INDEX(_xlfn.TEXTSPLIT(H741, ";"), 2), "")</f>
        <v>Active Transport Crossing (ATC) Bridge at Richmond Primary School (BR16)</v>
      </c>
      <c r="M741" t="str" cm="1">
        <f t="array" ref="M741">IFERROR(INDEX(_xlfn.TEXTSPLIT(G741, "-"), 3), "")</f>
        <v>SN024</v>
      </c>
      <c r="N741" t="str" cm="1">
        <f t="array" ref="N741">IFERROR(INDEX(_xlfn.TEXTSPLIT(H741, ";"), 3), "")</f>
        <v>Pier 7</v>
      </c>
      <c r="O741" s="22">
        <v>0</v>
      </c>
      <c r="P74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41" s="2" t="s">
        <v>389</v>
      </c>
      <c r="R741" s="17"/>
      <c r="S741" t="s">
        <v>285</v>
      </c>
      <c r="T741" t="s">
        <v>286</v>
      </c>
      <c r="U741" t="s">
        <v>205</v>
      </c>
      <c r="V741" t="s">
        <v>206</v>
      </c>
      <c r="W741" t="s">
        <v>1564</v>
      </c>
      <c r="X741" t="s">
        <v>1565</v>
      </c>
      <c r="Y741" t="s">
        <v>392</v>
      </c>
    </row>
    <row r="742" spans="1:25" ht="15" customHeight="1" x14ac:dyDescent="0.2">
      <c r="A742" s="2" t="s">
        <v>1590</v>
      </c>
      <c r="B742" s="2" t="s">
        <v>1756</v>
      </c>
      <c r="C742" s="2" t="str">
        <f t="shared" si="59"/>
        <v>KM21Q1</v>
      </c>
      <c r="D742" s="38" t="s">
        <v>1757</v>
      </c>
      <c r="E742" s="38" t="s">
        <v>1758</v>
      </c>
      <c r="F742" s="33" t="str">
        <f t="shared" si="60"/>
        <v>N271</v>
      </c>
      <c r="G74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62043-N271-SN025</v>
      </c>
      <c r="H74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8</v>
      </c>
      <c r="I742" t="str" cm="1">
        <f t="array" ref="I742">IFERROR(INDEX(_xlfn.TEXTSPLIT(G742, "-"), 1), "")</f>
        <v>62043</v>
      </c>
      <c r="J742" t="str" cm="1">
        <f t="array" ref="J742">IFERROR(INDEX(_xlfn.TEXTSPLIT(H742, ";"), 1), "")</f>
        <v>South Road</v>
      </c>
      <c r="K742" t="str" cm="1">
        <f t="array" ref="K742">IFERROR(INDEX(_xlfn.TEXTSPLIT(G742, "-"), 2), "")</f>
        <v>N271</v>
      </c>
      <c r="L742" t="str" cm="1">
        <f t="array" ref="L742">IFERROR(INDEX(_xlfn.TEXTSPLIT(H742, ";"), 2), "")</f>
        <v>Active Transport Crossing (ATC) Bridge at Richmond Primary School (BR16)</v>
      </c>
      <c r="M742" t="str" cm="1">
        <f t="array" ref="M742">IFERROR(INDEX(_xlfn.TEXTSPLIT(G742, "-"), 3), "")</f>
        <v>SN025</v>
      </c>
      <c r="N742" t="str" cm="1">
        <f t="array" ref="N742">IFERROR(INDEX(_xlfn.TEXTSPLIT(H742, ";"), 3), "")</f>
        <v>Pier 8</v>
      </c>
      <c r="O742" s="22">
        <v>0</v>
      </c>
      <c r="P74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42" s="2" t="s">
        <v>389</v>
      </c>
      <c r="R742" s="17"/>
      <c r="S742" t="s">
        <v>285</v>
      </c>
      <c r="T742" t="s">
        <v>286</v>
      </c>
      <c r="U742" t="s">
        <v>205</v>
      </c>
      <c r="V742" t="s">
        <v>206</v>
      </c>
      <c r="W742" t="s">
        <v>1564</v>
      </c>
      <c r="X742" t="s">
        <v>1565</v>
      </c>
      <c r="Y742" t="s">
        <v>392</v>
      </c>
    </row>
    <row r="743" spans="1:25" ht="15" customHeight="1" x14ac:dyDescent="0.2">
      <c r="A743" s="2" t="s">
        <v>1590</v>
      </c>
      <c r="B743" s="2" t="s">
        <v>1759</v>
      </c>
      <c r="C743" s="2" t="str">
        <f t="shared" si="59"/>
        <v>KM21Q1</v>
      </c>
      <c r="D743" s="38" t="s">
        <v>1760</v>
      </c>
      <c r="E743" s="38" t="s">
        <v>1761</v>
      </c>
      <c r="F743" s="33" t="str">
        <f t="shared" si="60"/>
        <v>N271</v>
      </c>
      <c r="G74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62043-N271-SN026</v>
      </c>
      <c r="H74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9</v>
      </c>
      <c r="I743" t="str" cm="1">
        <f t="array" ref="I743">IFERROR(INDEX(_xlfn.TEXTSPLIT(G743, "-"), 1), "")</f>
        <v>62043</v>
      </c>
      <c r="J743" t="str" cm="1">
        <f t="array" ref="J743">IFERROR(INDEX(_xlfn.TEXTSPLIT(H743, ";"), 1), "")</f>
        <v>South Road</v>
      </c>
      <c r="K743" t="str" cm="1">
        <f t="array" ref="K743">IFERROR(INDEX(_xlfn.TEXTSPLIT(G743, "-"), 2), "")</f>
        <v>N271</v>
      </c>
      <c r="L743" t="str" cm="1">
        <f t="array" ref="L743">IFERROR(INDEX(_xlfn.TEXTSPLIT(H743, ";"), 2), "")</f>
        <v>Active Transport Crossing (ATC) Bridge at Richmond Primary School (BR16)</v>
      </c>
      <c r="M743" t="str" cm="1">
        <f t="array" ref="M743">IFERROR(INDEX(_xlfn.TEXTSPLIT(G743, "-"), 3), "")</f>
        <v>SN026</v>
      </c>
      <c r="N743" t="str" cm="1">
        <f t="array" ref="N743">IFERROR(INDEX(_xlfn.TEXTSPLIT(H743, ";"), 3), "")</f>
        <v>Pier 9</v>
      </c>
      <c r="O743" s="22">
        <v>0</v>
      </c>
      <c r="P74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43" s="2" t="s">
        <v>389</v>
      </c>
      <c r="R743" s="17"/>
      <c r="S743" t="s">
        <v>285</v>
      </c>
      <c r="T743" t="s">
        <v>286</v>
      </c>
      <c r="U743" t="s">
        <v>205</v>
      </c>
      <c r="V743" t="s">
        <v>206</v>
      </c>
      <c r="W743" t="s">
        <v>1564</v>
      </c>
      <c r="X743" t="s">
        <v>1565</v>
      </c>
      <c r="Y743" t="s">
        <v>392</v>
      </c>
    </row>
    <row r="744" spans="1:25" ht="15" customHeight="1" x14ac:dyDescent="0.2">
      <c r="A744" s="2" t="s">
        <v>1590</v>
      </c>
      <c r="B744" s="2" t="s">
        <v>1762</v>
      </c>
      <c r="C744" s="2" t="str">
        <f t="shared" si="59"/>
        <v>KM21Q1</v>
      </c>
      <c r="D744" s="38" t="s">
        <v>1763</v>
      </c>
      <c r="E744" s="38" t="s">
        <v>1764</v>
      </c>
      <c r="F744" s="33" t="str">
        <f t="shared" si="60"/>
        <v>N271</v>
      </c>
      <c r="G74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62043-N271-SN027</v>
      </c>
      <c r="H74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10</v>
      </c>
      <c r="I744" t="str" cm="1">
        <f t="array" ref="I744">IFERROR(INDEX(_xlfn.TEXTSPLIT(G744, "-"), 1), "")</f>
        <v>62043</v>
      </c>
      <c r="J744" t="str" cm="1">
        <f t="array" ref="J744">IFERROR(INDEX(_xlfn.TEXTSPLIT(H744, ";"), 1), "")</f>
        <v>South Road</v>
      </c>
      <c r="K744" t="str" cm="1">
        <f t="array" ref="K744">IFERROR(INDEX(_xlfn.TEXTSPLIT(G744, "-"), 2), "")</f>
        <v>N271</v>
      </c>
      <c r="L744" t="str" cm="1">
        <f t="array" ref="L744">IFERROR(INDEX(_xlfn.TEXTSPLIT(H744, ";"), 2), "")</f>
        <v>Active Transport Crossing (ATC) Bridge at Richmond Primary School (BR16)</v>
      </c>
      <c r="M744" t="str" cm="1">
        <f t="array" ref="M744">IFERROR(INDEX(_xlfn.TEXTSPLIT(G744, "-"), 3), "")</f>
        <v>SN027</v>
      </c>
      <c r="N744" t="str" cm="1">
        <f t="array" ref="N744">IFERROR(INDEX(_xlfn.TEXTSPLIT(H744, ";"), 3), "")</f>
        <v>Pier 10</v>
      </c>
      <c r="O744" s="22">
        <v>0</v>
      </c>
      <c r="P74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44" s="2" t="s">
        <v>389</v>
      </c>
      <c r="R744" s="17"/>
      <c r="S744" t="s">
        <v>285</v>
      </c>
      <c r="T744" t="s">
        <v>286</v>
      </c>
      <c r="U744" t="s">
        <v>205</v>
      </c>
      <c r="V744" t="s">
        <v>206</v>
      </c>
      <c r="W744" t="s">
        <v>1564</v>
      </c>
      <c r="X744" t="s">
        <v>1565</v>
      </c>
      <c r="Y744" t="s">
        <v>392</v>
      </c>
    </row>
    <row r="745" spans="1:25" ht="15" customHeight="1" x14ac:dyDescent="0.2">
      <c r="A745" s="2" t="s">
        <v>1590</v>
      </c>
      <c r="B745" s="2" t="s">
        <v>1765</v>
      </c>
      <c r="C745" s="2" t="str">
        <f t="shared" si="59"/>
        <v>KM21Q1</v>
      </c>
      <c r="D745" s="38" t="s">
        <v>1766</v>
      </c>
      <c r="E745" s="38" t="s">
        <v>1767</v>
      </c>
      <c r="F745" s="33" t="str">
        <f t="shared" si="60"/>
        <v>N271</v>
      </c>
      <c r="G74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62043-N271-SN028</v>
      </c>
      <c r="H74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11</v>
      </c>
      <c r="I745" t="str" cm="1">
        <f t="array" ref="I745">IFERROR(INDEX(_xlfn.TEXTSPLIT(G745, "-"), 1), "")</f>
        <v>62043</v>
      </c>
      <c r="J745" t="str" cm="1">
        <f t="array" ref="J745">IFERROR(INDEX(_xlfn.TEXTSPLIT(H745, ";"), 1), "")</f>
        <v>South Road</v>
      </c>
      <c r="K745" t="str" cm="1">
        <f t="array" ref="K745">IFERROR(INDEX(_xlfn.TEXTSPLIT(G745, "-"), 2), "")</f>
        <v>N271</v>
      </c>
      <c r="L745" t="str" cm="1">
        <f t="array" ref="L745">IFERROR(INDEX(_xlfn.TEXTSPLIT(H745, ";"), 2), "")</f>
        <v>Active Transport Crossing (ATC) Bridge at Richmond Primary School (BR16)</v>
      </c>
      <c r="M745" t="str" cm="1">
        <f t="array" ref="M745">IFERROR(INDEX(_xlfn.TEXTSPLIT(G745, "-"), 3), "")</f>
        <v>SN028</v>
      </c>
      <c r="N745" t="str" cm="1">
        <f t="array" ref="N745">IFERROR(INDEX(_xlfn.TEXTSPLIT(H745, ";"), 3), "")</f>
        <v>Pier 11</v>
      </c>
      <c r="O745" s="22">
        <v>0</v>
      </c>
      <c r="P74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45" s="2" t="s">
        <v>389</v>
      </c>
      <c r="R745" s="17"/>
      <c r="S745" t="s">
        <v>285</v>
      </c>
      <c r="T745" t="s">
        <v>286</v>
      </c>
      <c r="U745" t="s">
        <v>205</v>
      </c>
      <c r="V745" t="s">
        <v>206</v>
      </c>
      <c r="W745" t="s">
        <v>1564</v>
      </c>
      <c r="X745" t="s">
        <v>1565</v>
      </c>
      <c r="Y745" t="s">
        <v>392</v>
      </c>
    </row>
    <row r="746" spans="1:25" ht="15" customHeight="1" x14ac:dyDescent="0.2">
      <c r="A746" s="2" t="s">
        <v>1590</v>
      </c>
      <c r="B746" s="2" t="s">
        <v>1768</v>
      </c>
      <c r="C746" s="2" t="str">
        <f t="shared" si="59"/>
        <v>KM21Q1</v>
      </c>
      <c r="D746" s="38" t="s">
        <v>1769</v>
      </c>
      <c r="E746" s="38" t="s">
        <v>1770</v>
      </c>
      <c r="F746" s="33" t="str">
        <f t="shared" si="60"/>
        <v>N271</v>
      </c>
      <c r="G74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62043-N271-SN029</v>
      </c>
      <c r="H74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Richmond Primary School (BR16);Pier 12</v>
      </c>
      <c r="I746" t="str" cm="1">
        <f t="array" ref="I746">IFERROR(INDEX(_xlfn.TEXTSPLIT(G746, "-"), 1), "")</f>
        <v>62043</v>
      </c>
      <c r="J746" t="str" cm="1">
        <f t="array" ref="J746">IFERROR(INDEX(_xlfn.TEXTSPLIT(H746, ";"), 1), "")</f>
        <v>South Road</v>
      </c>
      <c r="K746" t="str" cm="1">
        <f t="array" ref="K746">IFERROR(INDEX(_xlfn.TEXTSPLIT(G746, "-"), 2), "")</f>
        <v>N271</v>
      </c>
      <c r="L746" t="str" cm="1">
        <f t="array" ref="L746">IFERROR(INDEX(_xlfn.TEXTSPLIT(H746, ";"), 2), "")</f>
        <v>Active Transport Crossing (ATC) Bridge at Richmond Primary School (BR16)</v>
      </c>
      <c r="M746" t="str" cm="1">
        <f t="array" ref="M746">IFERROR(INDEX(_xlfn.TEXTSPLIT(G746, "-"), 3), "")</f>
        <v>SN029</v>
      </c>
      <c r="N746" t="str" cm="1">
        <f t="array" ref="N746">IFERROR(INDEX(_xlfn.TEXTSPLIT(H746, ";"), 3), "")</f>
        <v>Pier 12</v>
      </c>
      <c r="O746" s="22">
        <v>0</v>
      </c>
      <c r="P74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2710</v>
      </c>
      <c r="Q746" s="2" t="s">
        <v>389</v>
      </c>
      <c r="R746" s="17"/>
      <c r="S746" t="s">
        <v>285</v>
      </c>
      <c r="T746" t="s">
        <v>286</v>
      </c>
      <c r="U746" t="s">
        <v>205</v>
      </c>
      <c r="V746" t="s">
        <v>206</v>
      </c>
      <c r="W746" t="s">
        <v>1564</v>
      </c>
      <c r="X746" t="s">
        <v>1565</v>
      </c>
      <c r="Y746" t="s">
        <v>392</v>
      </c>
    </row>
    <row r="747" spans="1:25" ht="15" customHeight="1" x14ac:dyDescent="0.2">
      <c r="C747" s="2"/>
      <c r="D747" s="9"/>
      <c r="E747" s="9"/>
      <c r="F747" s="33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25" ht="15" customHeight="1" x14ac:dyDescent="0.2">
      <c r="A748" s="2" t="s">
        <v>1561</v>
      </c>
      <c r="B748" s="2" t="s">
        <v>1771</v>
      </c>
      <c r="C748" s="2" t="str">
        <f t="shared" ref="C748:C779" si="61">$B$104</f>
        <v>WN52T3</v>
      </c>
      <c r="D748" s="38" t="s">
        <v>387</v>
      </c>
      <c r="E748" s="38" t="s">
        <v>1563</v>
      </c>
      <c r="F748" s="33" t="str">
        <f t="shared" ref="F748:F779" si="62">$D$104</f>
        <v>N272</v>
      </c>
      <c r="G74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62043-N272-SN001</v>
      </c>
      <c r="H74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(BR17);Approach 1</v>
      </c>
      <c r="I748" t="str" cm="1">
        <f t="array" ref="I748">IFERROR(INDEX(_xlfn.TEXTSPLIT(G748, "-"), 1), "")</f>
        <v>62043</v>
      </c>
      <c r="J748" t="str" cm="1">
        <f t="array" ref="J748">IFERROR(INDEX(_xlfn.TEXTSPLIT(H748, ";"), 1), "")</f>
        <v>South Road</v>
      </c>
      <c r="K748" t="str" cm="1">
        <f t="array" ref="K748">IFERROR(INDEX(_xlfn.TEXTSPLIT(G748, "-"), 2), "")</f>
        <v>N272</v>
      </c>
      <c r="L748" t="str" cm="1">
        <f t="array" ref="L748">IFERROR(INDEX(_xlfn.TEXTSPLIT(H748, ";"), 2), "")</f>
        <v>Active Transport Crossing (ATC) Bridge at Tennyson Centre Day Hospital and Herbert Road (BR17)</v>
      </c>
      <c r="M748" t="str" cm="1">
        <f t="array" ref="M748">IFERROR(INDEX(_xlfn.TEXTSPLIT(G748, "-"), 3), "")</f>
        <v>SN001</v>
      </c>
      <c r="N748" t="str" cm="1">
        <f t="array" ref="N748">IFERROR(INDEX(_xlfn.TEXTSPLIT(H748, ";"), 3), "")</f>
        <v>Approach 1</v>
      </c>
      <c r="O748" s="22">
        <v>0</v>
      </c>
      <c r="P74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48" s="2" t="s">
        <v>389</v>
      </c>
      <c r="R748" s="17"/>
      <c r="S748" t="s">
        <v>285</v>
      </c>
      <c r="T748" t="s">
        <v>286</v>
      </c>
      <c r="U748" t="s">
        <v>205</v>
      </c>
      <c r="V748" t="s">
        <v>206</v>
      </c>
      <c r="W748" t="s">
        <v>1564</v>
      </c>
      <c r="X748" t="s">
        <v>1565</v>
      </c>
      <c r="Y748" t="s">
        <v>392</v>
      </c>
    </row>
    <row r="749" spans="1:25" ht="15" customHeight="1" x14ac:dyDescent="0.2">
      <c r="A749" s="2" t="s">
        <v>1561</v>
      </c>
      <c r="B749" s="2" t="s">
        <v>1772</v>
      </c>
      <c r="C749" s="2" t="str">
        <f t="shared" si="61"/>
        <v>WN52T3</v>
      </c>
      <c r="D749" s="38" t="s">
        <v>1567</v>
      </c>
      <c r="E749" s="38" t="s">
        <v>1568</v>
      </c>
      <c r="F749" s="33" t="str">
        <f t="shared" si="62"/>
        <v>N272</v>
      </c>
      <c r="G74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62043-N272-SN002</v>
      </c>
      <c r="H74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(BR17);Approach 2</v>
      </c>
      <c r="I749" t="str" cm="1">
        <f t="array" ref="I749">IFERROR(INDEX(_xlfn.TEXTSPLIT(G749, "-"), 1), "")</f>
        <v>62043</v>
      </c>
      <c r="J749" t="str" cm="1">
        <f t="array" ref="J749">IFERROR(INDEX(_xlfn.TEXTSPLIT(H749, ";"), 1), "")</f>
        <v>South Road</v>
      </c>
      <c r="K749" t="str" cm="1">
        <f t="array" ref="K749">IFERROR(INDEX(_xlfn.TEXTSPLIT(G749, "-"), 2), "")</f>
        <v>N272</v>
      </c>
      <c r="L749" t="str" cm="1">
        <f t="array" ref="L749">IFERROR(INDEX(_xlfn.TEXTSPLIT(H749, ";"), 2), "")</f>
        <v>Active Transport Crossing (ATC) Bridge at Tennyson Centre Day Hospital and Herbert Road (BR17)</v>
      </c>
      <c r="M749" t="str" cm="1">
        <f t="array" ref="M749">IFERROR(INDEX(_xlfn.TEXTSPLIT(G749, "-"), 3), "")</f>
        <v>SN002</v>
      </c>
      <c r="N749" t="str" cm="1">
        <f t="array" ref="N749">IFERROR(INDEX(_xlfn.TEXTSPLIT(H749, ";"), 3), "")</f>
        <v>Approach 2</v>
      </c>
      <c r="O749" s="22">
        <v>0</v>
      </c>
      <c r="P74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49" s="2" t="s">
        <v>389</v>
      </c>
      <c r="R749" s="17"/>
      <c r="S749" t="s">
        <v>285</v>
      </c>
      <c r="T749" t="s">
        <v>286</v>
      </c>
      <c r="U749" t="s">
        <v>205</v>
      </c>
      <c r="V749" t="s">
        <v>206</v>
      </c>
      <c r="W749" t="s">
        <v>1564</v>
      </c>
      <c r="X749" t="s">
        <v>1565</v>
      </c>
      <c r="Y749" t="s">
        <v>392</v>
      </c>
    </row>
    <row r="750" spans="1:25" ht="15" customHeight="1" x14ac:dyDescent="0.2">
      <c r="A750" s="2" t="s">
        <v>1569</v>
      </c>
      <c r="B750" s="2" t="s">
        <v>1773</v>
      </c>
      <c r="C750" s="2" t="str">
        <f t="shared" si="61"/>
        <v>WN52T3</v>
      </c>
      <c r="D750" s="38" t="s">
        <v>1571</v>
      </c>
      <c r="E750" s="38" t="s">
        <v>1572</v>
      </c>
      <c r="F750" s="33" t="str">
        <f t="shared" si="62"/>
        <v>N272</v>
      </c>
      <c r="G75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62043-N272-SN003</v>
      </c>
      <c r="H75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(BR17);Deck</v>
      </c>
      <c r="I750" t="str" cm="1">
        <f t="array" ref="I750">IFERROR(INDEX(_xlfn.TEXTSPLIT(G750, "-"), 1), "")</f>
        <v>62043</v>
      </c>
      <c r="J750" t="str" cm="1">
        <f t="array" ref="J750">IFERROR(INDEX(_xlfn.TEXTSPLIT(H750, ";"), 1), "")</f>
        <v>South Road</v>
      </c>
      <c r="K750" t="str" cm="1">
        <f t="array" ref="K750">IFERROR(INDEX(_xlfn.TEXTSPLIT(G750, "-"), 2), "")</f>
        <v>N272</v>
      </c>
      <c r="L750" t="str" cm="1">
        <f t="array" ref="L750">IFERROR(INDEX(_xlfn.TEXTSPLIT(H750, ";"), 2), "")</f>
        <v>Active Transport Crossing (ATC) Bridge at Tennyson Centre Day Hospital and Herbert Road (BR17)</v>
      </c>
      <c r="M750" t="str" cm="1">
        <f t="array" ref="M750">IFERROR(INDEX(_xlfn.TEXTSPLIT(G750, "-"), 3), "")</f>
        <v>SN003</v>
      </c>
      <c r="N750" t="str" cm="1">
        <f t="array" ref="N750">IFERROR(INDEX(_xlfn.TEXTSPLIT(H750, ";"), 3), "")</f>
        <v>Deck</v>
      </c>
      <c r="O750" s="22">
        <v>0</v>
      </c>
      <c r="P75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0" s="2" t="s">
        <v>389</v>
      </c>
      <c r="R750" s="17"/>
      <c r="S750" t="s">
        <v>285</v>
      </c>
      <c r="T750" t="s">
        <v>286</v>
      </c>
      <c r="U750" t="s">
        <v>205</v>
      </c>
      <c r="V750" t="s">
        <v>206</v>
      </c>
      <c r="W750" t="s">
        <v>1564</v>
      </c>
      <c r="X750" t="s">
        <v>1565</v>
      </c>
      <c r="Y750" t="s">
        <v>392</v>
      </c>
    </row>
    <row r="751" spans="1:25" ht="15" customHeight="1" x14ac:dyDescent="0.2">
      <c r="A751" s="2" t="s">
        <v>1573</v>
      </c>
      <c r="B751" s="2" t="s">
        <v>1774</v>
      </c>
      <c r="C751" s="2" t="str">
        <f t="shared" si="61"/>
        <v>WN52T3</v>
      </c>
      <c r="D751" s="38" t="s">
        <v>1575</v>
      </c>
      <c r="E751" s="38" t="s">
        <v>1576</v>
      </c>
      <c r="F751" s="33" t="str">
        <f t="shared" si="62"/>
        <v>N272</v>
      </c>
      <c r="G75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62043-N272-SN004</v>
      </c>
      <c r="H75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(BR17);Abutment 1</v>
      </c>
      <c r="I751" t="str" cm="1">
        <f t="array" ref="I751">IFERROR(INDEX(_xlfn.TEXTSPLIT(G751, "-"), 1), "")</f>
        <v>62043</v>
      </c>
      <c r="J751" t="str" cm="1">
        <f t="array" ref="J751">IFERROR(INDEX(_xlfn.TEXTSPLIT(H751, ";"), 1), "")</f>
        <v>South Road</v>
      </c>
      <c r="K751" t="str" cm="1">
        <f t="array" ref="K751">IFERROR(INDEX(_xlfn.TEXTSPLIT(G751, "-"), 2), "")</f>
        <v>N272</v>
      </c>
      <c r="L751" t="str" cm="1">
        <f t="array" ref="L751">IFERROR(INDEX(_xlfn.TEXTSPLIT(H751, ";"), 2), "")</f>
        <v>Active Transport Crossing (ATC) Bridge at Tennyson Centre Day Hospital and Herbert Road (BR17)</v>
      </c>
      <c r="M751" t="str" cm="1">
        <f t="array" ref="M751">IFERROR(INDEX(_xlfn.TEXTSPLIT(G751, "-"), 3), "")</f>
        <v>SN004</v>
      </c>
      <c r="N751" t="str" cm="1">
        <f t="array" ref="N751">IFERROR(INDEX(_xlfn.TEXTSPLIT(H751, ";"), 3), "")</f>
        <v>Abutment 1</v>
      </c>
      <c r="O751" s="22">
        <v>0</v>
      </c>
      <c r="P75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1" s="2" t="s">
        <v>389</v>
      </c>
      <c r="R751" s="17"/>
      <c r="S751" t="s">
        <v>285</v>
      </c>
      <c r="T751" t="s">
        <v>286</v>
      </c>
      <c r="U751" t="s">
        <v>205</v>
      </c>
      <c r="V751" t="s">
        <v>206</v>
      </c>
      <c r="W751" t="s">
        <v>1564</v>
      </c>
      <c r="X751" t="s">
        <v>1565</v>
      </c>
      <c r="Y751" t="s">
        <v>392</v>
      </c>
    </row>
    <row r="752" spans="1:25" ht="15" customHeight="1" x14ac:dyDescent="0.2">
      <c r="A752" s="2" t="s">
        <v>1573</v>
      </c>
      <c r="B752" s="2" t="s">
        <v>1775</v>
      </c>
      <c r="C752" s="2" t="str">
        <f t="shared" si="61"/>
        <v>WN52T3</v>
      </c>
      <c r="D752" s="38" t="s">
        <v>1578</v>
      </c>
      <c r="E752" s="38" t="s">
        <v>1579</v>
      </c>
      <c r="F752" s="33" t="str">
        <f t="shared" si="62"/>
        <v>N272</v>
      </c>
      <c r="G75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62043-N272-SN005</v>
      </c>
      <c r="H75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(BR17);Abutment 2</v>
      </c>
      <c r="I752" t="str" cm="1">
        <f t="array" ref="I752">IFERROR(INDEX(_xlfn.TEXTSPLIT(G752, "-"), 1), "")</f>
        <v>62043</v>
      </c>
      <c r="J752" t="str" cm="1">
        <f t="array" ref="J752">IFERROR(INDEX(_xlfn.TEXTSPLIT(H752, ";"), 1), "")</f>
        <v>South Road</v>
      </c>
      <c r="K752" t="str" cm="1">
        <f t="array" ref="K752">IFERROR(INDEX(_xlfn.TEXTSPLIT(G752, "-"), 2), "")</f>
        <v>N272</v>
      </c>
      <c r="L752" t="str" cm="1">
        <f t="array" ref="L752">IFERROR(INDEX(_xlfn.TEXTSPLIT(H752, ";"), 2), "")</f>
        <v>Active Transport Crossing (ATC) Bridge at Tennyson Centre Day Hospital and Herbert Road (BR17)</v>
      </c>
      <c r="M752" t="str" cm="1">
        <f t="array" ref="M752">IFERROR(INDEX(_xlfn.TEXTSPLIT(G752, "-"), 3), "")</f>
        <v>SN005</v>
      </c>
      <c r="N752" t="str" cm="1">
        <f t="array" ref="N752">IFERROR(INDEX(_xlfn.TEXTSPLIT(H752, ";"), 3), "")</f>
        <v>Abutment 2</v>
      </c>
      <c r="O752" s="22">
        <v>0</v>
      </c>
      <c r="P75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2" s="2" t="s">
        <v>389</v>
      </c>
      <c r="R752" s="17"/>
      <c r="S752" t="s">
        <v>285</v>
      </c>
      <c r="T752" t="s">
        <v>286</v>
      </c>
      <c r="U752" t="s">
        <v>205</v>
      </c>
      <c r="V752" t="s">
        <v>206</v>
      </c>
      <c r="W752" t="s">
        <v>1564</v>
      </c>
      <c r="X752" t="s">
        <v>1565</v>
      </c>
      <c r="Y752" t="s">
        <v>392</v>
      </c>
    </row>
    <row r="753" spans="1:25" ht="15" customHeight="1" x14ac:dyDescent="0.2">
      <c r="A753" s="2" t="s">
        <v>1580</v>
      </c>
      <c r="B753" s="2" t="s">
        <v>1776</v>
      </c>
      <c r="C753" s="2" t="str">
        <f t="shared" si="61"/>
        <v>WN52T3</v>
      </c>
      <c r="D753" s="38" t="s">
        <v>1582</v>
      </c>
      <c r="E753" s="38" t="s">
        <v>1583</v>
      </c>
      <c r="F753" s="33" t="str">
        <f t="shared" si="62"/>
        <v>N272</v>
      </c>
      <c r="G75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62043-N272-SN006</v>
      </c>
      <c r="H75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1</v>
      </c>
      <c r="I753" t="str" cm="1">
        <f t="array" ref="I753">IFERROR(INDEX(_xlfn.TEXTSPLIT(G753, "-"), 1), "")</f>
        <v>62043</v>
      </c>
      <c r="J753" t="str" cm="1">
        <f t="array" ref="J753">IFERROR(INDEX(_xlfn.TEXTSPLIT(H753, ";"), 1), "")</f>
        <v>South Road</v>
      </c>
      <c r="K753" t="str" cm="1">
        <f t="array" ref="K753">IFERROR(INDEX(_xlfn.TEXTSPLIT(G753, "-"), 2), "")</f>
        <v>N272</v>
      </c>
      <c r="L753" t="str" cm="1">
        <f t="array" ref="L753">IFERROR(INDEX(_xlfn.TEXTSPLIT(H753, ";"), 2), "")</f>
        <v>Active Transport Crossing (ATC) Bridge at Tennyson Centre Day Hospital and Herbert Road (BR17)</v>
      </c>
      <c r="M753" t="str" cm="1">
        <f t="array" ref="M753">IFERROR(INDEX(_xlfn.TEXTSPLIT(G753, "-"), 3), "")</f>
        <v>SN006</v>
      </c>
      <c r="N753" t="str" cm="1">
        <f t="array" ref="N753">IFERROR(INDEX(_xlfn.TEXTSPLIT(H753, ";"), 3), "")</f>
        <v>Span 1</v>
      </c>
      <c r="O753" s="22">
        <v>0</v>
      </c>
      <c r="P75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3" s="2" t="s">
        <v>389</v>
      </c>
      <c r="R753" s="17"/>
      <c r="S753" t="s">
        <v>285</v>
      </c>
      <c r="T753" t="s">
        <v>286</v>
      </c>
      <c r="U753" t="s">
        <v>205</v>
      </c>
      <c r="V753" t="s">
        <v>206</v>
      </c>
      <c r="W753" t="s">
        <v>1564</v>
      </c>
      <c r="X753" t="s">
        <v>1565</v>
      </c>
      <c r="Y753" t="s">
        <v>392</v>
      </c>
    </row>
    <row r="754" spans="1:25" ht="15" customHeight="1" x14ac:dyDescent="0.2">
      <c r="A754" s="2" t="s">
        <v>1580</v>
      </c>
      <c r="B754" s="2" t="s">
        <v>1777</v>
      </c>
      <c r="C754" s="2" t="str">
        <f t="shared" si="61"/>
        <v>WN52T3</v>
      </c>
      <c r="D754" s="38" t="s">
        <v>1585</v>
      </c>
      <c r="E754" s="38" t="s">
        <v>1586</v>
      </c>
      <c r="F754" s="33" t="str">
        <f t="shared" si="62"/>
        <v>N272</v>
      </c>
      <c r="G75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62043-N272-SN007</v>
      </c>
      <c r="H75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2</v>
      </c>
      <c r="I754" t="str" cm="1">
        <f t="array" ref="I754">IFERROR(INDEX(_xlfn.TEXTSPLIT(G754, "-"), 1), "")</f>
        <v>62043</v>
      </c>
      <c r="J754" t="str" cm="1">
        <f t="array" ref="J754">IFERROR(INDEX(_xlfn.TEXTSPLIT(H754, ";"), 1), "")</f>
        <v>South Road</v>
      </c>
      <c r="K754" t="str" cm="1">
        <f t="array" ref="K754">IFERROR(INDEX(_xlfn.TEXTSPLIT(G754, "-"), 2), "")</f>
        <v>N272</v>
      </c>
      <c r="L754" t="str" cm="1">
        <f t="array" ref="L754">IFERROR(INDEX(_xlfn.TEXTSPLIT(H754, ";"), 2), "")</f>
        <v>Active Transport Crossing (ATC) Bridge at Tennyson Centre Day Hospital and Herbert Road (BR17)</v>
      </c>
      <c r="M754" t="str" cm="1">
        <f t="array" ref="M754">IFERROR(INDEX(_xlfn.TEXTSPLIT(G754, "-"), 3), "")</f>
        <v>SN007</v>
      </c>
      <c r="N754" t="str" cm="1">
        <f t="array" ref="N754">IFERROR(INDEX(_xlfn.TEXTSPLIT(H754, ";"), 3), "")</f>
        <v>Span 2</v>
      </c>
      <c r="O754" s="22">
        <v>0</v>
      </c>
      <c r="P75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4" s="2" t="s">
        <v>389</v>
      </c>
      <c r="R754" s="17"/>
      <c r="S754" t="s">
        <v>285</v>
      </c>
      <c r="T754" t="s">
        <v>286</v>
      </c>
      <c r="U754" t="s">
        <v>205</v>
      </c>
      <c r="V754" t="s">
        <v>206</v>
      </c>
      <c r="W754" t="s">
        <v>1564</v>
      </c>
      <c r="X754" t="s">
        <v>1565</v>
      </c>
      <c r="Y754" t="s">
        <v>392</v>
      </c>
    </row>
    <row r="755" spans="1:25" ht="15" customHeight="1" x14ac:dyDescent="0.2">
      <c r="A755" s="2" t="s">
        <v>1580</v>
      </c>
      <c r="B755" s="2" t="s">
        <v>1778</v>
      </c>
      <c r="C755" s="2" t="str">
        <f t="shared" si="61"/>
        <v>WN52T3</v>
      </c>
      <c r="D755" s="38" t="s">
        <v>1588</v>
      </c>
      <c r="E755" s="38" t="s">
        <v>1589</v>
      </c>
      <c r="F755" s="33" t="str">
        <f t="shared" si="62"/>
        <v>N272</v>
      </c>
      <c r="G75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62043-N272-SN008</v>
      </c>
      <c r="H75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3</v>
      </c>
      <c r="I755" t="str" cm="1">
        <f t="array" ref="I755">IFERROR(INDEX(_xlfn.TEXTSPLIT(G755, "-"), 1), "")</f>
        <v>62043</v>
      </c>
      <c r="J755" t="str" cm="1">
        <f t="array" ref="J755">IFERROR(INDEX(_xlfn.TEXTSPLIT(H755, ";"), 1), "")</f>
        <v>South Road</v>
      </c>
      <c r="K755" t="str" cm="1">
        <f t="array" ref="K755">IFERROR(INDEX(_xlfn.TEXTSPLIT(G755, "-"), 2), "")</f>
        <v>N272</v>
      </c>
      <c r="L755" t="str" cm="1">
        <f t="array" ref="L755">IFERROR(INDEX(_xlfn.TEXTSPLIT(H755, ";"), 2), "")</f>
        <v>Active Transport Crossing (ATC) Bridge at Tennyson Centre Day Hospital and Herbert Road (BR17)</v>
      </c>
      <c r="M755" t="str" cm="1">
        <f t="array" ref="M755">IFERROR(INDEX(_xlfn.TEXTSPLIT(G755, "-"), 3), "")</f>
        <v>SN008</v>
      </c>
      <c r="N755" t="str" cm="1">
        <f t="array" ref="N755">IFERROR(INDEX(_xlfn.TEXTSPLIT(H755, ";"), 3), "")</f>
        <v>Span 3</v>
      </c>
      <c r="O755" s="22">
        <v>0</v>
      </c>
      <c r="P75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5" s="2" t="s">
        <v>389</v>
      </c>
      <c r="R755" s="17"/>
      <c r="S755" t="s">
        <v>285</v>
      </c>
      <c r="T755" t="s">
        <v>286</v>
      </c>
      <c r="U755" t="s">
        <v>205</v>
      </c>
      <c r="V755" t="s">
        <v>206</v>
      </c>
      <c r="W755" t="s">
        <v>1564</v>
      </c>
      <c r="X755" t="s">
        <v>1565</v>
      </c>
      <c r="Y755" t="s">
        <v>392</v>
      </c>
    </row>
    <row r="756" spans="1:25" ht="15" customHeight="1" x14ac:dyDescent="0.2">
      <c r="A756" s="2" t="s">
        <v>1580</v>
      </c>
      <c r="B756" s="2" t="s">
        <v>1779</v>
      </c>
      <c r="C756" s="2" t="str">
        <f t="shared" si="61"/>
        <v>WN52T3</v>
      </c>
      <c r="D756" s="38" t="s">
        <v>1657</v>
      </c>
      <c r="E756" s="38" t="s">
        <v>1658</v>
      </c>
      <c r="F756" s="33" t="str">
        <f t="shared" si="62"/>
        <v>N272</v>
      </c>
      <c r="G75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62043-N272-SN009</v>
      </c>
      <c r="H75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4</v>
      </c>
      <c r="I756" t="str" cm="1">
        <f t="array" ref="I756">IFERROR(INDEX(_xlfn.TEXTSPLIT(G756, "-"), 1), "")</f>
        <v>62043</v>
      </c>
      <c r="J756" t="str" cm="1">
        <f t="array" ref="J756">IFERROR(INDEX(_xlfn.TEXTSPLIT(H756, ";"), 1), "")</f>
        <v>South Road</v>
      </c>
      <c r="K756" t="str" cm="1">
        <f t="array" ref="K756">IFERROR(INDEX(_xlfn.TEXTSPLIT(G756, "-"), 2), "")</f>
        <v>N272</v>
      </c>
      <c r="L756" t="str" cm="1">
        <f t="array" ref="L756">IFERROR(INDEX(_xlfn.TEXTSPLIT(H756, ";"), 2), "")</f>
        <v>Active Transport Crossing (ATC) Bridge at Tennyson Centre Day Hospital and Herbert Road (BR17)</v>
      </c>
      <c r="M756" t="str" cm="1">
        <f t="array" ref="M756">IFERROR(INDEX(_xlfn.TEXTSPLIT(G756, "-"), 3), "")</f>
        <v>SN009</v>
      </c>
      <c r="N756" t="str" cm="1">
        <f t="array" ref="N756">IFERROR(INDEX(_xlfn.TEXTSPLIT(H756, ";"), 3), "")</f>
        <v>Span 4</v>
      </c>
      <c r="O756" s="22">
        <v>0</v>
      </c>
      <c r="P75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6" s="2" t="s">
        <v>389</v>
      </c>
      <c r="R756" s="17"/>
      <c r="S756" t="s">
        <v>285</v>
      </c>
      <c r="T756" t="s">
        <v>286</v>
      </c>
      <c r="U756" t="s">
        <v>205</v>
      </c>
      <c r="V756" t="s">
        <v>206</v>
      </c>
      <c r="W756" t="s">
        <v>1564</v>
      </c>
      <c r="X756" t="s">
        <v>1565</v>
      </c>
      <c r="Y756" t="s">
        <v>392</v>
      </c>
    </row>
    <row r="757" spans="1:25" ht="15" customHeight="1" x14ac:dyDescent="0.2">
      <c r="A757" s="2" t="s">
        <v>1580</v>
      </c>
      <c r="B757" s="2" t="s">
        <v>1780</v>
      </c>
      <c r="C757" s="2" t="str">
        <f t="shared" si="61"/>
        <v>WN52T3</v>
      </c>
      <c r="D757" s="38" t="s">
        <v>429</v>
      </c>
      <c r="E757" s="38" t="s">
        <v>1660</v>
      </c>
      <c r="F757" s="33" t="str">
        <f t="shared" si="62"/>
        <v>N272</v>
      </c>
      <c r="G75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62043-N272-SN010</v>
      </c>
      <c r="H75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5</v>
      </c>
      <c r="I757" t="str" cm="1">
        <f t="array" ref="I757">IFERROR(INDEX(_xlfn.TEXTSPLIT(G757, "-"), 1), "")</f>
        <v>62043</v>
      </c>
      <c r="J757" t="str" cm="1">
        <f t="array" ref="J757">IFERROR(INDEX(_xlfn.TEXTSPLIT(H757, ";"), 1), "")</f>
        <v>South Road</v>
      </c>
      <c r="K757" t="str" cm="1">
        <f t="array" ref="K757">IFERROR(INDEX(_xlfn.TEXTSPLIT(G757, "-"), 2), "")</f>
        <v>N272</v>
      </c>
      <c r="L757" t="str" cm="1">
        <f t="array" ref="L757">IFERROR(INDEX(_xlfn.TEXTSPLIT(H757, ";"), 2), "")</f>
        <v>Active Transport Crossing (ATC) Bridge at Tennyson Centre Day Hospital and Herbert Road (BR17)</v>
      </c>
      <c r="M757" t="str" cm="1">
        <f t="array" ref="M757">IFERROR(INDEX(_xlfn.TEXTSPLIT(G757, "-"), 3), "")</f>
        <v>SN010</v>
      </c>
      <c r="N757" t="str" cm="1">
        <f t="array" ref="N757">IFERROR(INDEX(_xlfn.TEXTSPLIT(H757, ";"), 3), "")</f>
        <v>Span 5</v>
      </c>
      <c r="O757" s="22">
        <v>0</v>
      </c>
      <c r="P75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7" s="2" t="s">
        <v>389</v>
      </c>
      <c r="R757" s="17"/>
      <c r="S757" t="s">
        <v>285</v>
      </c>
      <c r="T757" t="s">
        <v>286</v>
      </c>
      <c r="U757" t="s">
        <v>205</v>
      </c>
      <c r="V757" t="s">
        <v>206</v>
      </c>
      <c r="W757" t="s">
        <v>1564</v>
      </c>
      <c r="X757" t="s">
        <v>1565</v>
      </c>
      <c r="Y757" t="s">
        <v>392</v>
      </c>
    </row>
    <row r="758" spans="1:25" ht="15" customHeight="1" x14ac:dyDescent="0.2">
      <c r="A758" s="2" t="s">
        <v>1580</v>
      </c>
      <c r="B758" s="2" t="s">
        <v>1781</v>
      </c>
      <c r="C758" s="2" t="str">
        <f t="shared" si="61"/>
        <v>WN52T3</v>
      </c>
      <c r="D758" s="38" t="s">
        <v>1594</v>
      </c>
      <c r="E758" s="38" t="s">
        <v>1704</v>
      </c>
      <c r="F758" s="33" t="str">
        <f t="shared" si="62"/>
        <v>N272</v>
      </c>
      <c r="G75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62043-N272-SN011</v>
      </c>
      <c r="H75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6</v>
      </c>
      <c r="I758" t="str" cm="1">
        <f t="array" ref="I758">IFERROR(INDEX(_xlfn.TEXTSPLIT(G758, "-"), 1), "")</f>
        <v>62043</v>
      </c>
      <c r="J758" t="str" cm="1">
        <f t="array" ref="J758">IFERROR(INDEX(_xlfn.TEXTSPLIT(H758, ";"), 1), "")</f>
        <v>South Road</v>
      </c>
      <c r="K758" t="str" cm="1">
        <f t="array" ref="K758">IFERROR(INDEX(_xlfn.TEXTSPLIT(G758, "-"), 2), "")</f>
        <v>N272</v>
      </c>
      <c r="L758" t="str" cm="1">
        <f t="array" ref="L758">IFERROR(INDEX(_xlfn.TEXTSPLIT(H758, ";"), 2), "")</f>
        <v>Active Transport Crossing (ATC) Bridge at Tennyson Centre Day Hospital and Herbert Road (BR17)</v>
      </c>
      <c r="M758" t="str" cm="1">
        <f t="array" ref="M758">IFERROR(INDEX(_xlfn.TEXTSPLIT(G758, "-"), 3), "")</f>
        <v>SN011</v>
      </c>
      <c r="N758" t="str" cm="1">
        <f t="array" ref="N758">IFERROR(INDEX(_xlfn.TEXTSPLIT(H758, ";"), 3), "")</f>
        <v>Span 6</v>
      </c>
      <c r="O758" s="22">
        <v>0</v>
      </c>
      <c r="P75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8" s="2" t="s">
        <v>389</v>
      </c>
      <c r="R758" s="17"/>
      <c r="S758" t="s">
        <v>285</v>
      </c>
      <c r="T758" t="s">
        <v>286</v>
      </c>
      <c r="U758" t="s">
        <v>205</v>
      </c>
      <c r="V758" t="s">
        <v>206</v>
      </c>
      <c r="W758" t="s">
        <v>1564</v>
      </c>
      <c r="X758" t="s">
        <v>1565</v>
      </c>
      <c r="Y758" t="s">
        <v>392</v>
      </c>
    </row>
    <row r="759" spans="1:25" ht="15" customHeight="1" x14ac:dyDescent="0.2">
      <c r="A759" s="2" t="s">
        <v>1580</v>
      </c>
      <c r="B759" s="2" t="s">
        <v>1782</v>
      </c>
      <c r="C759" s="2" t="str">
        <f t="shared" si="61"/>
        <v>WN52T3</v>
      </c>
      <c r="D759" s="38" t="s">
        <v>1663</v>
      </c>
      <c r="E759" s="38" t="s">
        <v>1706</v>
      </c>
      <c r="F759" s="33" t="str">
        <f t="shared" si="62"/>
        <v>N272</v>
      </c>
      <c r="G75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62043-N272-SN012</v>
      </c>
      <c r="H75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7</v>
      </c>
      <c r="I759" t="str" cm="1">
        <f t="array" ref="I759">IFERROR(INDEX(_xlfn.TEXTSPLIT(G759, "-"), 1), "")</f>
        <v>62043</v>
      </c>
      <c r="J759" t="str" cm="1">
        <f t="array" ref="J759">IFERROR(INDEX(_xlfn.TEXTSPLIT(H759, ";"), 1), "")</f>
        <v>South Road</v>
      </c>
      <c r="K759" t="str" cm="1">
        <f t="array" ref="K759">IFERROR(INDEX(_xlfn.TEXTSPLIT(G759, "-"), 2), "")</f>
        <v>N272</v>
      </c>
      <c r="L759" t="str" cm="1">
        <f t="array" ref="L759">IFERROR(INDEX(_xlfn.TEXTSPLIT(H759, ";"), 2), "")</f>
        <v>Active Transport Crossing (ATC) Bridge at Tennyson Centre Day Hospital and Herbert Road (BR17)</v>
      </c>
      <c r="M759" t="str" cm="1">
        <f t="array" ref="M759">IFERROR(INDEX(_xlfn.TEXTSPLIT(G759, "-"), 3), "")</f>
        <v>SN012</v>
      </c>
      <c r="N759" t="str" cm="1">
        <f t="array" ref="N759">IFERROR(INDEX(_xlfn.TEXTSPLIT(H759, ";"), 3), "")</f>
        <v>Span 7</v>
      </c>
      <c r="O759" s="22">
        <v>0</v>
      </c>
      <c r="P75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59" s="2" t="s">
        <v>389</v>
      </c>
      <c r="R759" s="17"/>
      <c r="S759" t="s">
        <v>285</v>
      </c>
      <c r="T759" t="s">
        <v>286</v>
      </c>
      <c r="U759" t="s">
        <v>205</v>
      </c>
      <c r="V759" t="s">
        <v>206</v>
      </c>
      <c r="W759" t="s">
        <v>1564</v>
      </c>
      <c r="X759" t="s">
        <v>1565</v>
      </c>
      <c r="Y759" t="s">
        <v>392</v>
      </c>
    </row>
    <row r="760" spans="1:25" ht="15" customHeight="1" x14ac:dyDescent="0.2">
      <c r="A760" s="2" t="s">
        <v>1580</v>
      </c>
      <c r="B760" s="2" t="s">
        <v>1783</v>
      </c>
      <c r="C760" s="2" t="str">
        <f t="shared" si="61"/>
        <v>WN52T3</v>
      </c>
      <c r="D760" s="38" t="s">
        <v>1665</v>
      </c>
      <c r="E760" s="38" t="s">
        <v>1708</v>
      </c>
      <c r="F760" s="33" t="str">
        <f t="shared" si="62"/>
        <v>N272</v>
      </c>
      <c r="G76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62043-N272-SN013</v>
      </c>
      <c r="H76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8</v>
      </c>
      <c r="I760" t="str" cm="1">
        <f t="array" ref="I760">IFERROR(INDEX(_xlfn.TEXTSPLIT(G760, "-"), 1), "")</f>
        <v>62043</v>
      </c>
      <c r="J760" t="str" cm="1">
        <f t="array" ref="J760">IFERROR(INDEX(_xlfn.TEXTSPLIT(H760, ";"), 1), "")</f>
        <v>South Road</v>
      </c>
      <c r="K760" t="str" cm="1">
        <f t="array" ref="K760">IFERROR(INDEX(_xlfn.TEXTSPLIT(G760, "-"), 2), "")</f>
        <v>N272</v>
      </c>
      <c r="L760" t="str" cm="1">
        <f t="array" ref="L760">IFERROR(INDEX(_xlfn.TEXTSPLIT(H760, ";"), 2), "")</f>
        <v>Active Transport Crossing (ATC) Bridge at Tennyson Centre Day Hospital and Herbert Road (BR17)</v>
      </c>
      <c r="M760" t="str" cm="1">
        <f t="array" ref="M760">IFERROR(INDEX(_xlfn.TEXTSPLIT(G760, "-"), 3), "")</f>
        <v>SN013</v>
      </c>
      <c r="N760" t="str" cm="1">
        <f t="array" ref="N760">IFERROR(INDEX(_xlfn.TEXTSPLIT(H760, ";"), 3), "")</f>
        <v>Span 8</v>
      </c>
      <c r="O760" s="22">
        <v>0</v>
      </c>
      <c r="P76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0" s="2" t="s">
        <v>389</v>
      </c>
      <c r="R760" s="17"/>
      <c r="S760" t="s">
        <v>285</v>
      </c>
      <c r="T760" t="s">
        <v>286</v>
      </c>
      <c r="U760" t="s">
        <v>205</v>
      </c>
      <c r="V760" t="s">
        <v>206</v>
      </c>
      <c r="W760" t="s">
        <v>1564</v>
      </c>
      <c r="X760" t="s">
        <v>1565</v>
      </c>
      <c r="Y760" t="s">
        <v>392</v>
      </c>
    </row>
    <row r="761" spans="1:25" ht="15" customHeight="1" x14ac:dyDescent="0.2">
      <c r="A761" s="2" t="s">
        <v>1580</v>
      </c>
      <c r="B761" s="2" t="s">
        <v>1784</v>
      </c>
      <c r="C761" s="2" t="str">
        <f t="shared" si="61"/>
        <v>WN52T3</v>
      </c>
      <c r="D761" s="38" t="s">
        <v>1668</v>
      </c>
      <c r="E761" s="38" t="s">
        <v>1738</v>
      </c>
      <c r="F761" s="33" t="str">
        <f t="shared" si="62"/>
        <v>N272</v>
      </c>
      <c r="G76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62043-N272-SN014</v>
      </c>
      <c r="H76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9</v>
      </c>
      <c r="I761" t="str" cm="1">
        <f t="array" ref="I761">IFERROR(INDEX(_xlfn.TEXTSPLIT(G761, "-"), 1), "")</f>
        <v>62043</v>
      </c>
      <c r="J761" t="str" cm="1">
        <f t="array" ref="J761">IFERROR(INDEX(_xlfn.TEXTSPLIT(H761, ";"), 1), "")</f>
        <v>South Road</v>
      </c>
      <c r="K761" t="str" cm="1">
        <f t="array" ref="K761">IFERROR(INDEX(_xlfn.TEXTSPLIT(G761, "-"), 2), "")</f>
        <v>N272</v>
      </c>
      <c r="L761" t="str" cm="1">
        <f t="array" ref="L761">IFERROR(INDEX(_xlfn.TEXTSPLIT(H761, ";"), 2), "")</f>
        <v>Active Transport Crossing (ATC) Bridge at Tennyson Centre Day Hospital and Herbert Road (BR17)</v>
      </c>
      <c r="M761" t="str" cm="1">
        <f t="array" ref="M761">IFERROR(INDEX(_xlfn.TEXTSPLIT(G761, "-"), 3), "")</f>
        <v>SN014</v>
      </c>
      <c r="N761" t="str" cm="1">
        <f t="array" ref="N761">IFERROR(INDEX(_xlfn.TEXTSPLIT(H761, ";"), 3), "")</f>
        <v>Span 9</v>
      </c>
      <c r="O761" s="22">
        <v>0</v>
      </c>
      <c r="P76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1" s="2" t="s">
        <v>389</v>
      </c>
      <c r="R761" s="17"/>
      <c r="S761" t="s">
        <v>285</v>
      </c>
      <c r="T761" t="s">
        <v>286</v>
      </c>
      <c r="U761" t="s">
        <v>205</v>
      </c>
      <c r="V761" t="s">
        <v>206</v>
      </c>
      <c r="W761" t="s">
        <v>1564</v>
      </c>
      <c r="X761" t="s">
        <v>1565</v>
      </c>
      <c r="Y761" t="s">
        <v>392</v>
      </c>
    </row>
    <row r="762" spans="1:25" ht="15" customHeight="1" x14ac:dyDescent="0.2">
      <c r="A762" s="2" t="s">
        <v>1580</v>
      </c>
      <c r="B762" s="2" t="s">
        <v>1785</v>
      </c>
      <c r="C762" s="2" t="str">
        <f t="shared" si="61"/>
        <v>WN52T3</v>
      </c>
      <c r="D762" s="38" t="s">
        <v>1712</v>
      </c>
      <c r="E762" s="38" t="s">
        <v>1740</v>
      </c>
      <c r="F762" s="33" t="str">
        <f t="shared" si="62"/>
        <v>N272</v>
      </c>
      <c r="G76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62043-N272-SN015</v>
      </c>
      <c r="H76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10</v>
      </c>
      <c r="I762" t="str" cm="1">
        <f t="array" ref="I762">IFERROR(INDEX(_xlfn.TEXTSPLIT(G762, "-"), 1), "")</f>
        <v>62043</v>
      </c>
      <c r="J762" t="str" cm="1">
        <f t="array" ref="J762">IFERROR(INDEX(_xlfn.TEXTSPLIT(H762, ";"), 1), "")</f>
        <v>South Road</v>
      </c>
      <c r="K762" t="str" cm="1">
        <f t="array" ref="K762">IFERROR(INDEX(_xlfn.TEXTSPLIT(G762, "-"), 2), "")</f>
        <v>N272</v>
      </c>
      <c r="L762" t="str" cm="1">
        <f t="array" ref="L762">IFERROR(INDEX(_xlfn.TEXTSPLIT(H762, ";"), 2), "")</f>
        <v>Active Transport Crossing (ATC) Bridge at Tennyson Centre Day Hospital and Herbert Road (BR17)</v>
      </c>
      <c r="M762" t="str" cm="1">
        <f t="array" ref="M762">IFERROR(INDEX(_xlfn.TEXTSPLIT(G762, "-"), 3), "")</f>
        <v>SN015</v>
      </c>
      <c r="N762" t="str" cm="1">
        <f t="array" ref="N762">IFERROR(INDEX(_xlfn.TEXTSPLIT(H762, ";"), 3), "")</f>
        <v>Span 10</v>
      </c>
      <c r="O762" s="22">
        <v>0</v>
      </c>
      <c r="P76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2" s="2" t="s">
        <v>389</v>
      </c>
      <c r="R762" s="17"/>
      <c r="S762" t="s">
        <v>285</v>
      </c>
      <c r="T762" t="s">
        <v>286</v>
      </c>
      <c r="U762" t="s">
        <v>205</v>
      </c>
      <c r="V762" t="s">
        <v>206</v>
      </c>
      <c r="W762" t="s">
        <v>1564</v>
      </c>
      <c r="X762" t="s">
        <v>1565</v>
      </c>
      <c r="Y762" t="s">
        <v>392</v>
      </c>
    </row>
    <row r="763" spans="1:25" ht="15" customHeight="1" x14ac:dyDescent="0.2">
      <c r="A763" s="2" t="s">
        <v>1580</v>
      </c>
      <c r="B763" s="2" t="s">
        <v>1786</v>
      </c>
      <c r="C763" s="2" t="str">
        <f t="shared" si="61"/>
        <v>WN52T3</v>
      </c>
      <c r="D763" s="38" t="s">
        <v>1714</v>
      </c>
      <c r="E763" s="38" t="s">
        <v>1742</v>
      </c>
      <c r="F763" s="33" t="str">
        <f t="shared" si="62"/>
        <v>N272</v>
      </c>
      <c r="G76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62043-N272-SN016</v>
      </c>
      <c r="H76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11</v>
      </c>
      <c r="I763" t="str" cm="1">
        <f t="array" ref="I763">IFERROR(INDEX(_xlfn.TEXTSPLIT(G763, "-"), 1), "")</f>
        <v>62043</v>
      </c>
      <c r="J763" t="str" cm="1">
        <f t="array" ref="J763">IFERROR(INDEX(_xlfn.TEXTSPLIT(H763, ";"), 1), "")</f>
        <v>South Road</v>
      </c>
      <c r="K763" t="str" cm="1">
        <f t="array" ref="K763">IFERROR(INDEX(_xlfn.TEXTSPLIT(G763, "-"), 2), "")</f>
        <v>N272</v>
      </c>
      <c r="L763" t="str" cm="1">
        <f t="array" ref="L763">IFERROR(INDEX(_xlfn.TEXTSPLIT(H763, ";"), 2), "")</f>
        <v>Active Transport Crossing (ATC) Bridge at Tennyson Centre Day Hospital and Herbert Road (BR17)</v>
      </c>
      <c r="M763" t="str" cm="1">
        <f t="array" ref="M763">IFERROR(INDEX(_xlfn.TEXTSPLIT(G763, "-"), 3), "")</f>
        <v>SN016</v>
      </c>
      <c r="N763" t="str" cm="1">
        <f t="array" ref="N763">IFERROR(INDEX(_xlfn.TEXTSPLIT(H763, ";"), 3), "")</f>
        <v>Span 11</v>
      </c>
      <c r="O763" s="22">
        <v>0</v>
      </c>
      <c r="P76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3" s="2" t="s">
        <v>389</v>
      </c>
      <c r="R763" s="17"/>
      <c r="S763" t="s">
        <v>285</v>
      </c>
      <c r="T763" t="s">
        <v>286</v>
      </c>
      <c r="U763" t="s">
        <v>205</v>
      </c>
      <c r="V763" t="s">
        <v>206</v>
      </c>
      <c r="W763" t="s">
        <v>1564</v>
      </c>
      <c r="X763" t="s">
        <v>1565</v>
      </c>
      <c r="Y763" t="s">
        <v>392</v>
      </c>
    </row>
    <row r="764" spans="1:25" ht="15" customHeight="1" x14ac:dyDescent="0.2">
      <c r="A764" s="2" t="s">
        <v>1580</v>
      </c>
      <c r="B764" s="2" t="s">
        <v>1787</v>
      </c>
      <c r="C764" s="2" t="str">
        <f t="shared" si="61"/>
        <v>WN52T3</v>
      </c>
      <c r="D764" s="38" t="s">
        <v>1716</v>
      </c>
      <c r="E764" s="38" t="s">
        <v>1744</v>
      </c>
      <c r="F764" s="33" t="str">
        <f t="shared" si="62"/>
        <v>N272</v>
      </c>
      <c r="G76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62043-N272-SN017</v>
      </c>
      <c r="H76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12</v>
      </c>
      <c r="I764" t="str" cm="1">
        <f t="array" ref="I764">IFERROR(INDEX(_xlfn.TEXTSPLIT(G764, "-"), 1), "")</f>
        <v>62043</v>
      </c>
      <c r="J764" t="str" cm="1">
        <f t="array" ref="J764">IFERROR(INDEX(_xlfn.TEXTSPLIT(H764, ";"), 1), "")</f>
        <v>South Road</v>
      </c>
      <c r="K764" t="str" cm="1">
        <f t="array" ref="K764">IFERROR(INDEX(_xlfn.TEXTSPLIT(G764, "-"), 2), "")</f>
        <v>N272</v>
      </c>
      <c r="L764" t="str" cm="1">
        <f t="array" ref="L764">IFERROR(INDEX(_xlfn.TEXTSPLIT(H764, ";"), 2), "")</f>
        <v>Active Transport Crossing (ATC) Bridge at Tennyson Centre Day Hospital and Herbert Road (BR17)</v>
      </c>
      <c r="M764" t="str" cm="1">
        <f t="array" ref="M764">IFERROR(INDEX(_xlfn.TEXTSPLIT(G764, "-"), 3), "")</f>
        <v>SN017</v>
      </c>
      <c r="N764" t="str" cm="1">
        <f t="array" ref="N764">IFERROR(INDEX(_xlfn.TEXTSPLIT(H764, ";"), 3), "")</f>
        <v>Span 12</v>
      </c>
      <c r="O764" s="22">
        <v>0</v>
      </c>
      <c r="P76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4" s="2" t="s">
        <v>389</v>
      </c>
      <c r="R764" s="17"/>
      <c r="S764" t="s">
        <v>285</v>
      </c>
      <c r="T764" t="s">
        <v>286</v>
      </c>
      <c r="U764" t="s">
        <v>205</v>
      </c>
      <c r="V764" t="s">
        <v>206</v>
      </c>
      <c r="W764" t="s">
        <v>1564</v>
      </c>
      <c r="X764" t="s">
        <v>1565</v>
      </c>
      <c r="Y764" t="s">
        <v>392</v>
      </c>
    </row>
    <row r="765" spans="1:25" ht="15" customHeight="1" x14ac:dyDescent="0.2">
      <c r="A765" s="2" t="s">
        <v>1580</v>
      </c>
      <c r="B765" s="2" t="s">
        <v>1788</v>
      </c>
      <c r="C765" s="2" t="str">
        <f t="shared" si="61"/>
        <v>WN52T3</v>
      </c>
      <c r="D765" s="38" t="s">
        <v>1719</v>
      </c>
      <c r="E765" s="38" t="s">
        <v>1789</v>
      </c>
      <c r="F765" s="33" t="str">
        <f t="shared" si="62"/>
        <v>N272</v>
      </c>
      <c r="G76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62043-N272-SN018</v>
      </c>
      <c r="H76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13</v>
      </c>
      <c r="I765" t="str" cm="1">
        <f t="array" ref="I765">IFERROR(INDEX(_xlfn.TEXTSPLIT(G765, "-"), 1), "")</f>
        <v>62043</v>
      </c>
      <c r="J765" t="str" cm="1">
        <f t="array" ref="J765">IFERROR(INDEX(_xlfn.TEXTSPLIT(H765, ";"), 1), "")</f>
        <v>South Road</v>
      </c>
      <c r="K765" t="str" cm="1">
        <f t="array" ref="K765">IFERROR(INDEX(_xlfn.TEXTSPLIT(G765, "-"), 2), "")</f>
        <v>N272</v>
      </c>
      <c r="L765" t="str" cm="1">
        <f t="array" ref="L765">IFERROR(INDEX(_xlfn.TEXTSPLIT(H765, ";"), 2), "")</f>
        <v>Active Transport Crossing (ATC) Bridge at Tennyson Centre Day Hospital and Herbert Road (BR17)</v>
      </c>
      <c r="M765" t="str" cm="1">
        <f t="array" ref="M765">IFERROR(INDEX(_xlfn.TEXTSPLIT(G765, "-"), 3), "")</f>
        <v>SN018</v>
      </c>
      <c r="N765" t="str" cm="1">
        <f t="array" ref="N765">IFERROR(INDEX(_xlfn.TEXTSPLIT(H765, ";"), 3), "")</f>
        <v>Span 13</v>
      </c>
      <c r="O765" s="22">
        <v>0</v>
      </c>
      <c r="P76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5" s="2" t="s">
        <v>389</v>
      </c>
      <c r="R765" s="17"/>
      <c r="S765" t="s">
        <v>285</v>
      </c>
      <c r="T765" t="s">
        <v>286</v>
      </c>
      <c r="U765" t="s">
        <v>205</v>
      </c>
      <c r="V765" t="s">
        <v>206</v>
      </c>
      <c r="W765" t="s">
        <v>1564</v>
      </c>
      <c r="X765" t="s">
        <v>1565</v>
      </c>
      <c r="Y765" t="s">
        <v>392</v>
      </c>
    </row>
    <row r="766" spans="1:25" ht="15" customHeight="1" x14ac:dyDescent="0.2">
      <c r="A766" s="2" t="s">
        <v>1580</v>
      </c>
      <c r="B766" s="2" t="s">
        <v>1790</v>
      </c>
      <c r="C766" s="2" t="str">
        <f t="shared" si="61"/>
        <v>WN52T3</v>
      </c>
      <c r="D766" s="38" t="s">
        <v>1722</v>
      </c>
      <c r="E766" s="38" t="s">
        <v>1791</v>
      </c>
      <c r="F766" s="33" t="str">
        <f t="shared" si="62"/>
        <v>N272</v>
      </c>
      <c r="G76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62043-N272-SN019</v>
      </c>
      <c r="H76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(BR17);Span 14</v>
      </c>
      <c r="I766" t="str" cm="1">
        <f t="array" ref="I766">IFERROR(INDEX(_xlfn.TEXTSPLIT(G766, "-"), 1), "")</f>
        <v>62043</v>
      </c>
      <c r="J766" t="str" cm="1">
        <f t="array" ref="J766">IFERROR(INDEX(_xlfn.TEXTSPLIT(H766, ";"), 1), "")</f>
        <v>South Road</v>
      </c>
      <c r="K766" t="str" cm="1">
        <f t="array" ref="K766">IFERROR(INDEX(_xlfn.TEXTSPLIT(G766, "-"), 2), "")</f>
        <v>N272</v>
      </c>
      <c r="L766" t="str" cm="1">
        <f t="array" ref="L766">IFERROR(INDEX(_xlfn.TEXTSPLIT(H766, ";"), 2), "")</f>
        <v>Active Transport Crossing (ATC) Bridge at Tennyson Centre Day Hospital and Herbert Road (BR17)</v>
      </c>
      <c r="M766" t="str" cm="1">
        <f t="array" ref="M766">IFERROR(INDEX(_xlfn.TEXTSPLIT(G766, "-"), 3), "")</f>
        <v>SN019</v>
      </c>
      <c r="N766" t="str" cm="1">
        <f t="array" ref="N766">IFERROR(INDEX(_xlfn.TEXTSPLIT(H766, ";"), 3), "")</f>
        <v>Span 14</v>
      </c>
      <c r="O766" s="22">
        <v>0</v>
      </c>
      <c r="P76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6" s="2" t="s">
        <v>389</v>
      </c>
      <c r="R766" s="17"/>
      <c r="S766" t="s">
        <v>285</v>
      </c>
      <c r="T766" t="s">
        <v>286</v>
      </c>
      <c r="U766" t="s">
        <v>205</v>
      </c>
      <c r="V766" t="s">
        <v>206</v>
      </c>
      <c r="W766" t="s">
        <v>1564</v>
      </c>
      <c r="X766" t="s">
        <v>1565</v>
      </c>
      <c r="Y766" t="s">
        <v>392</v>
      </c>
    </row>
    <row r="767" spans="1:25" ht="15" customHeight="1" x14ac:dyDescent="0.2">
      <c r="A767" s="2" t="s">
        <v>1590</v>
      </c>
      <c r="B767" s="2" t="s">
        <v>1792</v>
      </c>
      <c r="C767" s="2" t="str">
        <f t="shared" si="61"/>
        <v>WN52T3</v>
      </c>
      <c r="D767" s="38" t="s">
        <v>451</v>
      </c>
      <c r="E767" s="38" t="s">
        <v>1592</v>
      </c>
      <c r="F767" s="33" t="str">
        <f t="shared" si="62"/>
        <v>N272</v>
      </c>
      <c r="G76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62043-N272-SN020</v>
      </c>
      <c r="H76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1</v>
      </c>
      <c r="I767" t="str" cm="1">
        <f t="array" ref="I767">IFERROR(INDEX(_xlfn.TEXTSPLIT(G767, "-"), 1), "")</f>
        <v>62043</v>
      </c>
      <c r="J767" t="str" cm="1">
        <f t="array" ref="J767">IFERROR(INDEX(_xlfn.TEXTSPLIT(H767, ";"), 1), "")</f>
        <v>South Road</v>
      </c>
      <c r="K767" t="str" cm="1">
        <f t="array" ref="K767">IFERROR(INDEX(_xlfn.TEXTSPLIT(G767, "-"), 2), "")</f>
        <v>N272</v>
      </c>
      <c r="L767" t="str" cm="1">
        <f t="array" ref="L767">IFERROR(INDEX(_xlfn.TEXTSPLIT(H767, ";"), 2), "")</f>
        <v>Active Transport Crossing (ATC) Bridge at Tennyson Centre Day Hospital and Herbert Road (BR17)</v>
      </c>
      <c r="M767" t="str" cm="1">
        <f t="array" ref="M767">IFERROR(INDEX(_xlfn.TEXTSPLIT(G767, "-"), 3), "")</f>
        <v>SN020</v>
      </c>
      <c r="N767" t="str" cm="1">
        <f t="array" ref="N767">IFERROR(INDEX(_xlfn.TEXTSPLIT(H767, ";"), 3), "")</f>
        <v>Pier 1</v>
      </c>
      <c r="O767" s="22">
        <v>0</v>
      </c>
      <c r="P76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7" s="2" t="s">
        <v>389</v>
      </c>
      <c r="R767" s="17"/>
      <c r="S767" t="s">
        <v>285</v>
      </c>
      <c r="T767" t="s">
        <v>286</v>
      </c>
      <c r="U767" t="s">
        <v>205</v>
      </c>
      <c r="V767" t="s">
        <v>206</v>
      </c>
      <c r="W767" t="s">
        <v>1564</v>
      </c>
      <c r="X767" t="s">
        <v>1565</v>
      </c>
      <c r="Y767" t="s">
        <v>392</v>
      </c>
    </row>
    <row r="768" spans="1:25" ht="15" customHeight="1" x14ac:dyDescent="0.2">
      <c r="A768" s="2" t="s">
        <v>1590</v>
      </c>
      <c r="B768" s="2" t="s">
        <v>1793</v>
      </c>
      <c r="C768" s="2" t="str">
        <f t="shared" si="61"/>
        <v>WN52T3</v>
      </c>
      <c r="D768" s="38" t="s">
        <v>1749</v>
      </c>
      <c r="E768" s="38" t="s">
        <v>1595</v>
      </c>
      <c r="F768" s="33" t="str">
        <f t="shared" si="62"/>
        <v>N272</v>
      </c>
      <c r="G76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62043-N272-SN021</v>
      </c>
      <c r="H76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2</v>
      </c>
      <c r="I768" t="str" cm="1">
        <f t="array" ref="I768">IFERROR(INDEX(_xlfn.TEXTSPLIT(G768, "-"), 1), "")</f>
        <v>62043</v>
      </c>
      <c r="J768" t="str" cm="1">
        <f t="array" ref="J768">IFERROR(INDEX(_xlfn.TEXTSPLIT(H768, ";"), 1), "")</f>
        <v>South Road</v>
      </c>
      <c r="K768" t="str" cm="1">
        <f t="array" ref="K768">IFERROR(INDEX(_xlfn.TEXTSPLIT(G768, "-"), 2), "")</f>
        <v>N272</v>
      </c>
      <c r="L768" t="str" cm="1">
        <f t="array" ref="L768">IFERROR(INDEX(_xlfn.TEXTSPLIT(H768, ";"), 2), "")</f>
        <v>Active Transport Crossing (ATC) Bridge at Tennyson Centre Day Hospital and Herbert Road (BR17)</v>
      </c>
      <c r="M768" t="str" cm="1">
        <f t="array" ref="M768">IFERROR(INDEX(_xlfn.TEXTSPLIT(G768, "-"), 3), "")</f>
        <v>SN021</v>
      </c>
      <c r="N768" t="str" cm="1">
        <f t="array" ref="N768">IFERROR(INDEX(_xlfn.TEXTSPLIT(H768, ";"), 3), "")</f>
        <v>Pier 2</v>
      </c>
      <c r="O768" s="22">
        <v>0</v>
      </c>
      <c r="P76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8" s="2" t="s">
        <v>389</v>
      </c>
      <c r="R768" s="17"/>
      <c r="S768" t="s">
        <v>285</v>
      </c>
      <c r="T768" t="s">
        <v>286</v>
      </c>
      <c r="U768" t="s">
        <v>205</v>
      </c>
      <c r="V768" t="s">
        <v>206</v>
      </c>
      <c r="W768" t="s">
        <v>1564</v>
      </c>
      <c r="X768" t="s">
        <v>1565</v>
      </c>
      <c r="Y768" t="s">
        <v>392</v>
      </c>
    </row>
    <row r="769" spans="1:25" ht="15" customHeight="1" x14ac:dyDescent="0.2">
      <c r="A769" s="2" t="s">
        <v>1590</v>
      </c>
      <c r="B769" s="2" t="s">
        <v>1794</v>
      </c>
      <c r="C769" s="2" t="str">
        <f t="shared" si="61"/>
        <v>WN52T3</v>
      </c>
      <c r="D769" s="38" t="s">
        <v>1751</v>
      </c>
      <c r="E769" s="38" t="s">
        <v>1666</v>
      </c>
      <c r="F769" s="33" t="str">
        <f t="shared" si="62"/>
        <v>N272</v>
      </c>
      <c r="G76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62043-N272-SN022</v>
      </c>
      <c r="H76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3</v>
      </c>
      <c r="I769" t="str" cm="1">
        <f t="array" ref="I769">IFERROR(INDEX(_xlfn.TEXTSPLIT(G769, "-"), 1), "")</f>
        <v>62043</v>
      </c>
      <c r="J769" t="str" cm="1">
        <f t="array" ref="J769">IFERROR(INDEX(_xlfn.TEXTSPLIT(H769, ";"), 1), "")</f>
        <v>South Road</v>
      </c>
      <c r="K769" t="str" cm="1">
        <f t="array" ref="K769">IFERROR(INDEX(_xlfn.TEXTSPLIT(G769, "-"), 2), "")</f>
        <v>N272</v>
      </c>
      <c r="L769" t="str" cm="1">
        <f t="array" ref="L769">IFERROR(INDEX(_xlfn.TEXTSPLIT(H769, ";"), 2), "")</f>
        <v>Active Transport Crossing (ATC) Bridge at Tennyson Centre Day Hospital and Herbert Road (BR17)</v>
      </c>
      <c r="M769" t="str" cm="1">
        <f t="array" ref="M769">IFERROR(INDEX(_xlfn.TEXTSPLIT(G769, "-"), 3), "")</f>
        <v>SN022</v>
      </c>
      <c r="N769" t="str" cm="1">
        <f t="array" ref="N769">IFERROR(INDEX(_xlfn.TEXTSPLIT(H769, ";"), 3), "")</f>
        <v>Pier 3</v>
      </c>
      <c r="O769" s="22">
        <v>0</v>
      </c>
      <c r="P76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69" s="2" t="s">
        <v>389</v>
      </c>
      <c r="R769" s="17"/>
      <c r="S769" t="s">
        <v>285</v>
      </c>
      <c r="T769" t="s">
        <v>286</v>
      </c>
      <c r="U769" t="s">
        <v>205</v>
      </c>
      <c r="V769" t="s">
        <v>206</v>
      </c>
      <c r="W769" t="s">
        <v>1564</v>
      </c>
      <c r="X769" t="s">
        <v>1565</v>
      </c>
      <c r="Y769" t="s">
        <v>392</v>
      </c>
    </row>
    <row r="770" spans="1:25" ht="15" customHeight="1" x14ac:dyDescent="0.2">
      <c r="A770" s="2" t="s">
        <v>1590</v>
      </c>
      <c r="B770" s="2" t="s">
        <v>1795</v>
      </c>
      <c r="C770" s="2" t="str">
        <f t="shared" si="61"/>
        <v>WN52T3</v>
      </c>
      <c r="D770" s="38" t="s">
        <v>1753</v>
      </c>
      <c r="E770" s="38" t="s">
        <v>1669</v>
      </c>
      <c r="F770" s="33" t="str">
        <f t="shared" si="62"/>
        <v>N272</v>
      </c>
      <c r="G77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62043-N272-SN023</v>
      </c>
      <c r="H77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4</v>
      </c>
      <c r="I770" t="str" cm="1">
        <f t="array" ref="I770">IFERROR(INDEX(_xlfn.TEXTSPLIT(G770, "-"), 1), "")</f>
        <v>62043</v>
      </c>
      <c r="J770" t="str" cm="1">
        <f t="array" ref="J770">IFERROR(INDEX(_xlfn.TEXTSPLIT(H770, ";"), 1), "")</f>
        <v>South Road</v>
      </c>
      <c r="K770" t="str" cm="1">
        <f t="array" ref="K770">IFERROR(INDEX(_xlfn.TEXTSPLIT(G770, "-"), 2), "")</f>
        <v>N272</v>
      </c>
      <c r="L770" t="str" cm="1">
        <f t="array" ref="L770">IFERROR(INDEX(_xlfn.TEXTSPLIT(H770, ";"), 2), "")</f>
        <v>Active Transport Crossing (ATC) Bridge at Tennyson Centre Day Hospital and Herbert Road (BR17)</v>
      </c>
      <c r="M770" t="str" cm="1">
        <f t="array" ref="M770">IFERROR(INDEX(_xlfn.TEXTSPLIT(G770, "-"), 3), "")</f>
        <v>SN023</v>
      </c>
      <c r="N770" t="str" cm="1">
        <f t="array" ref="N770">IFERROR(INDEX(_xlfn.TEXTSPLIT(H770, ";"), 3), "")</f>
        <v>Pier 4</v>
      </c>
      <c r="O770" s="22">
        <v>0</v>
      </c>
      <c r="P77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0" s="2" t="s">
        <v>389</v>
      </c>
      <c r="R770" s="17"/>
      <c r="S770" t="s">
        <v>285</v>
      </c>
      <c r="T770" t="s">
        <v>286</v>
      </c>
      <c r="U770" t="s">
        <v>205</v>
      </c>
      <c r="V770" t="s">
        <v>206</v>
      </c>
      <c r="W770" t="s">
        <v>1564</v>
      </c>
      <c r="X770" t="s">
        <v>1565</v>
      </c>
      <c r="Y770" t="s">
        <v>392</v>
      </c>
    </row>
    <row r="771" spans="1:25" ht="15" customHeight="1" x14ac:dyDescent="0.2">
      <c r="A771" s="2" t="s">
        <v>1590</v>
      </c>
      <c r="B771" s="2" t="s">
        <v>1796</v>
      </c>
      <c r="C771" s="2" t="str">
        <f t="shared" si="61"/>
        <v>WN52T3</v>
      </c>
      <c r="D771" s="38" t="s">
        <v>1755</v>
      </c>
      <c r="E771" s="38" t="s">
        <v>1717</v>
      </c>
      <c r="F771" s="33" t="str">
        <f t="shared" si="62"/>
        <v>N272</v>
      </c>
      <c r="G77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62043-N272-SN024</v>
      </c>
      <c r="H77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5</v>
      </c>
      <c r="I771" t="str" cm="1">
        <f t="array" ref="I771">IFERROR(INDEX(_xlfn.TEXTSPLIT(G771, "-"), 1), "")</f>
        <v>62043</v>
      </c>
      <c r="J771" t="str" cm="1">
        <f t="array" ref="J771">IFERROR(INDEX(_xlfn.TEXTSPLIT(H771, ";"), 1), "")</f>
        <v>South Road</v>
      </c>
      <c r="K771" t="str" cm="1">
        <f t="array" ref="K771">IFERROR(INDEX(_xlfn.TEXTSPLIT(G771, "-"), 2), "")</f>
        <v>N272</v>
      </c>
      <c r="L771" t="str" cm="1">
        <f t="array" ref="L771">IFERROR(INDEX(_xlfn.TEXTSPLIT(H771, ";"), 2), "")</f>
        <v>Active Transport Crossing (ATC) Bridge at Tennyson Centre Day Hospital and Herbert Road (BR17)</v>
      </c>
      <c r="M771" t="str" cm="1">
        <f t="array" ref="M771">IFERROR(INDEX(_xlfn.TEXTSPLIT(G771, "-"), 3), "")</f>
        <v>SN024</v>
      </c>
      <c r="N771" t="str" cm="1">
        <f t="array" ref="N771">IFERROR(INDEX(_xlfn.TEXTSPLIT(H771, ";"), 3), "")</f>
        <v>Pier 5</v>
      </c>
      <c r="O771" s="22">
        <v>0</v>
      </c>
      <c r="P77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1" s="2" t="s">
        <v>389</v>
      </c>
      <c r="R771" s="17"/>
      <c r="S771" t="s">
        <v>285</v>
      </c>
      <c r="T771" t="s">
        <v>286</v>
      </c>
      <c r="U771" t="s">
        <v>205</v>
      </c>
      <c r="V771" t="s">
        <v>206</v>
      </c>
      <c r="W771" t="s">
        <v>1564</v>
      </c>
      <c r="X771" t="s">
        <v>1565</v>
      </c>
      <c r="Y771" t="s">
        <v>392</v>
      </c>
    </row>
    <row r="772" spans="1:25" ht="15" customHeight="1" x14ac:dyDescent="0.2">
      <c r="A772" s="2" t="s">
        <v>1590</v>
      </c>
      <c r="B772" s="2" t="s">
        <v>1797</v>
      </c>
      <c r="C772" s="2" t="str">
        <f t="shared" si="61"/>
        <v>WN52T3</v>
      </c>
      <c r="D772" s="38" t="s">
        <v>1757</v>
      </c>
      <c r="E772" s="38" t="s">
        <v>1720</v>
      </c>
      <c r="F772" s="33" t="str">
        <f t="shared" si="62"/>
        <v>N272</v>
      </c>
      <c r="G77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62043-N272-SN025</v>
      </c>
      <c r="H77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6</v>
      </c>
      <c r="I772" t="str" cm="1">
        <f t="array" ref="I772">IFERROR(INDEX(_xlfn.TEXTSPLIT(G772, "-"), 1), "")</f>
        <v>62043</v>
      </c>
      <c r="J772" t="str" cm="1">
        <f t="array" ref="J772">IFERROR(INDEX(_xlfn.TEXTSPLIT(H772, ";"), 1), "")</f>
        <v>South Road</v>
      </c>
      <c r="K772" t="str" cm="1">
        <f t="array" ref="K772">IFERROR(INDEX(_xlfn.TEXTSPLIT(G772, "-"), 2), "")</f>
        <v>N272</v>
      </c>
      <c r="L772" t="str" cm="1">
        <f t="array" ref="L772">IFERROR(INDEX(_xlfn.TEXTSPLIT(H772, ";"), 2), "")</f>
        <v>Active Transport Crossing (ATC) Bridge at Tennyson Centre Day Hospital and Herbert Road (BR17)</v>
      </c>
      <c r="M772" t="str" cm="1">
        <f t="array" ref="M772">IFERROR(INDEX(_xlfn.TEXTSPLIT(G772, "-"), 3), "")</f>
        <v>SN025</v>
      </c>
      <c r="N772" t="str" cm="1">
        <f t="array" ref="N772">IFERROR(INDEX(_xlfn.TEXTSPLIT(H772, ";"), 3), "")</f>
        <v>Pier 6</v>
      </c>
      <c r="O772" s="22">
        <v>0</v>
      </c>
      <c r="P77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2" s="2" t="s">
        <v>389</v>
      </c>
      <c r="R772" s="17"/>
      <c r="S772" t="s">
        <v>285</v>
      </c>
      <c r="T772" t="s">
        <v>286</v>
      </c>
      <c r="U772" t="s">
        <v>205</v>
      </c>
      <c r="V772" t="s">
        <v>206</v>
      </c>
      <c r="W772" t="s">
        <v>1564</v>
      </c>
      <c r="X772" t="s">
        <v>1565</v>
      </c>
      <c r="Y772" t="s">
        <v>392</v>
      </c>
    </row>
    <row r="773" spans="1:25" ht="15" customHeight="1" x14ac:dyDescent="0.2">
      <c r="A773" s="2" t="s">
        <v>1590</v>
      </c>
      <c r="B773" s="2" t="s">
        <v>1798</v>
      </c>
      <c r="C773" s="2" t="str">
        <f t="shared" si="61"/>
        <v>WN52T3</v>
      </c>
      <c r="D773" s="38" t="s">
        <v>1760</v>
      </c>
      <c r="E773" s="38" t="s">
        <v>1723</v>
      </c>
      <c r="F773" s="33" t="str">
        <f t="shared" si="62"/>
        <v>N272</v>
      </c>
      <c r="G77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62043-N272-SN026</v>
      </c>
      <c r="H77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7</v>
      </c>
      <c r="I773" t="str" cm="1">
        <f t="array" ref="I773">IFERROR(INDEX(_xlfn.TEXTSPLIT(G773, "-"), 1), "")</f>
        <v>62043</v>
      </c>
      <c r="J773" t="str" cm="1">
        <f t="array" ref="J773">IFERROR(INDEX(_xlfn.TEXTSPLIT(H773, ";"), 1), "")</f>
        <v>South Road</v>
      </c>
      <c r="K773" t="str" cm="1">
        <f t="array" ref="K773">IFERROR(INDEX(_xlfn.TEXTSPLIT(G773, "-"), 2), "")</f>
        <v>N272</v>
      </c>
      <c r="L773" t="str" cm="1">
        <f t="array" ref="L773">IFERROR(INDEX(_xlfn.TEXTSPLIT(H773, ";"), 2), "")</f>
        <v>Active Transport Crossing (ATC) Bridge at Tennyson Centre Day Hospital and Herbert Road (BR17)</v>
      </c>
      <c r="M773" t="str" cm="1">
        <f t="array" ref="M773">IFERROR(INDEX(_xlfn.TEXTSPLIT(G773, "-"), 3), "")</f>
        <v>SN026</v>
      </c>
      <c r="N773" t="str" cm="1">
        <f t="array" ref="N773">IFERROR(INDEX(_xlfn.TEXTSPLIT(H773, ";"), 3), "")</f>
        <v>Pier 7</v>
      </c>
      <c r="O773" s="22">
        <v>0</v>
      </c>
      <c r="P77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3" s="2" t="s">
        <v>389</v>
      </c>
      <c r="R773" s="17"/>
      <c r="S773" t="s">
        <v>285</v>
      </c>
      <c r="T773" t="s">
        <v>286</v>
      </c>
      <c r="U773" t="s">
        <v>205</v>
      </c>
      <c r="V773" t="s">
        <v>206</v>
      </c>
      <c r="W773" t="s">
        <v>1564</v>
      </c>
      <c r="X773" t="s">
        <v>1565</v>
      </c>
      <c r="Y773" t="s">
        <v>392</v>
      </c>
    </row>
    <row r="774" spans="1:25" ht="15" customHeight="1" x14ac:dyDescent="0.2">
      <c r="A774" s="2" t="s">
        <v>1590</v>
      </c>
      <c r="B774" s="2" t="s">
        <v>1799</v>
      </c>
      <c r="C774" s="2" t="str">
        <f t="shared" si="61"/>
        <v>WN52T3</v>
      </c>
      <c r="D774" s="38" t="s">
        <v>1763</v>
      </c>
      <c r="E774" s="38" t="s">
        <v>1758</v>
      </c>
      <c r="F774" s="33" t="str">
        <f t="shared" si="62"/>
        <v>N272</v>
      </c>
      <c r="G77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62043-N272-SN027</v>
      </c>
      <c r="H77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8</v>
      </c>
      <c r="I774" t="str" cm="1">
        <f t="array" ref="I774">IFERROR(INDEX(_xlfn.TEXTSPLIT(G774, "-"), 1), "")</f>
        <v>62043</v>
      </c>
      <c r="J774" t="str" cm="1">
        <f t="array" ref="J774">IFERROR(INDEX(_xlfn.TEXTSPLIT(H774, ";"), 1), "")</f>
        <v>South Road</v>
      </c>
      <c r="K774" t="str" cm="1">
        <f t="array" ref="K774">IFERROR(INDEX(_xlfn.TEXTSPLIT(G774, "-"), 2), "")</f>
        <v>N272</v>
      </c>
      <c r="L774" t="str" cm="1">
        <f t="array" ref="L774">IFERROR(INDEX(_xlfn.TEXTSPLIT(H774, ";"), 2), "")</f>
        <v>Active Transport Crossing (ATC) Bridge at Tennyson Centre Day Hospital and Herbert Road (BR17)</v>
      </c>
      <c r="M774" t="str" cm="1">
        <f t="array" ref="M774">IFERROR(INDEX(_xlfn.TEXTSPLIT(G774, "-"), 3), "")</f>
        <v>SN027</v>
      </c>
      <c r="N774" t="str" cm="1">
        <f t="array" ref="N774">IFERROR(INDEX(_xlfn.TEXTSPLIT(H774, ";"), 3), "")</f>
        <v>Pier 8</v>
      </c>
      <c r="O774" s="22">
        <v>0</v>
      </c>
      <c r="P77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4" s="2" t="s">
        <v>389</v>
      </c>
      <c r="R774" s="17"/>
      <c r="S774" t="s">
        <v>285</v>
      </c>
      <c r="T774" t="s">
        <v>286</v>
      </c>
      <c r="U774" t="s">
        <v>205</v>
      </c>
      <c r="V774" t="s">
        <v>206</v>
      </c>
      <c r="W774" t="s">
        <v>1564</v>
      </c>
      <c r="X774" t="s">
        <v>1565</v>
      </c>
      <c r="Y774" t="s">
        <v>392</v>
      </c>
    </row>
    <row r="775" spans="1:25" ht="15" customHeight="1" x14ac:dyDescent="0.2">
      <c r="A775" s="2" t="s">
        <v>1590</v>
      </c>
      <c r="B775" s="2" t="s">
        <v>1800</v>
      </c>
      <c r="C775" s="2" t="str">
        <f t="shared" si="61"/>
        <v>WN52T3</v>
      </c>
      <c r="D775" s="38" t="s">
        <v>1766</v>
      </c>
      <c r="E775" s="38" t="s">
        <v>1761</v>
      </c>
      <c r="F775" s="33" t="str">
        <f t="shared" si="62"/>
        <v>N272</v>
      </c>
      <c r="G77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62043-N272-SN028</v>
      </c>
      <c r="H77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9</v>
      </c>
      <c r="I775" t="str" cm="1">
        <f t="array" ref="I775">IFERROR(INDEX(_xlfn.TEXTSPLIT(G775, "-"), 1), "")</f>
        <v>62043</v>
      </c>
      <c r="J775" t="str" cm="1">
        <f t="array" ref="J775">IFERROR(INDEX(_xlfn.TEXTSPLIT(H775, ";"), 1), "")</f>
        <v>South Road</v>
      </c>
      <c r="K775" t="str" cm="1">
        <f t="array" ref="K775">IFERROR(INDEX(_xlfn.TEXTSPLIT(G775, "-"), 2), "")</f>
        <v>N272</v>
      </c>
      <c r="L775" t="str" cm="1">
        <f t="array" ref="L775">IFERROR(INDEX(_xlfn.TEXTSPLIT(H775, ";"), 2), "")</f>
        <v>Active Transport Crossing (ATC) Bridge at Tennyson Centre Day Hospital and Herbert Road (BR17)</v>
      </c>
      <c r="M775" t="str" cm="1">
        <f t="array" ref="M775">IFERROR(INDEX(_xlfn.TEXTSPLIT(G775, "-"), 3), "")</f>
        <v>SN028</v>
      </c>
      <c r="N775" t="str" cm="1">
        <f t="array" ref="N775">IFERROR(INDEX(_xlfn.TEXTSPLIT(H775, ";"), 3), "")</f>
        <v>Pier 9</v>
      </c>
      <c r="O775" s="22">
        <v>0</v>
      </c>
      <c r="P77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5" s="2" t="s">
        <v>389</v>
      </c>
      <c r="R775" s="17"/>
      <c r="S775" t="s">
        <v>285</v>
      </c>
      <c r="T775" t="s">
        <v>286</v>
      </c>
      <c r="U775" t="s">
        <v>205</v>
      </c>
      <c r="V775" t="s">
        <v>206</v>
      </c>
      <c r="W775" t="s">
        <v>1564</v>
      </c>
      <c r="X775" t="s">
        <v>1565</v>
      </c>
      <c r="Y775" t="s">
        <v>392</v>
      </c>
    </row>
    <row r="776" spans="1:25" ht="15" customHeight="1" x14ac:dyDescent="0.2">
      <c r="A776" s="2" t="s">
        <v>1590</v>
      </c>
      <c r="B776" s="2" t="s">
        <v>1801</v>
      </c>
      <c r="C776" s="2" t="str">
        <f t="shared" si="61"/>
        <v>WN52T3</v>
      </c>
      <c r="D776" s="38" t="s">
        <v>1769</v>
      </c>
      <c r="E776" s="38" t="s">
        <v>1764</v>
      </c>
      <c r="F776" s="33" t="str">
        <f t="shared" si="62"/>
        <v>N272</v>
      </c>
      <c r="G77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62043-N272-SN029</v>
      </c>
      <c r="H77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10</v>
      </c>
      <c r="I776" t="str" cm="1">
        <f t="array" ref="I776">IFERROR(INDEX(_xlfn.TEXTSPLIT(G776, "-"), 1), "")</f>
        <v>62043</v>
      </c>
      <c r="J776" t="str" cm="1">
        <f t="array" ref="J776">IFERROR(INDEX(_xlfn.TEXTSPLIT(H776, ";"), 1), "")</f>
        <v>South Road</v>
      </c>
      <c r="K776" t="str" cm="1">
        <f t="array" ref="K776">IFERROR(INDEX(_xlfn.TEXTSPLIT(G776, "-"), 2), "")</f>
        <v>N272</v>
      </c>
      <c r="L776" t="str" cm="1">
        <f t="array" ref="L776">IFERROR(INDEX(_xlfn.TEXTSPLIT(H776, ";"), 2), "")</f>
        <v>Active Transport Crossing (ATC) Bridge at Tennyson Centre Day Hospital and Herbert Road (BR17)</v>
      </c>
      <c r="M776" t="str" cm="1">
        <f t="array" ref="M776">IFERROR(INDEX(_xlfn.TEXTSPLIT(G776, "-"), 3), "")</f>
        <v>SN029</v>
      </c>
      <c r="N776" t="str" cm="1">
        <f t="array" ref="N776">IFERROR(INDEX(_xlfn.TEXTSPLIT(H776, ";"), 3), "")</f>
        <v>Pier 10</v>
      </c>
      <c r="O776" s="22">
        <v>0</v>
      </c>
      <c r="P77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6" s="2" t="s">
        <v>389</v>
      </c>
      <c r="R776" s="17"/>
      <c r="S776" t="s">
        <v>285</v>
      </c>
      <c r="T776" t="s">
        <v>286</v>
      </c>
      <c r="U776" t="s">
        <v>205</v>
      </c>
      <c r="V776" t="s">
        <v>206</v>
      </c>
      <c r="W776" t="s">
        <v>1564</v>
      </c>
      <c r="X776" t="s">
        <v>1565</v>
      </c>
      <c r="Y776" t="s">
        <v>392</v>
      </c>
    </row>
    <row r="777" spans="1:25" ht="15" customHeight="1" x14ac:dyDescent="0.2">
      <c r="A777" s="2" t="s">
        <v>1590</v>
      </c>
      <c r="B777" s="2" t="s">
        <v>1802</v>
      </c>
      <c r="C777" s="2" t="str">
        <f t="shared" si="61"/>
        <v>WN52T3</v>
      </c>
      <c r="D777" s="38" t="s">
        <v>471</v>
      </c>
      <c r="E777" s="38" t="s">
        <v>1767</v>
      </c>
      <c r="F777" s="33" t="str">
        <f t="shared" si="62"/>
        <v>N272</v>
      </c>
      <c r="G77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62043-N272-SN030</v>
      </c>
      <c r="H77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11</v>
      </c>
      <c r="I777" t="str" cm="1">
        <f t="array" ref="I777">IFERROR(INDEX(_xlfn.TEXTSPLIT(G777, "-"), 1), "")</f>
        <v>62043</v>
      </c>
      <c r="J777" t="str" cm="1">
        <f t="array" ref="J777">IFERROR(INDEX(_xlfn.TEXTSPLIT(H777, ";"), 1), "")</f>
        <v>South Road</v>
      </c>
      <c r="K777" t="str" cm="1">
        <f t="array" ref="K777">IFERROR(INDEX(_xlfn.TEXTSPLIT(G777, "-"), 2), "")</f>
        <v>N272</v>
      </c>
      <c r="L777" t="str" cm="1">
        <f t="array" ref="L777">IFERROR(INDEX(_xlfn.TEXTSPLIT(H777, ";"), 2), "")</f>
        <v>Active Transport Crossing (ATC) Bridge at Tennyson Centre Day Hospital and Herbert Road (BR17)</v>
      </c>
      <c r="M777" t="str" cm="1">
        <f t="array" ref="M777">IFERROR(INDEX(_xlfn.TEXTSPLIT(G777, "-"), 3), "")</f>
        <v>SN030</v>
      </c>
      <c r="N777" t="str" cm="1">
        <f t="array" ref="N777">IFERROR(INDEX(_xlfn.TEXTSPLIT(H777, ";"), 3), "")</f>
        <v>Pier 11</v>
      </c>
      <c r="O777" s="22">
        <v>0</v>
      </c>
      <c r="P77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7" s="2" t="s">
        <v>389</v>
      </c>
      <c r="R777" s="17"/>
      <c r="S777" t="s">
        <v>285</v>
      </c>
      <c r="T777" t="s">
        <v>286</v>
      </c>
      <c r="U777" t="s">
        <v>205</v>
      </c>
      <c r="V777" t="s">
        <v>206</v>
      </c>
      <c r="W777" t="s">
        <v>1564</v>
      </c>
      <c r="X777" t="s">
        <v>1565</v>
      </c>
      <c r="Y777" t="s">
        <v>392</v>
      </c>
    </row>
    <row r="778" spans="1:25" ht="15" customHeight="1" x14ac:dyDescent="0.2">
      <c r="A778" s="2" t="s">
        <v>1590</v>
      </c>
      <c r="B778" s="2" t="s">
        <v>1803</v>
      </c>
      <c r="C778" s="2" t="str">
        <f t="shared" si="61"/>
        <v>WN52T3</v>
      </c>
      <c r="D778" s="38" t="s">
        <v>1804</v>
      </c>
      <c r="E778" s="38" t="s">
        <v>1770</v>
      </c>
      <c r="F778" s="33" t="str">
        <f t="shared" si="62"/>
        <v>N272</v>
      </c>
      <c r="G77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62043-N272-SN031</v>
      </c>
      <c r="H77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12</v>
      </c>
      <c r="I778" t="str" cm="1">
        <f t="array" ref="I778">IFERROR(INDEX(_xlfn.TEXTSPLIT(G778, "-"), 1), "")</f>
        <v>62043</v>
      </c>
      <c r="J778" t="str" cm="1">
        <f t="array" ref="J778">IFERROR(INDEX(_xlfn.TEXTSPLIT(H778, ";"), 1), "")</f>
        <v>South Road</v>
      </c>
      <c r="K778" t="str" cm="1">
        <f t="array" ref="K778">IFERROR(INDEX(_xlfn.TEXTSPLIT(G778, "-"), 2), "")</f>
        <v>N272</v>
      </c>
      <c r="L778" t="str" cm="1">
        <f t="array" ref="L778">IFERROR(INDEX(_xlfn.TEXTSPLIT(H778, ";"), 2), "")</f>
        <v>Active Transport Crossing (ATC) Bridge at Tennyson Centre Day Hospital and Herbert Road (BR17)</v>
      </c>
      <c r="M778" t="str" cm="1">
        <f t="array" ref="M778">IFERROR(INDEX(_xlfn.TEXTSPLIT(G778, "-"), 3), "")</f>
        <v>SN031</v>
      </c>
      <c r="N778" t="str" cm="1">
        <f t="array" ref="N778">IFERROR(INDEX(_xlfn.TEXTSPLIT(H778, ";"), 3), "")</f>
        <v>Pier 12</v>
      </c>
      <c r="O778" s="22">
        <v>0</v>
      </c>
      <c r="P77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8" s="2" t="s">
        <v>389</v>
      </c>
      <c r="R778" s="17"/>
      <c r="S778" t="s">
        <v>285</v>
      </c>
      <c r="T778" t="s">
        <v>286</v>
      </c>
      <c r="U778" t="s">
        <v>205</v>
      </c>
      <c r="V778" t="s">
        <v>206</v>
      </c>
      <c r="W778" t="s">
        <v>1564</v>
      </c>
      <c r="X778" t="s">
        <v>1565</v>
      </c>
      <c r="Y778" t="s">
        <v>392</v>
      </c>
    </row>
    <row r="779" spans="1:25" ht="15" customHeight="1" x14ac:dyDescent="0.2">
      <c r="A779" s="2" t="s">
        <v>1590</v>
      </c>
      <c r="B779" s="2" t="s">
        <v>1805</v>
      </c>
      <c r="C779" s="2" t="str">
        <f t="shared" si="61"/>
        <v>WN52T3</v>
      </c>
      <c r="D779" s="38" t="s">
        <v>1806</v>
      </c>
      <c r="E779" s="38" t="s">
        <v>1807</v>
      </c>
      <c r="F779" s="33" t="str">
        <f t="shared" si="62"/>
        <v>N272</v>
      </c>
      <c r="G77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62043-N272-SN032</v>
      </c>
      <c r="H77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Tennyson Centre Day Hospital and Herbert Road (BR17);Pier 13</v>
      </c>
      <c r="I779" t="str" cm="1">
        <f t="array" ref="I779">IFERROR(INDEX(_xlfn.TEXTSPLIT(G779, "-"), 1), "")</f>
        <v>62043</v>
      </c>
      <c r="J779" t="str" cm="1">
        <f t="array" ref="J779">IFERROR(INDEX(_xlfn.TEXTSPLIT(H779, ";"), 1), "")</f>
        <v>South Road</v>
      </c>
      <c r="K779" t="str" cm="1">
        <f t="array" ref="K779">IFERROR(INDEX(_xlfn.TEXTSPLIT(G779, "-"), 2), "")</f>
        <v>N272</v>
      </c>
      <c r="L779" t="str" cm="1">
        <f t="array" ref="L779">IFERROR(INDEX(_xlfn.TEXTSPLIT(H779, ";"), 2), "")</f>
        <v>Active Transport Crossing (ATC) Bridge at Tennyson Centre Day Hospital and Herbert Road (BR17)</v>
      </c>
      <c r="M779" t="str" cm="1">
        <f t="array" ref="M779">IFERROR(INDEX(_xlfn.TEXTSPLIT(G779, "-"), 3), "")</f>
        <v>SN032</v>
      </c>
      <c r="N779" t="str" cm="1">
        <f t="array" ref="N779">IFERROR(INDEX(_xlfn.TEXTSPLIT(H779, ";"), 3), "")</f>
        <v>Pier 13</v>
      </c>
      <c r="O779" s="22">
        <v>0</v>
      </c>
      <c r="P77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2720</v>
      </c>
      <c r="Q779" s="2" t="s">
        <v>389</v>
      </c>
      <c r="R779" s="17"/>
      <c r="S779" t="s">
        <v>285</v>
      </c>
      <c r="T779" t="s">
        <v>286</v>
      </c>
      <c r="U779" t="s">
        <v>205</v>
      </c>
      <c r="V779" t="s">
        <v>206</v>
      </c>
      <c r="W779" t="s">
        <v>1564</v>
      </c>
      <c r="X779" t="s">
        <v>1565</v>
      </c>
      <c r="Y779" t="s">
        <v>392</v>
      </c>
    </row>
    <row r="780" spans="1:25" ht="15" customHeight="1" x14ac:dyDescent="0.2">
      <c r="C780" s="2"/>
      <c r="D780" s="9"/>
      <c r="E780" s="9"/>
      <c r="F780" s="33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25" ht="15" customHeight="1" x14ac:dyDescent="0.2">
      <c r="A781" s="2" t="s">
        <v>1569</v>
      </c>
      <c r="B781" s="2" t="s">
        <v>1808</v>
      </c>
      <c r="C781" s="2" t="str">
        <f>$B$63</f>
        <v>TX10U6</v>
      </c>
      <c r="D781" s="38" t="s">
        <v>387</v>
      </c>
      <c r="E781" s="38" t="s">
        <v>1572</v>
      </c>
      <c r="F781" s="33" t="str">
        <f>$D$63</f>
        <v>N344</v>
      </c>
      <c r="G78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62053-N344-SN001</v>
      </c>
      <c r="H78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Road);Elevated Northbound Off-Ramp South of Anzac Highway (BR19);Deck</v>
      </c>
      <c r="I781" t="str" cm="1">
        <f t="array" ref="I781">IFERROR(INDEX(_xlfn.TEXTSPLIT(G781, "-"), 1), "")</f>
        <v>62053</v>
      </c>
      <c r="J781" t="str" cm="1">
        <f t="array" ref="J781">IFERROR(INDEX(_xlfn.TEXTSPLIT(H781, ";"), 1), "")</f>
        <v>North South Motorway, SouthBound Off-ramp to Cross Road (Via South Road)</v>
      </c>
      <c r="K781" t="str" cm="1">
        <f t="array" ref="K781">IFERROR(INDEX(_xlfn.TEXTSPLIT(G781, "-"), 2), "")</f>
        <v>N344</v>
      </c>
      <c r="L781" t="str" cm="1">
        <f t="array" ref="L781">IFERROR(INDEX(_xlfn.TEXTSPLIT(H781, ";"), 2), "")</f>
        <v>Elevated Northbound Off-Ramp South of Anzac Highway (BR19)</v>
      </c>
      <c r="M781" t="str" cm="1">
        <f t="array" ref="M781">IFERROR(INDEX(_xlfn.TEXTSPLIT(G781, "-"), 3), "")</f>
        <v>SN001</v>
      </c>
      <c r="N781" t="str" cm="1">
        <f t="array" ref="N781">IFERROR(INDEX(_xlfn.TEXTSPLIT(H781, ";"), 3), "")</f>
        <v>Deck</v>
      </c>
      <c r="O781" s="22">
        <v>2</v>
      </c>
      <c r="P78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3442</v>
      </c>
      <c r="Q781" s="2" t="s">
        <v>389</v>
      </c>
      <c r="R781" s="17"/>
      <c r="S781" t="s">
        <v>285</v>
      </c>
      <c r="T781" t="s">
        <v>286</v>
      </c>
      <c r="U781" t="s">
        <v>205</v>
      </c>
      <c r="V781" t="s">
        <v>206</v>
      </c>
      <c r="W781" t="s">
        <v>1564</v>
      </c>
      <c r="X781" t="s">
        <v>1565</v>
      </c>
      <c r="Y781" t="s">
        <v>392</v>
      </c>
    </row>
    <row r="782" spans="1:25" ht="15" customHeight="1" x14ac:dyDescent="0.2">
      <c r="A782" s="2" t="s">
        <v>1573</v>
      </c>
      <c r="B782" s="2" t="s">
        <v>1809</v>
      </c>
      <c r="C782" s="2" t="str">
        <f>$B$63</f>
        <v>TX10U6</v>
      </c>
      <c r="D782" s="38" t="s">
        <v>1567</v>
      </c>
      <c r="E782" s="38" t="s">
        <v>1576</v>
      </c>
      <c r="F782" s="33" t="str">
        <f>$D$63</f>
        <v>N344</v>
      </c>
      <c r="G78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62053-N344-SN002</v>
      </c>
      <c r="H78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Road);Elevated Northbound Off-Ramp South of Anzac Highway (BR19);Abutment 1</v>
      </c>
      <c r="I782" t="str" cm="1">
        <f t="array" ref="I782">IFERROR(INDEX(_xlfn.TEXTSPLIT(G782, "-"), 1), "")</f>
        <v>62053</v>
      </c>
      <c r="J782" t="str" cm="1">
        <f t="array" ref="J782">IFERROR(INDEX(_xlfn.TEXTSPLIT(H782, ";"), 1), "")</f>
        <v>North South Motorway, SouthBound Off-ramp to Cross Road (Via South Road)</v>
      </c>
      <c r="K782" t="str" cm="1">
        <f t="array" ref="K782">IFERROR(INDEX(_xlfn.TEXTSPLIT(G782, "-"), 2), "")</f>
        <v>N344</v>
      </c>
      <c r="L782" t="str" cm="1">
        <f t="array" ref="L782">IFERROR(INDEX(_xlfn.TEXTSPLIT(H782, ";"), 2), "")</f>
        <v>Elevated Northbound Off-Ramp South of Anzac Highway (BR19)</v>
      </c>
      <c r="M782" t="str" cm="1">
        <f t="array" ref="M782">IFERROR(INDEX(_xlfn.TEXTSPLIT(G782, "-"), 3), "")</f>
        <v>SN002</v>
      </c>
      <c r="N782" t="str" cm="1">
        <f t="array" ref="N782">IFERROR(INDEX(_xlfn.TEXTSPLIT(H782, ";"), 3), "")</f>
        <v>Abutment 1</v>
      </c>
      <c r="O782" s="22">
        <v>2</v>
      </c>
      <c r="P78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3442</v>
      </c>
      <c r="Q782" s="2" t="s">
        <v>389</v>
      </c>
      <c r="R782" s="17"/>
      <c r="S782" t="s">
        <v>285</v>
      </c>
      <c r="T782" t="s">
        <v>286</v>
      </c>
      <c r="U782" t="s">
        <v>205</v>
      </c>
      <c r="V782" t="s">
        <v>206</v>
      </c>
      <c r="W782" t="s">
        <v>1564</v>
      </c>
      <c r="X782" t="s">
        <v>1565</v>
      </c>
      <c r="Y782" t="s">
        <v>392</v>
      </c>
    </row>
    <row r="783" spans="1:25" ht="15" customHeight="1" x14ac:dyDescent="0.2">
      <c r="A783" s="2" t="s">
        <v>1573</v>
      </c>
      <c r="B783" s="2" t="s">
        <v>1810</v>
      </c>
      <c r="C783" s="2" t="str">
        <f>$B$63</f>
        <v>TX10U6</v>
      </c>
      <c r="D783" s="38" t="s">
        <v>1571</v>
      </c>
      <c r="E783" s="38" t="s">
        <v>1579</v>
      </c>
      <c r="F783" s="33" t="str">
        <f>$D$63</f>
        <v>N344</v>
      </c>
      <c r="G78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62053-N344-SN003</v>
      </c>
      <c r="H78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Road);Elevated Northbound Off-Ramp South of Anzac Highway (BR19);Abutment 2</v>
      </c>
      <c r="I783" t="str" cm="1">
        <f t="array" ref="I783">IFERROR(INDEX(_xlfn.TEXTSPLIT(G783, "-"), 1), "")</f>
        <v>62053</v>
      </c>
      <c r="J783" t="str" cm="1">
        <f t="array" ref="J783">IFERROR(INDEX(_xlfn.TEXTSPLIT(H783, ";"), 1), "")</f>
        <v>North South Motorway, SouthBound Off-ramp to Cross Road (Via South Road)</v>
      </c>
      <c r="K783" t="str" cm="1">
        <f t="array" ref="K783">IFERROR(INDEX(_xlfn.TEXTSPLIT(G783, "-"), 2), "")</f>
        <v>N344</v>
      </c>
      <c r="L783" t="str" cm="1">
        <f t="array" ref="L783">IFERROR(INDEX(_xlfn.TEXTSPLIT(H783, ";"), 2), "")</f>
        <v>Elevated Northbound Off-Ramp South of Anzac Highway (BR19)</v>
      </c>
      <c r="M783" t="str" cm="1">
        <f t="array" ref="M783">IFERROR(INDEX(_xlfn.TEXTSPLIT(G783, "-"), 3), "")</f>
        <v>SN003</v>
      </c>
      <c r="N783" t="str" cm="1">
        <f t="array" ref="N783">IFERROR(INDEX(_xlfn.TEXTSPLIT(H783, ";"), 3), "")</f>
        <v>Abutment 2</v>
      </c>
      <c r="O783" s="22">
        <v>2</v>
      </c>
      <c r="P78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3442</v>
      </c>
      <c r="Q783" s="2" t="s">
        <v>389</v>
      </c>
      <c r="R783" s="17"/>
      <c r="S783" t="s">
        <v>285</v>
      </c>
      <c r="T783" t="s">
        <v>286</v>
      </c>
      <c r="U783" t="s">
        <v>205</v>
      </c>
      <c r="V783" t="s">
        <v>206</v>
      </c>
      <c r="W783" t="s">
        <v>1564</v>
      </c>
      <c r="X783" t="s">
        <v>1565</v>
      </c>
      <c r="Y783" t="s">
        <v>392</v>
      </c>
    </row>
    <row r="784" spans="1:25" ht="15" customHeight="1" x14ac:dyDescent="0.2">
      <c r="A784" s="2" t="s">
        <v>1580</v>
      </c>
      <c r="B784" s="2" t="s">
        <v>1811</v>
      </c>
      <c r="C784" s="2" t="str">
        <f>$B$63</f>
        <v>TX10U6</v>
      </c>
      <c r="D784" s="38" t="s">
        <v>1575</v>
      </c>
      <c r="E784" s="38" t="s">
        <v>1583</v>
      </c>
      <c r="F784" s="33" t="str">
        <f>$D$63</f>
        <v>N344</v>
      </c>
      <c r="G78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62053-N344-SN004</v>
      </c>
      <c r="H78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SouthBound Off-ramp to Cross Road (Via South Road);Elevated Northbound Off-Ramp South of Anzac Highway (BR19);Span 1</v>
      </c>
      <c r="I784" t="str" cm="1">
        <f t="array" ref="I784">IFERROR(INDEX(_xlfn.TEXTSPLIT(G784, "-"), 1), "")</f>
        <v>62053</v>
      </c>
      <c r="J784" t="str" cm="1">
        <f t="array" ref="J784">IFERROR(INDEX(_xlfn.TEXTSPLIT(H784, ";"), 1), "")</f>
        <v>North South Motorway, SouthBound Off-ramp to Cross Road (Via South Road)</v>
      </c>
      <c r="K784" t="str" cm="1">
        <f t="array" ref="K784">IFERROR(INDEX(_xlfn.TEXTSPLIT(G784, "-"), 2), "")</f>
        <v>N344</v>
      </c>
      <c r="L784" t="str" cm="1">
        <f t="array" ref="L784">IFERROR(INDEX(_xlfn.TEXTSPLIT(H784, ";"), 2), "")</f>
        <v>Elevated Northbound Off-Ramp South of Anzac Highway (BR19)</v>
      </c>
      <c r="M784" t="str" cm="1">
        <f t="array" ref="M784">IFERROR(INDEX(_xlfn.TEXTSPLIT(G784, "-"), 3), "")</f>
        <v>SN004</v>
      </c>
      <c r="N784" t="str" cm="1">
        <f t="array" ref="N784">IFERROR(INDEX(_xlfn.TEXTSPLIT(H784, ";"), 3), "")</f>
        <v>Span 1</v>
      </c>
      <c r="O784" s="22">
        <v>2</v>
      </c>
      <c r="P78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3442</v>
      </c>
      <c r="Q784" s="2" t="s">
        <v>389</v>
      </c>
      <c r="R784" s="17"/>
      <c r="S784" t="s">
        <v>285</v>
      </c>
      <c r="T784" t="s">
        <v>286</v>
      </c>
      <c r="U784" t="s">
        <v>205</v>
      </c>
      <c r="V784" t="s">
        <v>206</v>
      </c>
      <c r="W784" t="s">
        <v>1564</v>
      </c>
      <c r="X784" t="s">
        <v>1565</v>
      </c>
      <c r="Y784" t="s">
        <v>392</v>
      </c>
    </row>
    <row r="785" spans="1:25" ht="15" customHeight="1" x14ac:dyDescent="0.2">
      <c r="C785" s="2"/>
      <c r="D785" s="9"/>
      <c r="E785" s="9"/>
      <c r="F785" s="33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25" ht="15" customHeight="1" x14ac:dyDescent="0.2">
      <c r="A786" s="2" t="s">
        <v>1569</v>
      </c>
      <c r="B786" s="2" t="s">
        <v>1812</v>
      </c>
      <c r="C786" s="2" t="str">
        <f>$B$57</f>
        <v>DI30D0</v>
      </c>
      <c r="D786" s="38" t="s">
        <v>387</v>
      </c>
      <c r="E786" s="38" t="s">
        <v>1572</v>
      </c>
      <c r="F786" s="33" t="str">
        <f>$D$57</f>
        <v>L343</v>
      </c>
      <c r="G78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62055-L343-SN001</v>
      </c>
      <c r="H78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Road;Elevated Southbound Off-Ramp of Anzac Highway (BR20);Deck</v>
      </c>
      <c r="I786" t="str" cm="1">
        <f t="array" ref="I786">IFERROR(INDEX(_xlfn.TEXTSPLIT(G786, "-"), 1), "")</f>
        <v>62055</v>
      </c>
      <c r="J786" t="str" cm="1">
        <f t="array" ref="J786">IFERROR(INDEX(_xlfn.TEXTSPLIT(H786, ";"), 1), "")</f>
        <v>North South Motorway, NorthBound On-ramp from Cross Road</v>
      </c>
      <c r="K786" t="str" cm="1">
        <f t="array" ref="K786">IFERROR(INDEX(_xlfn.TEXTSPLIT(G786, "-"), 2), "")</f>
        <v>L343</v>
      </c>
      <c r="L786" t="str" cm="1">
        <f t="array" ref="L786">IFERROR(INDEX(_xlfn.TEXTSPLIT(H786, ";"), 2), "")</f>
        <v>Elevated Southbound Off-Ramp of Anzac Highway (BR20)</v>
      </c>
      <c r="M786" t="str" cm="1">
        <f t="array" ref="M786">IFERROR(INDEX(_xlfn.TEXTSPLIT(G786, "-"), 3), "")</f>
        <v>SN001</v>
      </c>
      <c r="N786" t="str" cm="1">
        <f t="array" ref="N786">IFERROR(INDEX(_xlfn.TEXTSPLIT(H786, ";"), 3), "")</f>
        <v>Deck</v>
      </c>
      <c r="O786" s="22">
        <v>2</v>
      </c>
      <c r="P78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3432</v>
      </c>
      <c r="Q786" s="2" t="s">
        <v>389</v>
      </c>
      <c r="R786" s="17"/>
      <c r="S786" t="s">
        <v>285</v>
      </c>
      <c r="T786" t="s">
        <v>286</v>
      </c>
      <c r="U786" t="s">
        <v>205</v>
      </c>
      <c r="V786" t="s">
        <v>206</v>
      </c>
      <c r="W786" t="s">
        <v>1564</v>
      </c>
      <c r="X786" t="s">
        <v>1565</v>
      </c>
      <c r="Y786" t="s">
        <v>392</v>
      </c>
    </row>
    <row r="787" spans="1:25" ht="15" customHeight="1" x14ac:dyDescent="0.2">
      <c r="A787" s="2" t="s">
        <v>1573</v>
      </c>
      <c r="B787" s="2" t="s">
        <v>1813</v>
      </c>
      <c r="C787" s="2" t="str">
        <f>$B$57</f>
        <v>DI30D0</v>
      </c>
      <c r="D787" s="38" t="s">
        <v>1567</v>
      </c>
      <c r="E787" s="38" t="s">
        <v>1576</v>
      </c>
      <c r="F787" s="33" t="str">
        <f>$D$57</f>
        <v>L343</v>
      </c>
      <c r="G78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62055-L343-SN002</v>
      </c>
      <c r="H78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Road;Elevated Southbound Off-Ramp of Anzac Highway (BR20);Abutment 1</v>
      </c>
      <c r="I787" t="str" cm="1">
        <f t="array" ref="I787">IFERROR(INDEX(_xlfn.TEXTSPLIT(G787, "-"), 1), "")</f>
        <v>62055</v>
      </c>
      <c r="J787" t="str" cm="1">
        <f t="array" ref="J787">IFERROR(INDEX(_xlfn.TEXTSPLIT(H787, ";"), 1), "")</f>
        <v>North South Motorway, NorthBound On-ramp from Cross Road</v>
      </c>
      <c r="K787" t="str" cm="1">
        <f t="array" ref="K787">IFERROR(INDEX(_xlfn.TEXTSPLIT(G787, "-"), 2), "")</f>
        <v>L343</v>
      </c>
      <c r="L787" t="str" cm="1">
        <f t="array" ref="L787">IFERROR(INDEX(_xlfn.TEXTSPLIT(H787, ";"), 2), "")</f>
        <v>Elevated Southbound Off-Ramp of Anzac Highway (BR20)</v>
      </c>
      <c r="M787" t="str" cm="1">
        <f t="array" ref="M787">IFERROR(INDEX(_xlfn.TEXTSPLIT(G787, "-"), 3), "")</f>
        <v>SN002</v>
      </c>
      <c r="N787" t="str" cm="1">
        <f t="array" ref="N787">IFERROR(INDEX(_xlfn.TEXTSPLIT(H787, ";"), 3), "")</f>
        <v>Abutment 1</v>
      </c>
      <c r="O787" s="22">
        <v>2</v>
      </c>
      <c r="P78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3432</v>
      </c>
      <c r="Q787" s="2" t="s">
        <v>389</v>
      </c>
      <c r="R787" s="17"/>
      <c r="S787" t="s">
        <v>285</v>
      </c>
      <c r="T787" t="s">
        <v>286</v>
      </c>
      <c r="U787" t="s">
        <v>205</v>
      </c>
      <c r="V787" t="s">
        <v>206</v>
      </c>
      <c r="W787" t="s">
        <v>1564</v>
      </c>
      <c r="X787" t="s">
        <v>1565</v>
      </c>
      <c r="Y787" t="s">
        <v>392</v>
      </c>
    </row>
    <row r="788" spans="1:25" ht="15" customHeight="1" x14ac:dyDescent="0.2">
      <c r="A788" s="2" t="s">
        <v>1573</v>
      </c>
      <c r="B788" s="2" t="s">
        <v>1814</v>
      </c>
      <c r="C788" s="2" t="str">
        <f>$B$57</f>
        <v>DI30D0</v>
      </c>
      <c r="D788" s="38" t="s">
        <v>1571</v>
      </c>
      <c r="E788" s="38" t="s">
        <v>1579</v>
      </c>
      <c r="F788" s="33" t="str">
        <f>$D$57</f>
        <v>L343</v>
      </c>
      <c r="G78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62055-L343-SN003</v>
      </c>
      <c r="H78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Road;Elevated Southbound Off-Ramp of Anzac Highway (BR20);Abutment 2</v>
      </c>
      <c r="I788" t="str" cm="1">
        <f t="array" ref="I788">IFERROR(INDEX(_xlfn.TEXTSPLIT(G788, "-"), 1), "")</f>
        <v>62055</v>
      </c>
      <c r="J788" t="str" cm="1">
        <f t="array" ref="J788">IFERROR(INDEX(_xlfn.TEXTSPLIT(H788, ";"), 1), "")</f>
        <v>North South Motorway, NorthBound On-ramp from Cross Road</v>
      </c>
      <c r="K788" t="str" cm="1">
        <f t="array" ref="K788">IFERROR(INDEX(_xlfn.TEXTSPLIT(G788, "-"), 2), "")</f>
        <v>L343</v>
      </c>
      <c r="L788" t="str" cm="1">
        <f t="array" ref="L788">IFERROR(INDEX(_xlfn.TEXTSPLIT(H788, ";"), 2), "")</f>
        <v>Elevated Southbound Off-Ramp of Anzac Highway (BR20)</v>
      </c>
      <c r="M788" t="str" cm="1">
        <f t="array" ref="M788">IFERROR(INDEX(_xlfn.TEXTSPLIT(G788, "-"), 3), "")</f>
        <v>SN003</v>
      </c>
      <c r="N788" t="str" cm="1">
        <f t="array" ref="N788">IFERROR(INDEX(_xlfn.TEXTSPLIT(H788, ";"), 3), "")</f>
        <v>Abutment 2</v>
      </c>
      <c r="O788" s="22">
        <v>2</v>
      </c>
      <c r="P78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3432</v>
      </c>
      <c r="Q788" s="2" t="s">
        <v>389</v>
      </c>
      <c r="R788" s="17"/>
      <c r="S788" t="s">
        <v>285</v>
      </c>
      <c r="T788" t="s">
        <v>286</v>
      </c>
      <c r="U788" t="s">
        <v>205</v>
      </c>
      <c r="V788" t="s">
        <v>206</v>
      </c>
      <c r="W788" t="s">
        <v>1564</v>
      </c>
      <c r="X788" t="s">
        <v>1565</v>
      </c>
      <c r="Y788" t="s">
        <v>392</v>
      </c>
    </row>
    <row r="789" spans="1:25" ht="15" customHeight="1" x14ac:dyDescent="0.2">
      <c r="A789" s="2" t="s">
        <v>1580</v>
      </c>
      <c r="B789" s="2" t="s">
        <v>1815</v>
      </c>
      <c r="C789" s="2" t="str">
        <f>$B$57</f>
        <v>DI30D0</v>
      </c>
      <c r="D789" s="38" t="s">
        <v>1575</v>
      </c>
      <c r="E789" s="38" t="s">
        <v>1583</v>
      </c>
      <c r="F789" s="33" t="str">
        <f>$D$57</f>
        <v>L343</v>
      </c>
      <c r="G78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62055-L343-SN004</v>
      </c>
      <c r="H78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Motorway, NorthBound On-ramp from Cross Road;Elevated Southbound Off-Ramp of Anzac Highway (BR20);Span 1</v>
      </c>
      <c r="I789" t="str" cm="1">
        <f t="array" ref="I789">IFERROR(INDEX(_xlfn.TEXTSPLIT(G789, "-"), 1), "")</f>
        <v>62055</v>
      </c>
      <c r="J789" t="str" cm="1">
        <f t="array" ref="J789">IFERROR(INDEX(_xlfn.TEXTSPLIT(H789, ";"), 1), "")</f>
        <v>North South Motorway, NorthBound On-ramp from Cross Road</v>
      </c>
      <c r="K789" t="str" cm="1">
        <f t="array" ref="K789">IFERROR(INDEX(_xlfn.TEXTSPLIT(G789, "-"), 2), "")</f>
        <v>L343</v>
      </c>
      <c r="L789" t="str" cm="1">
        <f t="array" ref="L789">IFERROR(INDEX(_xlfn.TEXTSPLIT(H789, ";"), 2), "")</f>
        <v>Elevated Southbound Off-Ramp of Anzac Highway (BR20)</v>
      </c>
      <c r="M789" t="str" cm="1">
        <f t="array" ref="M789">IFERROR(INDEX(_xlfn.TEXTSPLIT(G789, "-"), 3), "")</f>
        <v>SN004</v>
      </c>
      <c r="N789" t="str" cm="1">
        <f t="array" ref="N789">IFERROR(INDEX(_xlfn.TEXTSPLIT(H789, ";"), 3), "")</f>
        <v>Span 1</v>
      </c>
      <c r="O789" s="22">
        <v>2</v>
      </c>
      <c r="P78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3432</v>
      </c>
      <c r="Q789" s="2" t="s">
        <v>389</v>
      </c>
      <c r="R789" s="17"/>
      <c r="S789" t="s">
        <v>285</v>
      </c>
      <c r="T789" t="s">
        <v>286</v>
      </c>
      <c r="U789" t="s">
        <v>205</v>
      </c>
      <c r="V789" t="s">
        <v>206</v>
      </c>
      <c r="W789" t="s">
        <v>1564</v>
      </c>
      <c r="X789" t="s">
        <v>1565</v>
      </c>
      <c r="Y789" t="s">
        <v>392</v>
      </c>
    </row>
    <row r="790" spans="1:25" ht="15" customHeight="1" x14ac:dyDescent="0.2">
      <c r="C790" s="2"/>
      <c r="D790" s="9"/>
      <c r="E790" s="9"/>
      <c r="F790" s="33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25" ht="15" customHeight="1" x14ac:dyDescent="0.2">
      <c r="A791" s="2" t="s">
        <v>1561</v>
      </c>
      <c r="B791" s="2" t="s">
        <v>1816</v>
      </c>
      <c r="C791" s="2" t="str">
        <f t="shared" ref="C791:C818" si="63">$B$117</f>
        <v>ZZ94K3</v>
      </c>
      <c r="D791" s="38" t="s">
        <v>387</v>
      </c>
      <c r="E791" s="38" t="s">
        <v>1563</v>
      </c>
      <c r="F791" s="33" t="str">
        <f t="shared" ref="F791:F818" si="64">$D$117</f>
        <v>N371</v>
      </c>
      <c r="G79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62043-N371-SN001</v>
      </c>
      <c r="H79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(BR22);Approach 1</v>
      </c>
      <c r="I791" t="str" cm="1">
        <f t="array" ref="I791">IFERROR(INDEX(_xlfn.TEXTSPLIT(G791, "-"), 1), "")</f>
        <v>62043</v>
      </c>
      <c r="J791" t="str" cm="1">
        <f t="array" ref="J791">IFERROR(INDEX(_xlfn.TEXTSPLIT(H791, ";"), 1), "")</f>
        <v>South Road</v>
      </c>
      <c r="K791" t="str" cm="1">
        <f t="array" ref="K791">IFERROR(INDEX(_xlfn.TEXTSPLIT(G791, "-"), 2), "")</f>
        <v>N371</v>
      </c>
      <c r="L791" t="str" cm="1">
        <f t="array" ref="L791">IFERROR(INDEX(_xlfn.TEXTSPLIT(H791, ";"), 2), "")</f>
        <v>Active Transport Crossing (ATC) Bridge at St Bernadettes Primary School (BR22)</v>
      </c>
      <c r="M791" t="str" cm="1">
        <f t="array" ref="M791">IFERROR(INDEX(_xlfn.TEXTSPLIT(G791, "-"), 3), "")</f>
        <v>SN001</v>
      </c>
      <c r="N791" t="str" cm="1">
        <f t="array" ref="N791">IFERROR(INDEX(_xlfn.TEXTSPLIT(H791, ";"), 3), "")</f>
        <v>Approach 1</v>
      </c>
      <c r="O791" s="22">
        <v>0</v>
      </c>
      <c r="P79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1" s="2" t="s">
        <v>389</v>
      </c>
      <c r="R791" s="17"/>
      <c r="S791" t="s">
        <v>285</v>
      </c>
      <c r="T791" t="s">
        <v>286</v>
      </c>
      <c r="U791" t="s">
        <v>205</v>
      </c>
      <c r="V791" t="s">
        <v>206</v>
      </c>
      <c r="W791" t="s">
        <v>1564</v>
      </c>
      <c r="X791" t="s">
        <v>1565</v>
      </c>
      <c r="Y791" t="s">
        <v>392</v>
      </c>
    </row>
    <row r="792" spans="1:25" ht="15" customHeight="1" x14ac:dyDescent="0.2">
      <c r="A792" s="2" t="s">
        <v>1561</v>
      </c>
      <c r="B792" s="2" t="s">
        <v>1817</v>
      </c>
      <c r="C792" s="2" t="str">
        <f t="shared" si="63"/>
        <v>ZZ94K3</v>
      </c>
      <c r="D792" s="38" t="s">
        <v>1567</v>
      </c>
      <c r="E792" s="38" t="s">
        <v>1568</v>
      </c>
      <c r="F792" s="33" t="str">
        <f t="shared" si="64"/>
        <v>N371</v>
      </c>
      <c r="G79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62043-N371-SN002</v>
      </c>
      <c r="H79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(BR22);Approach 2</v>
      </c>
      <c r="I792" t="str" cm="1">
        <f t="array" ref="I792">IFERROR(INDEX(_xlfn.TEXTSPLIT(G792, "-"), 1), "")</f>
        <v>62043</v>
      </c>
      <c r="J792" t="str" cm="1">
        <f t="array" ref="J792">IFERROR(INDEX(_xlfn.TEXTSPLIT(H792, ";"), 1), "")</f>
        <v>South Road</v>
      </c>
      <c r="K792" t="str" cm="1">
        <f t="array" ref="K792">IFERROR(INDEX(_xlfn.TEXTSPLIT(G792, "-"), 2), "")</f>
        <v>N371</v>
      </c>
      <c r="L792" t="str" cm="1">
        <f t="array" ref="L792">IFERROR(INDEX(_xlfn.TEXTSPLIT(H792, ";"), 2), "")</f>
        <v>Active Transport Crossing (ATC) Bridge at St Bernadettes Primary School (BR22)</v>
      </c>
      <c r="M792" t="str" cm="1">
        <f t="array" ref="M792">IFERROR(INDEX(_xlfn.TEXTSPLIT(G792, "-"), 3), "")</f>
        <v>SN002</v>
      </c>
      <c r="N792" t="str" cm="1">
        <f t="array" ref="N792">IFERROR(INDEX(_xlfn.TEXTSPLIT(H792, ";"), 3), "")</f>
        <v>Approach 2</v>
      </c>
      <c r="O792" s="22">
        <v>0</v>
      </c>
      <c r="P79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2" s="2" t="s">
        <v>389</v>
      </c>
      <c r="R792" s="17"/>
      <c r="S792" t="s">
        <v>285</v>
      </c>
      <c r="T792" t="s">
        <v>286</v>
      </c>
      <c r="U792" t="s">
        <v>205</v>
      </c>
      <c r="V792" t="s">
        <v>206</v>
      </c>
      <c r="W792" t="s">
        <v>1564</v>
      </c>
      <c r="X792" t="s">
        <v>1565</v>
      </c>
      <c r="Y792" t="s">
        <v>392</v>
      </c>
    </row>
    <row r="793" spans="1:25" ht="15" customHeight="1" x14ac:dyDescent="0.2">
      <c r="A793" s="2" t="s">
        <v>1569</v>
      </c>
      <c r="B793" s="2" t="s">
        <v>1818</v>
      </c>
      <c r="C793" s="2" t="str">
        <f t="shared" si="63"/>
        <v>ZZ94K3</v>
      </c>
      <c r="D793" s="38" t="s">
        <v>1571</v>
      </c>
      <c r="E793" s="38" t="s">
        <v>1572</v>
      </c>
      <c r="F793" s="33" t="str">
        <f t="shared" si="64"/>
        <v>N371</v>
      </c>
      <c r="G79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62043-N371-SN003</v>
      </c>
      <c r="H79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(BR22);Deck</v>
      </c>
      <c r="I793" t="str" cm="1">
        <f t="array" ref="I793">IFERROR(INDEX(_xlfn.TEXTSPLIT(G793, "-"), 1), "")</f>
        <v>62043</v>
      </c>
      <c r="J793" t="str" cm="1">
        <f t="array" ref="J793">IFERROR(INDEX(_xlfn.TEXTSPLIT(H793, ";"), 1), "")</f>
        <v>South Road</v>
      </c>
      <c r="K793" t="str" cm="1">
        <f t="array" ref="K793">IFERROR(INDEX(_xlfn.TEXTSPLIT(G793, "-"), 2), "")</f>
        <v>N371</v>
      </c>
      <c r="L793" t="str" cm="1">
        <f t="array" ref="L793">IFERROR(INDEX(_xlfn.TEXTSPLIT(H793, ";"), 2), "")</f>
        <v>Active Transport Crossing (ATC) Bridge at St Bernadettes Primary School (BR22)</v>
      </c>
      <c r="M793" t="str" cm="1">
        <f t="array" ref="M793">IFERROR(INDEX(_xlfn.TEXTSPLIT(G793, "-"), 3), "")</f>
        <v>SN003</v>
      </c>
      <c r="N793" t="str" cm="1">
        <f t="array" ref="N793">IFERROR(INDEX(_xlfn.TEXTSPLIT(H793, ";"), 3), "")</f>
        <v>Deck</v>
      </c>
      <c r="O793" s="22">
        <v>0</v>
      </c>
      <c r="P79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3" s="2" t="s">
        <v>389</v>
      </c>
      <c r="R793" s="17"/>
      <c r="S793" t="s">
        <v>285</v>
      </c>
      <c r="T793" t="s">
        <v>286</v>
      </c>
      <c r="U793" t="s">
        <v>205</v>
      </c>
      <c r="V793" t="s">
        <v>206</v>
      </c>
      <c r="W793" t="s">
        <v>1564</v>
      </c>
      <c r="X793" t="s">
        <v>1565</v>
      </c>
      <c r="Y793" t="s">
        <v>392</v>
      </c>
    </row>
    <row r="794" spans="1:25" ht="15" customHeight="1" x14ac:dyDescent="0.2">
      <c r="A794" s="2" t="s">
        <v>1573</v>
      </c>
      <c r="B794" s="2" t="s">
        <v>1819</v>
      </c>
      <c r="C794" s="2" t="str">
        <f t="shared" si="63"/>
        <v>ZZ94K3</v>
      </c>
      <c r="D794" s="38" t="s">
        <v>1575</v>
      </c>
      <c r="E794" s="38" t="s">
        <v>1576</v>
      </c>
      <c r="F794" s="33" t="str">
        <f t="shared" si="64"/>
        <v>N371</v>
      </c>
      <c r="G79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62043-N371-SN004</v>
      </c>
      <c r="H79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(BR22);Abutment 1</v>
      </c>
      <c r="I794" t="str" cm="1">
        <f t="array" ref="I794">IFERROR(INDEX(_xlfn.TEXTSPLIT(G794, "-"), 1), "")</f>
        <v>62043</v>
      </c>
      <c r="J794" t="str" cm="1">
        <f t="array" ref="J794">IFERROR(INDEX(_xlfn.TEXTSPLIT(H794, ";"), 1), "")</f>
        <v>South Road</v>
      </c>
      <c r="K794" t="str" cm="1">
        <f t="array" ref="K794">IFERROR(INDEX(_xlfn.TEXTSPLIT(G794, "-"), 2), "")</f>
        <v>N371</v>
      </c>
      <c r="L794" t="str" cm="1">
        <f t="array" ref="L794">IFERROR(INDEX(_xlfn.TEXTSPLIT(H794, ";"), 2), "")</f>
        <v>Active Transport Crossing (ATC) Bridge at St Bernadettes Primary School (BR22)</v>
      </c>
      <c r="M794" t="str" cm="1">
        <f t="array" ref="M794">IFERROR(INDEX(_xlfn.TEXTSPLIT(G794, "-"), 3), "")</f>
        <v>SN004</v>
      </c>
      <c r="N794" t="str" cm="1">
        <f t="array" ref="N794">IFERROR(INDEX(_xlfn.TEXTSPLIT(H794, ";"), 3), "")</f>
        <v>Abutment 1</v>
      </c>
      <c r="O794" s="22">
        <v>0</v>
      </c>
      <c r="P79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4" s="2" t="s">
        <v>389</v>
      </c>
      <c r="R794" s="17"/>
      <c r="S794" t="s">
        <v>285</v>
      </c>
      <c r="T794" t="s">
        <v>286</v>
      </c>
      <c r="U794" t="s">
        <v>205</v>
      </c>
      <c r="V794" t="s">
        <v>206</v>
      </c>
      <c r="W794" t="s">
        <v>1564</v>
      </c>
      <c r="X794" t="s">
        <v>1565</v>
      </c>
      <c r="Y794" t="s">
        <v>392</v>
      </c>
    </row>
    <row r="795" spans="1:25" ht="15" customHeight="1" x14ac:dyDescent="0.2">
      <c r="A795" s="2" t="s">
        <v>1573</v>
      </c>
      <c r="B795" s="2" t="s">
        <v>1820</v>
      </c>
      <c r="C795" s="2" t="str">
        <f t="shared" si="63"/>
        <v>ZZ94K3</v>
      </c>
      <c r="D795" s="38" t="s">
        <v>1578</v>
      </c>
      <c r="E795" s="38" t="s">
        <v>1579</v>
      </c>
      <c r="F795" s="33" t="str">
        <f t="shared" si="64"/>
        <v>N371</v>
      </c>
      <c r="G79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62043-N371-SN005</v>
      </c>
      <c r="H79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(BR22);Abutment 2</v>
      </c>
      <c r="I795" t="str" cm="1">
        <f t="array" ref="I795">IFERROR(INDEX(_xlfn.TEXTSPLIT(G795, "-"), 1), "")</f>
        <v>62043</v>
      </c>
      <c r="J795" t="str" cm="1">
        <f t="array" ref="J795">IFERROR(INDEX(_xlfn.TEXTSPLIT(H795, ";"), 1), "")</f>
        <v>South Road</v>
      </c>
      <c r="K795" t="str" cm="1">
        <f t="array" ref="K795">IFERROR(INDEX(_xlfn.TEXTSPLIT(G795, "-"), 2), "")</f>
        <v>N371</v>
      </c>
      <c r="L795" t="str" cm="1">
        <f t="array" ref="L795">IFERROR(INDEX(_xlfn.TEXTSPLIT(H795, ";"), 2), "")</f>
        <v>Active Transport Crossing (ATC) Bridge at St Bernadettes Primary School (BR22)</v>
      </c>
      <c r="M795" t="str" cm="1">
        <f t="array" ref="M795">IFERROR(INDEX(_xlfn.TEXTSPLIT(G795, "-"), 3), "")</f>
        <v>SN005</v>
      </c>
      <c r="N795" t="str" cm="1">
        <f t="array" ref="N795">IFERROR(INDEX(_xlfn.TEXTSPLIT(H795, ";"), 3), "")</f>
        <v>Abutment 2</v>
      </c>
      <c r="O795" s="22">
        <v>0</v>
      </c>
      <c r="P79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5" s="2" t="s">
        <v>389</v>
      </c>
      <c r="R795" s="17"/>
      <c r="S795" t="s">
        <v>285</v>
      </c>
      <c r="T795" t="s">
        <v>286</v>
      </c>
      <c r="U795" t="s">
        <v>205</v>
      </c>
      <c r="V795" t="s">
        <v>206</v>
      </c>
      <c r="W795" t="s">
        <v>1564</v>
      </c>
      <c r="X795" t="s">
        <v>1565</v>
      </c>
      <c r="Y795" t="s">
        <v>392</v>
      </c>
    </row>
    <row r="796" spans="1:25" ht="15" customHeight="1" x14ac:dyDescent="0.2">
      <c r="A796" s="2" t="s">
        <v>1580</v>
      </c>
      <c r="B796" s="2" t="s">
        <v>1821</v>
      </c>
      <c r="C796" s="2" t="str">
        <f t="shared" si="63"/>
        <v>ZZ94K3</v>
      </c>
      <c r="D796" s="38" t="s">
        <v>1582</v>
      </c>
      <c r="E796" s="38" t="s">
        <v>1583</v>
      </c>
      <c r="F796" s="33" t="str">
        <f t="shared" si="64"/>
        <v>N371</v>
      </c>
      <c r="G79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62043-N371-SN006</v>
      </c>
      <c r="H79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1</v>
      </c>
      <c r="I796" t="str" cm="1">
        <f t="array" ref="I796">IFERROR(INDEX(_xlfn.TEXTSPLIT(G796, "-"), 1), "")</f>
        <v>62043</v>
      </c>
      <c r="J796" t="str" cm="1">
        <f t="array" ref="J796">IFERROR(INDEX(_xlfn.TEXTSPLIT(H796, ";"), 1), "")</f>
        <v>South Road</v>
      </c>
      <c r="K796" t="str" cm="1">
        <f t="array" ref="K796">IFERROR(INDEX(_xlfn.TEXTSPLIT(G796, "-"), 2), "")</f>
        <v>N371</v>
      </c>
      <c r="L796" t="str" cm="1">
        <f t="array" ref="L796">IFERROR(INDEX(_xlfn.TEXTSPLIT(H796, ";"), 2), "")</f>
        <v>Active Transport Crossing (ATC) Bridge at St Bernadettes Primary School (BR22)</v>
      </c>
      <c r="M796" t="str" cm="1">
        <f t="array" ref="M796">IFERROR(INDEX(_xlfn.TEXTSPLIT(G796, "-"), 3), "")</f>
        <v>SN006</v>
      </c>
      <c r="N796" t="str" cm="1">
        <f t="array" ref="N796">IFERROR(INDEX(_xlfn.TEXTSPLIT(H796, ";"), 3), "")</f>
        <v>Span 1</v>
      </c>
      <c r="O796" s="22">
        <v>0</v>
      </c>
      <c r="P79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6" s="2" t="s">
        <v>389</v>
      </c>
      <c r="R796" s="17"/>
      <c r="S796" t="s">
        <v>285</v>
      </c>
      <c r="T796" t="s">
        <v>286</v>
      </c>
      <c r="U796" t="s">
        <v>205</v>
      </c>
      <c r="V796" t="s">
        <v>206</v>
      </c>
      <c r="W796" t="s">
        <v>1564</v>
      </c>
      <c r="X796" t="s">
        <v>1565</v>
      </c>
      <c r="Y796" t="s">
        <v>392</v>
      </c>
    </row>
    <row r="797" spans="1:25" ht="15" customHeight="1" x14ac:dyDescent="0.2">
      <c r="A797" s="2" t="s">
        <v>1580</v>
      </c>
      <c r="B797" s="2" t="s">
        <v>1822</v>
      </c>
      <c r="C797" s="2" t="str">
        <f t="shared" si="63"/>
        <v>ZZ94K3</v>
      </c>
      <c r="D797" s="38" t="s">
        <v>1585</v>
      </c>
      <c r="E797" s="38" t="s">
        <v>1586</v>
      </c>
      <c r="F797" s="33" t="str">
        <f t="shared" si="64"/>
        <v>N371</v>
      </c>
      <c r="G79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62043-N371-SN007</v>
      </c>
      <c r="H79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2</v>
      </c>
      <c r="I797" t="str" cm="1">
        <f t="array" ref="I797">IFERROR(INDEX(_xlfn.TEXTSPLIT(G797, "-"), 1), "")</f>
        <v>62043</v>
      </c>
      <c r="J797" t="str" cm="1">
        <f t="array" ref="J797">IFERROR(INDEX(_xlfn.TEXTSPLIT(H797, ";"), 1), "")</f>
        <v>South Road</v>
      </c>
      <c r="K797" t="str" cm="1">
        <f t="array" ref="K797">IFERROR(INDEX(_xlfn.TEXTSPLIT(G797, "-"), 2), "")</f>
        <v>N371</v>
      </c>
      <c r="L797" t="str" cm="1">
        <f t="array" ref="L797">IFERROR(INDEX(_xlfn.TEXTSPLIT(H797, ";"), 2), "")</f>
        <v>Active Transport Crossing (ATC) Bridge at St Bernadettes Primary School (BR22)</v>
      </c>
      <c r="M797" t="str" cm="1">
        <f t="array" ref="M797">IFERROR(INDEX(_xlfn.TEXTSPLIT(G797, "-"), 3), "")</f>
        <v>SN007</v>
      </c>
      <c r="N797" t="str" cm="1">
        <f t="array" ref="N797">IFERROR(INDEX(_xlfn.TEXTSPLIT(H797, ";"), 3), "")</f>
        <v>Span 2</v>
      </c>
      <c r="O797" s="22">
        <v>0</v>
      </c>
      <c r="P79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7" s="2" t="s">
        <v>389</v>
      </c>
      <c r="R797" s="17"/>
      <c r="S797" t="s">
        <v>285</v>
      </c>
      <c r="T797" t="s">
        <v>286</v>
      </c>
      <c r="U797" t="s">
        <v>205</v>
      </c>
      <c r="V797" t="s">
        <v>206</v>
      </c>
      <c r="W797" t="s">
        <v>1564</v>
      </c>
      <c r="X797" t="s">
        <v>1565</v>
      </c>
      <c r="Y797" t="s">
        <v>392</v>
      </c>
    </row>
    <row r="798" spans="1:25" ht="15" customHeight="1" x14ac:dyDescent="0.2">
      <c r="A798" s="2" t="s">
        <v>1580</v>
      </c>
      <c r="B798" s="2" t="s">
        <v>1823</v>
      </c>
      <c r="C798" s="2" t="str">
        <f t="shared" si="63"/>
        <v>ZZ94K3</v>
      </c>
      <c r="D798" s="38" t="s">
        <v>1588</v>
      </c>
      <c r="E798" s="38" t="s">
        <v>1589</v>
      </c>
      <c r="F798" s="33" t="str">
        <f t="shared" si="64"/>
        <v>N371</v>
      </c>
      <c r="G79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62043-N371-SN008</v>
      </c>
      <c r="H79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3</v>
      </c>
      <c r="I798" t="str" cm="1">
        <f t="array" ref="I798">IFERROR(INDEX(_xlfn.TEXTSPLIT(G798, "-"), 1), "")</f>
        <v>62043</v>
      </c>
      <c r="J798" t="str" cm="1">
        <f t="array" ref="J798">IFERROR(INDEX(_xlfn.TEXTSPLIT(H798, ";"), 1), "")</f>
        <v>South Road</v>
      </c>
      <c r="K798" t="str" cm="1">
        <f t="array" ref="K798">IFERROR(INDEX(_xlfn.TEXTSPLIT(G798, "-"), 2), "")</f>
        <v>N371</v>
      </c>
      <c r="L798" t="str" cm="1">
        <f t="array" ref="L798">IFERROR(INDEX(_xlfn.TEXTSPLIT(H798, ";"), 2), "")</f>
        <v>Active Transport Crossing (ATC) Bridge at St Bernadettes Primary School (BR22)</v>
      </c>
      <c r="M798" t="str" cm="1">
        <f t="array" ref="M798">IFERROR(INDEX(_xlfn.TEXTSPLIT(G798, "-"), 3), "")</f>
        <v>SN008</v>
      </c>
      <c r="N798" t="str" cm="1">
        <f t="array" ref="N798">IFERROR(INDEX(_xlfn.TEXTSPLIT(H798, ";"), 3), "")</f>
        <v>Span 3</v>
      </c>
      <c r="O798" s="22">
        <v>0</v>
      </c>
      <c r="P79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8" s="2" t="s">
        <v>389</v>
      </c>
      <c r="R798" s="17"/>
      <c r="S798" t="s">
        <v>285</v>
      </c>
      <c r="T798" t="s">
        <v>286</v>
      </c>
      <c r="U798" t="s">
        <v>205</v>
      </c>
      <c r="V798" t="s">
        <v>206</v>
      </c>
      <c r="W798" t="s">
        <v>1564</v>
      </c>
      <c r="X798" t="s">
        <v>1565</v>
      </c>
      <c r="Y798" t="s">
        <v>392</v>
      </c>
    </row>
    <row r="799" spans="1:25" ht="15" customHeight="1" x14ac:dyDescent="0.2">
      <c r="A799" s="2" t="s">
        <v>1580</v>
      </c>
      <c r="B799" s="2" t="s">
        <v>1824</v>
      </c>
      <c r="C799" s="2" t="str">
        <f t="shared" si="63"/>
        <v>ZZ94K3</v>
      </c>
      <c r="D799" s="38" t="s">
        <v>1657</v>
      </c>
      <c r="E799" s="38" t="s">
        <v>1658</v>
      </c>
      <c r="F799" s="33" t="str">
        <f t="shared" si="64"/>
        <v>N371</v>
      </c>
      <c r="G79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62043-N371-SN009</v>
      </c>
      <c r="H79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4</v>
      </c>
      <c r="I799" t="str" cm="1">
        <f t="array" ref="I799">IFERROR(INDEX(_xlfn.TEXTSPLIT(G799, "-"), 1), "")</f>
        <v>62043</v>
      </c>
      <c r="J799" t="str" cm="1">
        <f t="array" ref="J799">IFERROR(INDEX(_xlfn.TEXTSPLIT(H799, ";"), 1), "")</f>
        <v>South Road</v>
      </c>
      <c r="K799" t="str" cm="1">
        <f t="array" ref="K799">IFERROR(INDEX(_xlfn.TEXTSPLIT(G799, "-"), 2), "")</f>
        <v>N371</v>
      </c>
      <c r="L799" t="str" cm="1">
        <f t="array" ref="L799">IFERROR(INDEX(_xlfn.TEXTSPLIT(H799, ";"), 2), "")</f>
        <v>Active Transport Crossing (ATC) Bridge at St Bernadettes Primary School (BR22)</v>
      </c>
      <c r="M799" t="str" cm="1">
        <f t="array" ref="M799">IFERROR(INDEX(_xlfn.TEXTSPLIT(G799, "-"), 3), "")</f>
        <v>SN009</v>
      </c>
      <c r="N799" t="str" cm="1">
        <f t="array" ref="N799">IFERROR(INDEX(_xlfn.TEXTSPLIT(H799, ";"), 3), "")</f>
        <v>Span 4</v>
      </c>
      <c r="O799" s="22">
        <v>0</v>
      </c>
      <c r="P79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799" s="2" t="s">
        <v>389</v>
      </c>
      <c r="R799" s="17"/>
      <c r="S799" t="s">
        <v>285</v>
      </c>
      <c r="T799" t="s">
        <v>286</v>
      </c>
      <c r="U799" t="s">
        <v>205</v>
      </c>
      <c r="V799" t="s">
        <v>206</v>
      </c>
      <c r="W799" t="s">
        <v>1564</v>
      </c>
      <c r="X799" t="s">
        <v>1565</v>
      </c>
      <c r="Y799" t="s">
        <v>392</v>
      </c>
    </row>
    <row r="800" spans="1:25" ht="15" customHeight="1" x14ac:dyDescent="0.2">
      <c r="A800" s="2" t="s">
        <v>1580</v>
      </c>
      <c r="B800" s="2" t="s">
        <v>1825</v>
      </c>
      <c r="C800" s="2" t="str">
        <f t="shared" si="63"/>
        <v>ZZ94K3</v>
      </c>
      <c r="D800" s="38" t="s">
        <v>429</v>
      </c>
      <c r="E800" s="38" t="s">
        <v>1660</v>
      </c>
      <c r="F800" s="33" t="str">
        <f t="shared" si="64"/>
        <v>N371</v>
      </c>
      <c r="G80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62043-N371-SN010</v>
      </c>
      <c r="H80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5</v>
      </c>
      <c r="I800" t="str" cm="1">
        <f t="array" ref="I800">IFERROR(INDEX(_xlfn.TEXTSPLIT(G800, "-"), 1), "")</f>
        <v>62043</v>
      </c>
      <c r="J800" t="str" cm="1">
        <f t="array" ref="J800">IFERROR(INDEX(_xlfn.TEXTSPLIT(H800, ";"), 1), "")</f>
        <v>South Road</v>
      </c>
      <c r="K800" t="str" cm="1">
        <f t="array" ref="K800">IFERROR(INDEX(_xlfn.TEXTSPLIT(G800, "-"), 2), "")</f>
        <v>N371</v>
      </c>
      <c r="L800" t="str" cm="1">
        <f t="array" ref="L800">IFERROR(INDEX(_xlfn.TEXTSPLIT(H800, ";"), 2), "")</f>
        <v>Active Transport Crossing (ATC) Bridge at St Bernadettes Primary School (BR22)</v>
      </c>
      <c r="M800" t="str" cm="1">
        <f t="array" ref="M800">IFERROR(INDEX(_xlfn.TEXTSPLIT(G800, "-"), 3), "")</f>
        <v>SN010</v>
      </c>
      <c r="N800" t="str" cm="1">
        <f t="array" ref="N800">IFERROR(INDEX(_xlfn.TEXTSPLIT(H800, ";"), 3), "")</f>
        <v>Span 5</v>
      </c>
      <c r="O800" s="22">
        <v>0</v>
      </c>
      <c r="P80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0" s="2" t="s">
        <v>389</v>
      </c>
      <c r="R800" s="17"/>
      <c r="S800" t="s">
        <v>285</v>
      </c>
      <c r="T800" t="s">
        <v>286</v>
      </c>
      <c r="U800" t="s">
        <v>205</v>
      </c>
      <c r="V800" t="s">
        <v>206</v>
      </c>
      <c r="W800" t="s">
        <v>1564</v>
      </c>
      <c r="X800" t="s">
        <v>1565</v>
      </c>
      <c r="Y800" t="s">
        <v>392</v>
      </c>
    </row>
    <row r="801" spans="1:25" ht="15" customHeight="1" x14ac:dyDescent="0.2">
      <c r="A801" s="2" t="s">
        <v>1580</v>
      </c>
      <c r="B801" s="2" t="s">
        <v>1826</v>
      </c>
      <c r="C801" s="2" t="str">
        <f t="shared" si="63"/>
        <v>ZZ94K3</v>
      </c>
      <c r="D801" s="38" t="s">
        <v>1594</v>
      </c>
      <c r="E801" s="38" t="s">
        <v>1704</v>
      </c>
      <c r="F801" s="33" t="str">
        <f t="shared" si="64"/>
        <v>N371</v>
      </c>
      <c r="G80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62043-N371-SN011</v>
      </c>
      <c r="H80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6</v>
      </c>
      <c r="I801" t="str" cm="1">
        <f t="array" ref="I801">IFERROR(INDEX(_xlfn.TEXTSPLIT(G801, "-"), 1), "")</f>
        <v>62043</v>
      </c>
      <c r="J801" t="str" cm="1">
        <f t="array" ref="J801">IFERROR(INDEX(_xlfn.TEXTSPLIT(H801, ";"), 1), "")</f>
        <v>South Road</v>
      </c>
      <c r="K801" t="str" cm="1">
        <f t="array" ref="K801">IFERROR(INDEX(_xlfn.TEXTSPLIT(G801, "-"), 2), "")</f>
        <v>N371</v>
      </c>
      <c r="L801" t="str" cm="1">
        <f t="array" ref="L801">IFERROR(INDEX(_xlfn.TEXTSPLIT(H801, ";"), 2), "")</f>
        <v>Active Transport Crossing (ATC) Bridge at St Bernadettes Primary School (BR22)</v>
      </c>
      <c r="M801" t="str" cm="1">
        <f t="array" ref="M801">IFERROR(INDEX(_xlfn.TEXTSPLIT(G801, "-"), 3), "")</f>
        <v>SN011</v>
      </c>
      <c r="N801" t="str" cm="1">
        <f t="array" ref="N801">IFERROR(INDEX(_xlfn.TEXTSPLIT(H801, ";"), 3), "")</f>
        <v>Span 6</v>
      </c>
      <c r="O801" s="22">
        <v>0</v>
      </c>
      <c r="P80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1" s="2" t="s">
        <v>389</v>
      </c>
      <c r="R801" s="17"/>
      <c r="S801" t="s">
        <v>285</v>
      </c>
      <c r="T801" t="s">
        <v>286</v>
      </c>
      <c r="U801" t="s">
        <v>205</v>
      </c>
      <c r="V801" t="s">
        <v>206</v>
      </c>
      <c r="W801" t="s">
        <v>1564</v>
      </c>
      <c r="X801" t="s">
        <v>1565</v>
      </c>
      <c r="Y801" t="s">
        <v>392</v>
      </c>
    </row>
    <row r="802" spans="1:25" ht="15" customHeight="1" x14ac:dyDescent="0.2">
      <c r="A802" s="2" t="s">
        <v>1580</v>
      </c>
      <c r="B802" s="2" t="s">
        <v>1827</v>
      </c>
      <c r="C802" s="2" t="str">
        <f t="shared" si="63"/>
        <v>ZZ94K3</v>
      </c>
      <c r="D802" s="38" t="s">
        <v>1663</v>
      </c>
      <c r="E802" s="38" t="s">
        <v>1706</v>
      </c>
      <c r="F802" s="33" t="str">
        <f t="shared" si="64"/>
        <v>N371</v>
      </c>
      <c r="G80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62043-N371-SN012</v>
      </c>
      <c r="H80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7</v>
      </c>
      <c r="I802" t="str" cm="1">
        <f t="array" ref="I802">IFERROR(INDEX(_xlfn.TEXTSPLIT(G802, "-"), 1), "")</f>
        <v>62043</v>
      </c>
      <c r="J802" t="str" cm="1">
        <f t="array" ref="J802">IFERROR(INDEX(_xlfn.TEXTSPLIT(H802, ";"), 1), "")</f>
        <v>South Road</v>
      </c>
      <c r="K802" t="str" cm="1">
        <f t="array" ref="K802">IFERROR(INDEX(_xlfn.TEXTSPLIT(G802, "-"), 2), "")</f>
        <v>N371</v>
      </c>
      <c r="L802" t="str" cm="1">
        <f t="array" ref="L802">IFERROR(INDEX(_xlfn.TEXTSPLIT(H802, ";"), 2), "")</f>
        <v>Active Transport Crossing (ATC) Bridge at St Bernadettes Primary School (BR22)</v>
      </c>
      <c r="M802" t="str" cm="1">
        <f t="array" ref="M802">IFERROR(INDEX(_xlfn.TEXTSPLIT(G802, "-"), 3), "")</f>
        <v>SN012</v>
      </c>
      <c r="N802" t="str" cm="1">
        <f t="array" ref="N802">IFERROR(INDEX(_xlfn.TEXTSPLIT(H802, ";"), 3), "")</f>
        <v>Span 7</v>
      </c>
      <c r="O802" s="22">
        <v>0</v>
      </c>
      <c r="P80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2" s="2" t="s">
        <v>389</v>
      </c>
      <c r="R802" s="17"/>
      <c r="S802" t="s">
        <v>285</v>
      </c>
      <c r="T802" t="s">
        <v>286</v>
      </c>
      <c r="U802" t="s">
        <v>205</v>
      </c>
      <c r="V802" t="s">
        <v>206</v>
      </c>
      <c r="W802" t="s">
        <v>1564</v>
      </c>
      <c r="X802" t="s">
        <v>1565</v>
      </c>
      <c r="Y802" t="s">
        <v>392</v>
      </c>
    </row>
    <row r="803" spans="1:25" ht="15" customHeight="1" x14ac:dyDescent="0.2">
      <c r="A803" s="2" t="s">
        <v>1580</v>
      </c>
      <c r="B803" s="2" t="s">
        <v>1828</v>
      </c>
      <c r="C803" s="2" t="str">
        <f t="shared" si="63"/>
        <v>ZZ94K3</v>
      </c>
      <c r="D803" s="38" t="s">
        <v>1665</v>
      </c>
      <c r="E803" s="38" t="s">
        <v>1708</v>
      </c>
      <c r="F803" s="33" t="str">
        <f t="shared" si="64"/>
        <v>N371</v>
      </c>
      <c r="G80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62043-N371-SN013</v>
      </c>
      <c r="H80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8</v>
      </c>
      <c r="I803" t="str" cm="1">
        <f t="array" ref="I803">IFERROR(INDEX(_xlfn.TEXTSPLIT(G803, "-"), 1), "")</f>
        <v>62043</v>
      </c>
      <c r="J803" t="str" cm="1">
        <f t="array" ref="J803">IFERROR(INDEX(_xlfn.TEXTSPLIT(H803, ";"), 1), "")</f>
        <v>South Road</v>
      </c>
      <c r="K803" t="str" cm="1">
        <f t="array" ref="K803">IFERROR(INDEX(_xlfn.TEXTSPLIT(G803, "-"), 2), "")</f>
        <v>N371</v>
      </c>
      <c r="L803" t="str" cm="1">
        <f t="array" ref="L803">IFERROR(INDEX(_xlfn.TEXTSPLIT(H803, ";"), 2), "")</f>
        <v>Active Transport Crossing (ATC) Bridge at St Bernadettes Primary School (BR22)</v>
      </c>
      <c r="M803" t="str" cm="1">
        <f t="array" ref="M803">IFERROR(INDEX(_xlfn.TEXTSPLIT(G803, "-"), 3), "")</f>
        <v>SN013</v>
      </c>
      <c r="N803" t="str" cm="1">
        <f t="array" ref="N803">IFERROR(INDEX(_xlfn.TEXTSPLIT(H803, ";"), 3), "")</f>
        <v>Span 8</v>
      </c>
      <c r="O803" s="22">
        <v>0</v>
      </c>
      <c r="P80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3" s="2" t="s">
        <v>389</v>
      </c>
      <c r="R803" s="17"/>
      <c r="S803" t="s">
        <v>285</v>
      </c>
      <c r="T803" t="s">
        <v>286</v>
      </c>
      <c r="U803" t="s">
        <v>205</v>
      </c>
      <c r="V803" t="s">
        <v>206</v>
      </c>
      <c r="W803" t="s">
        <v>1564</v>
      </c>
      <c r="X803" t="s">
        <v>1565</v>
      </c>
      <c r="Y803" t="s">
        <v>392</v>
      </c>
    </row>
    <row r="804" spans="1:25" ht="15" customHeight="1" x14ac:dyDescent="0.2">
      <c r="A804" s="2" t="s">
        <v>1580</v>
      </c>
      <c r="B804" s="2" t="s">
        <v>1829</v>
      </c>
      <c r="C804" s="2" t="str">
        <f t="shared" si="63"/>
        <v>ZZ94K3</v>
      </c>
      <c r="D804" s="38" t="s">
        <v>1668</v>
      </c>
      <c r="E804" s="38" t="s">
        <v>1738</v>
      </c>
      <c r="F804" s="33" t="str">
        <f t="shared" si="64"/>
        <v>N371</v>
      </c>
      <c r="G80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62043-N371-SN014</v>
      </c>
      <c r="H80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9</v>
      </c>
      <c r="I804" t="str" cm="1">
        <f t="array" ref="I804">IFERROR(INDEX(_xlfn.TEXTSPLIT(G804, "-"), 1), "")</f>
        <v>62043</v>
      </c>
      <c r="J804" t="str" cm="1">
        <f t="array" ref="J804">IFERROR(INDEX(_xlfn.TEXTSPLIT(H804, ";"), 1), "")</f>
        <v>South Road</v>
      </c>
      <c r="K804" t="str" cm="1">
        <f t="array" ref="K804">IFERROR(INDEX(_xlfn.TEXTSPLIT(G804, "-"), 2), "")</f>
        <v>N371</v>
      </c>
      <c r="L804" t="str" cm="1">
        <f t="array" ref="L804">IFERROR(INDEX(_xlfn.TEXTSPLIT(H804, ";"), 2), "")</f>
        <v>Active Transport Crossing (ATC) Bridge at St Bernadettes Primary School (BR22)</v>
      </c>
      <c r="M804" t="str" cm="1">
        <f t="array" ref="M804">IFERROR(INDEX(_xlfn.TEXTSPLIT(G804, "-"), 3), "")</f>
        <v>SN014</v>
      </c>
      <c r="N804" t="str" cm="1">
        <f t="array" ref="N804">IFERROR(INDEX(_xlfn.TEXTSPLIT(H804, ";"), 3), "")</f>
        <v>Span 9</v>
      </c>
      <c r="O804" s="22">
        <v>0</v>
      </c>
      <c r="P80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4" s="2" t="s">
        <v>389</v>
      </c>
      <c r="R804" s="17"/>
      <c r="S804" t="s">
        <v>285</v>
      </c>
      <c r="T804" t="s">
        <v>286</v>
      </c>
      <c r="U804" t="s">
        <v>205</v>
      </c>
      <c r="V804" t="s">
        <v>206</v>
      </c>
      <c r="W804" t="s">
        <v>1564</v>
      </c>
      <c r="X804" t="s">
        <v>1565</v>
      </c>
      <c r="Y804" t="s">
        <v>392</v>
      </c>
    </row>
    <row r="805" spans="1:25" ht="15" customHeight="1" x14ac:dyDescent="0.2">
      <c r="A805" s="2" t="s">
        <v>1580</v>
      </c>
      <c r="B805" s="2" t="s">
        <v>1830</v>
      </c>
      <c r="C805" s="2" t="str">
        <f t="shared" si="63"/>
        <v>ZZ94K3</v>
      </c>
      <c r="D805" s="38" t="s">
        <v>1712</v>
      </c>
      <c r="E805" s="38" t="s">
        <v>1740</v>
      </c>
      <c r="F805" s="33" t="str">
        <f t="shared" si="64"/>
        <v>N371</v>
      </c>
      <c r="G80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62043-N371-SN015</v>
      </c>
      <c r="H80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10</v>
      </c>
      <c r="I805" t="str" cm="1">
        <f t="array" ref="I805">IFERROR(INDEX(_xlfn.TEXTSPLIT(G805, "-"), 1), "")</f>
        <v>62043</v>
      </c>
      <c r="J805" t="str" cm="1">
        <f t="array" ref="J805">IFERROR(INDEX(_xlfn.TEXTSPLIT(H805, ";"), 1), "")</f>
        <v>South Road</v>
      </c>
      <c r="K805" t="str" cm="1">
        <f t="array" ref="K805">IFERROR(INDEX(_xlfn.TEXTSPLIT(G805, "-"), 2), "")</f>
        <v>N371</v>
      </c>
      <c r="L805" t="str" cm="1">
        <f t="array" ref="L805">IFERROR(INDEX(_xlfn.TEXTSPLIT(H805, ";"), 2), "")</f>
        <v>Active Transport Crossing (ATC) Bridge at St Bernadettes Primary School (BR22)</v>
      </c>
      <c r="M805" t="str" cm="1">
        <f t="array" ref="M805">IFERROR(INDEX(_xlfn.TEXTSPLIT(G805, "-"), 3), "")</f>
        <v>SN015</v>
      </c>
      <c r="N805" t="str" cm="1">
        <f t="array" ref="N805">IFERROR(INDEX(_xlfn.TEXTSPLIT(H805, ";"), 3), "")</f>
        <v>Span 10</v>
      </c>
      <c r="O805" s="22">
        <v>0</v>
      </c>
      <c r="P80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5" s="2" t="s">
        <v>389</v>
      </c>
      <c r="R805" s="17"/>
      <c r="S805" t="s">
        <v>285</v>
      </c>
      <c r="T805" t="s">
        <v>286</v>
      </c>
      <c r="U805" t="s">
        <v>205</v>
      </c>
      <c r="V805" t="s">
        <v>206</v>
      </c>
      <c r="W805" t="s">
        <v>1564</v>
      </c>
      <c r="X805" t="s">
        <v>1565</v>
      </c>
      <c r="Y805" t="s">
        <v>392</v>
      </c>
    </row>
    <row r="806" spans="1:25" ht="15" customHeight="1" x14ac:dyDescent="0.2">
      <c r="A806" s="2" t="s">
        <v>1580</v>
      </c>
      <c r="B806" s="2" t="s">
        <v>1831</v>
      </c>
      <c r="C806" s="2" t="str">
        <f t="shared" si="63"/>
        <v>ZZ94K3</v>
      </c>
      <c r="D806" s="38" t="s">
        <v>1714</v>
      </c>
      <c r="E806" s="38" t="s">
        <v>1742</v>
      </c>
      <c r="F806" s="33" t="str">
        <f t="shared" si="64"/>
        <v>N371</v>
      </c>
      <c r="G80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62043-N371-SN016</v>
      </c>
      <c r="H80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11</v>
      </c>
      <c r="I806" t="str" cm="1">
        <f t="array" ref="I806">IFERROR(INDEX(_xlfn.TEXTSPLIT(G806, "-"), 1), "")</f>
        <v>62043</v>
      </c>
      <c r="J806" t="str" cm="1">
        <f t="array" ref="J806">IFERROR(INDEX(_xlfn.TEXTSPLIT(H806, ";"), 1), "")</f>
        <v>South Road</v>
      </c>
      <c r="K806" t="str" cm="1">
        <f t="array" ref="K806">IFERROR(INDEX(_xlfn.TEXTSPLIT(G806, "-"), 2), "")</f>
        <v>N371</v>
      </c>
      <c r="L806" t="str" cm="1">
        <f t="array" ref="L806">IFERROR(INDEX(_xlfn.TEXTSPLIT(H806, ";"), 2), "")</f>
        <v>Active Transport Crossing (ATC) Bridge at St Bernadettes Primary School (BR22)</v>
      </c>
      <c r="M806" t="str" cm="1">
        <f t="array" ref="M806">IFERROR(INDEX(_xlfn.TEXTSPLIT(G806, "-"), 3), "")</f>
        <v>SN016</v>
      </c>
      <c r="N806" t="str" cm="1">
        <f t="array" ref="N806">IFERROR(INDEX(_xlfn.TEXTSPLIT(H806, ";"), 3), "")</f>
        <v>Span 11</v>
      </c>
      <c r="O806" s="22">
        <v>0</v>
      </c>
      <c r="P80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6" s="2" t="s">
        <v>389</v>
      </c>
      <c r="R806" s="17"/>
      <c r="S806" t="s">
        <v>285</v>
      </c>
      <c r="T806" t="s">
        <v>286</v>
      </c>
      <c r="U806" t="s">
        <v>205</v>
      </c>
      <c r="V806" t="s">
        <v>206</v>
      </c>
      <c r="W806" t="s">
        <v>1564</v>
      </c>
      <c r="X806" t="s">
        <v>1565</v>
      </c>
      <c r="Y806" t="s">
        <v>392</v>
      </c>
    </row>
    <row r="807" spans="1:25" ht="15" customHeight="1" x14ac:dyDescent="0.2">
      <c r="A807" s="2" t="s">
        <v>1580</v>
      </c>
      <c r="B807" s="2" t="s">
        <v>1832</v>
      </c>
      <c r="C807" s="2" t="str">
        <f t="shared" si="63"/>
        <v>ZZ94K3</v>
      </c>
      <c r="D807" s="38" t="s">
        <v>1716</v>
      </c>
      <c r="E807" s="38" t="s">
        <v>1744</v>
      </c>
      <c r="F807" s="33" t="str">
        <f t="shared" si="64"/>
        <v>N371</v>
      </c>
      <c r="G80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62043-N371-SN017</v>
      </c>
      <c r="H80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(BR22);Span 12</v>
      </c>
      <c r="I807" t="str" cm="1">
        <f t="array" ref="I807">IFERROR(INDEX(_xlfn.TEXTSPLIT(G807, "-"), 1), "")</f>
        <v>62043</v>
      </c>
      <c r="J807" t="str" cm="1">
        <f t="array" ref="J807">IFERROR(INDEX(_xlfn.TEXTSPLIT(H807, ";"), 1), "")</f>
        <v>South Road</v>
      </c>
      <c r="K807" t="str" cm="1">
        <f t="array" ref="K807">IFERROR(INDEX(_xlfn.TEXTSPLIT(G807, "-"), 2), "")</f>
        <v>N371</v>
      </c>
      <c r="L807" t="str" cm="1">
        <f t="array" ref="L807">IFERROR(INDEX(_xlfn.TEXTSPLIT(H807, ";"), 2), "")</f>
        <v>Active Transport Crossing (ATC) Bridge at St Bernadettes Primary School (BR22)</v>
      </c>
      <c r="M807" t="str" cm="1">
        <f t="array" ref="M807">IFERROR(INDEX(_xlfn.TEXTSPLIT(G807, "-"), 3), "")</f>
        <v>SN017</v>
      </c>
      <c r="N807" t="str" cm="1">
        <f t="array" ref="N807">IFERROR(INDEX(_xlfn.TEXTSPLIT(H807, ";"), 3), "")</f>
        <v>Span 12</v>
      </c>
      <c r="O807" s="22">
        <v>0</v>
      </c>
      <c r="P80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7" s="2" t="s">
        <v>389</v>
      </c>
      <c r="R807" s="17"/>
      <c r="S807" t="s">
        <v>285</v>
      </c>
      <c r="T807" t="s">
        <v>286</v>
      </c>
      <c r="U807" t="s">
        <v>205</v>
      </c>
      <c r="V807" t="s">
        <v>206</v>
      </c>
      <c r="W807" t="s">
        <v>1564</v>
      </c>
      <c r="X807" t="s">
        <v>1565</v>
      </c>
      <c r="Y807" t="s">
        <v>392</v>
      </c>
    </row>
    <row r="808" spans="1:25" ht="15" customHeight="1" x14ac:dyDescent="0.2">
      <c r="A808" s="2" t="s">
        <v>1590</v>
      </c>
      <c r="B808" s="2" t="s">
        <v>1833</v>
      </c>
      <c r="C808" s="2" t="str">
        <f t="shared" si="63"/>
        <v>ZZ94K3</v>
      </c>
      <c r="D808" s="38" t="s">
        <v>1719</v>
      </c>
      <c r="E808" s="38" t="s">
        <v>1592</v>
      </c>
      <c r="F808" s="33" t="str">
        <f t="shared" si="64"/>
        <v>N371</v>
      </c>
      <c r="G80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62043-N371-SN018</v>
      </c>
      <c r="H80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1</v>
      </c>
      <c r="I808" t="str" cm="1">
        <f t="array" ref="I808">IFERROR(INDEX(_xlfn.TEXTSPLIT(G808, "-"), 1), "")</f>
        <v>62043</v>
      </c>
      <c r="J808" t="str" cm="1">
        <f t="array" ref="J808">IFERROR(INDEX(_xlfn.TEXTSPLIT(H808, ";"), 1), "")</f>
        <v>South Road</v>
      </c>
      <c r="K808" t="str" cm="1">
        <f t="array" ref="K808">IFERROR(INDEX(_xlfn.TEXTSPLIT(G808, "-"), 2), "")</f>
        <v>N371</v>
      </c>
      <c r="L808" t="str" cm="1">
        <f t="array" ref="L808">IFERROR(INDEX(_xlfn.TEXTSPLIT(H808, ";"), 2), "")</f>
        <v>Active Transport Crossing (ATC) Bridge at St Bernadettes Primary School (BR22)</v>
      </c>
      <c r="M808" t="str" cm="1">
        <f t="array" ref="M808">IFERROR(INDEX(_xlfn.TEXTSPLIT(G808, "-"), 3), "")</f>
        <v>SN018</v>
      </c>
      <c r="N808" t="str" cm="1">
        <f t="array" ref="N808">IFERROR(INDEX(_xlfn.TEXTSPLIT(H808, ";"), 3), "")</f>
        <v>Pier 1</v>
      </c>
      <c r="O808" s="22">
        <v>0</v>
      </c>
      <c r="P80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8" s="2" t="s">
        <v>389</v>
      </c>
      <c r="R808" s="17"/>
      <c r="S808" t="s">
        <v>285</v>
      </c>
      <c r="T808" t="s">
        <v>286</v>
      </c>
      <c r="U808" t="s">
        <v>205</v>
      </c>
      <c r="V808" t="s">
        <v>206</v>
      </c>
      <c r="W808" t="s">
        <v>1564</v>
      </c>
      <c r="X808" t="s">
        <v>1565</v>
      </c>
      <c r="Y808" t="s">
        <v>392</v>
      </c>
    </row>
    <row r="809" spans="1:25" ht="15" customHeight="1" x14ac:dyDescent="0.2">
      <c r="A809" s="2" t="s">
        <v>1590</v>
      </c>
      <c r="B809" s="2" t="s">
        <v>1834</v>
      </c>
      <c r="C809" s="2" t="str">
        <f t="shared" si="63"/>
        <v>ZZ94K3</v>
      </c>
      <c r="D809" s="38" t="s">
        <v>1722</v>
      </c>
      <c r="E809" s="38" t="s">
        <v>1595</v>
      </c>
      <c r="F809" s="33" t="str">
        <f t="shared" si="64"/>
        <v>N371</v>
      </c>
      <c r="G80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62043-N371-SN019</v>
      </c>
      <c r="H80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2</v>
      </c>
      <c r="I809" t="str" cm="1">
        <f t="array" ref="I809">IFERROR(INDEX(_xlfn.TEXTSPLIT(G809, "-"), 1), "")</f>
        <v>62043</v>
      </c>
      <c r="J809" t="str" cm="1">
        <f t="array" ref="J809">IFERROR(INDEX(_xlfn.TEXTSPLIT(H809, ";"), 1), "")</f>
        <v>South Road</v>
      </c>
      <c r="K809" t="str" cm="1">
        <f t="array" ref="K809">IFERROR(INDEX(_xlfn.TEXTSPLIT(G809, "-"), 2), "")</f>
        <v>N371</v>
      </c>
      <c r="L809" t="str" cm="1">
        <f t="array" ref="L809">IFERROR(INDEX(_xlfn.TEXTSPLIT(H809, ";"), 2), "")</f>
        <v>Active Transport Crossing (ATC) Bridge at St Bernadettes Primary School (BR22)</v>
      </c>
      <c r="M809" t="str" cm="1">
        <f t="array" ref="M809">IFERROR(INDEX(_xlfn.TEXTSPLIT(G809, "-"), 3), "")</f>
        <v>SN019</v>
      </c>
      <c r="N809" t="str" cm="1">
        <f t="array" ref="N809">IFERROR(INDEX(_xlfn.TEXTSPLIT(H809, ";"), 3), "")</f>
        <v>Pier 2</v>
      </c>
      <c r="O809" s="22">
        <v>0</v>
      </c>
      <c r="P80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09" s="2" t="s">
        <v>389</v>
      </c>
      <c r="R809" s="17"/>
      <c r="S809" t="s">
        <v>285</v>
      </c>
      <c r="T809" t="s">
        <v>286</v>
      </c>
      <c r="U809" t="s">
        <v>205</v>
      </c>
      <c r="V809" t="s">
        <v>206</v>
      </c>
      <c r="W809" t="s">
        <v>1564</v>
      </c>
      <c r="X809" t="s">
        <v>1565</v>
      </c>
      <c r="Y809" t="s">
        <v>392</v>
      </c>
    </row>
    <row r="810" spans="1:25" ht="15" customHeight="1" x14ac:dyDescent="0.2">
      <c r="A810" s="2" t="s">
        <v>1590</v>
      </c>
      <c r="B810" s="2" t="s">
        <v>1835</v>
      </c>
      <c r="C810" s="2" t="str">
        <f t="shared" si="63"/>
        <v>ZZ94K3</v>
      </c>
      <c r="D810" s="38" t="s">
        <v>451</v>
      </c>
      <c r="E810" s="38" t="s">
        <v>1666</v>
      </c>
      <c r="F810" s="33" t="str">
        <f t="shared" si="64"/>
        <v>N371</v>
      </c>
      <c r="G81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62043-N371-SN020</v>
      </c>
      <c r="H81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3</v>
      </c>
      <c r="I810" t="str" cm="1">
        <f t="array" ref="I810">IFERROR(INDEX(_xlfn.TEXTSPLIT(G810, "-"), 1), "")</f>
        <v>62043</v>
      </c>
      <c r="J810" t="str" cm="1">
        <f t="array" ref="J810">IFERROR(INDEX(_xlfn.TEXTSPLIT(H810, ";"), 1), "")</f>
        <v>South Road</v>
      </c>
      <c r="K810" t="str" cm="1">
        <f t="array" ref="K810">IFERROR(INDEX(_xlfn.TEXTSPLIT(G810, "-"), 2), "")</f>
        <v>N371</v>
      </c>
      <c r="L810" t="str" cm="1">
        <f t="array" ref="L810">IFERROR(INDEX(_xlfn.TEXTSPLIT(H810, ";"), 2), "")</f>
        <v>Active Transport Crossing (ATC) Bridge at St Bernadettes Primary School (BR22)</v>
      </c>
      <c r="M810" t="str" cm="1">
        <f t="array" ref="M810">IFERROR(INDEX(_xlfn.TEXTSPLIT(G810, "-"), 3), "")</f>
        <v>SN020</v>
      </c>
      <c r="N810" t="str" cm="1">
        <f t="array" ref="N810">IFERROR(INDEX(_xlfn.TEXTSPLIT(H810, ";"), 3), "")</f>
        <v>Pier 3</v>
      </c>
      <c r="O810" s="22">
        <v>0</v>
      </c>
      <c r="P81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0" s="2" t="s">
        <v>389</v>
      </c>
      <c r="R810" s="17"/>
      <c r="S810" t="s">
        <v>285</v>
      </c>
      <c r="T810" t="s">
        <v>286</v>
      </c>
      <c r="U810" t="s">
        <v>205</v>
      </c>
      <c r="V810" t="s">
        <v>206</v>
      </c>
      <c r="W810" t="s">
        <v>1564</v>
      </c>
      <c r="X810" t="s">
        <v>1565</v>
      </c>
      <c r="Y810" t="s">
        <v>392</v>
      </c>
    </row>
    <row r="811" spans="1:25" ht="15" customHeight="1" x14ac:dyDescent="0.2">
      <c r="A811" s="2" t="s">
        <v>1590</v>
      </c>
      <c r="B811" s="2" t="s">
        <v>1836</v>
      </c>
      <c r="C811" s="2" t="str">
        <f t="shared" si="63"/>
        <v>ZZ94K3</v>
      </c>
      <c r="D811" s="38" t="s">
        <v>1749</v>
      </c>
      <c r="E811" s="38" t="s">
        <v>1669</v>
      </c>
      <c r="F811" s="33" t="str">
        <f t="shared" si="64"/>
        <v>N371</v>
      </c>
      <c r="G81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62043-N371-SN021</v>
      </c>
      <c r="H81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4</v>
      </c>
      <c r="I811" t="str" cm="1">
        <f t="array" ref="I811">IFERROR(INDEX(_xlfn.TEXTSPLIT(G811, "-"), 1), "")</f>
        <v>62043</v>
      </c>
      <c r="J811" t="str" cm="1">
        <f t="array" ref="J811">IFERROR(INDEX(_xlfn.TEXTSPLIT(H811, ";"), 1), "")</f>
        <v>South Road</v>
      </c>
      <c r="K811" t="str" cm="1">
        <f t="array" ref="K811">IFERROR(INDEX(_xlfn.TEXTSPLIT(G811, "-"), 2), "")</f>
        <v>N371</v>
      </c>
      <c r="L811" t="str" cm="1">
        <f t="array" ref="L811">IFERROR(INDEX(_xlfn.TEXTSPLIT(H811, ";"), 2), "")</f>
        <v>Active Transport Crossing (ATC) Bridge at St Bernadettes Primary School (BR22)</v>
      </c>
      <c r="M811" t="str" cm="1">
        <f t="array" ref="M811">IFERROR(INDEX(_xlfn.TEXTSPLIT(G811, "-"), 3), "")</f>
        <v>SN021</v>
      </c>
      <c r="N811" t="str" cm="1">
        <f t="array" ref="N811">IFERROR(INDEX(_xlfn.TEXTSPLIT(H811, ";"), 3), "")</f>
        <v>Pier 4</v>
      </c>
      <c r="O811" s="22">
        <v>0</v>
      </c>
      <c r="P81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1" s="2" t="s">
        <v>389</v>
      </c>
      <c r="R811" s="17"/>
      <c r="S811" t="s">
        <v>285</v>
      </c>
      <c r="T811" t="s">
        <v>286</v>
      </c>
      <c r="U811" t="s">
        <v>205</v>
      </c>
      <c r="V811" t="s">
        <v>206</v>
      </c>
      <c r="W811" t="s">
        <v>1564</v>
      </c>
      <c r="X811" t="s">
        <v>1565</v>
      </c>
      <c r="Y811" t="s">
        <v>392</v>
      </c>
    </row>
    <row r="812" spans="1:25" ht="15" customHeight="1" x14ac:dyDescent="0.2">
      <c r="A812" s="2" t="s">
        <v>1590</v>
      </c>
      <c r="B812" s="2" t="s">
        <v>1837</v>
      </c>
      <c r="C812" s="2" t="str">
        <f t="shared" si="63"/>
        <v>ZZ94K3</v>
      </c>
      <c r="D812" s="38" t="s">
        <v>1751</v>
      </c>
      <c r="E812" s="38" t="s">
        <v>1717</v>
      </c>
      <c r="F812" s="33" t="str">
        <f t="shared" si="64"/>
        <v>N371</v>
      </c>
      <c r="G81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62043-N371-SN022</v>
      </c>
      <c r="H81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5</v>
      </c>
      <c r="I812" t="str" cm="1">
        <f t="array" ref="I812">IFERROR(INDEX(_xlfn.TEXTSPLIT(G812, "-"), 1), "")</f>
        <v>62043</v>
      </c>
      <c r="J812" t="str" cm="1">
        <f t="array" ref="J812">IFERROR(INDEX(_xlfn.TEXTSPLIT(H812, ";"), 1), "")</f>
        <v>South Road</v>
      </c>
      <c r="K812" t="str" cm="1">
        <f t="array" ref="K812">IFERROR(INDEX(_xlfn.TEXTSPLIT(G812, "-"), 2), "")</f>
        <v>N371</v>
      </c>
      <c r="L812" t="str" cm="1">
        <f t="array" ref="L812">IFERROR(INDEX(_xlfn.TEXTSPLIT(H812, ";"), 2), "")</f>
        <v>Active Transport Crossing (ATC) Bridge at St Bernadettes Primary School (BR22)</v>
      </c>
      <c r="M812" t="str" cm="1">
        <f t="array" ref="M812">IFERROR(INDEX(_xlfn.TEXTSPLIT(G812, "-"), 3), "")</f>
        <v>SN022</v>
      </c>
      <c r="N812" t="str" cm="1">
        <f t="array" ref="N812">IFERROR(INDEX(_xlfn.TEXTSPLIT(H812, ";"), 3), "")</f>
        <v>Pier 5</v>
      </c>
      <c r="O812" s="22">
        <v>0</v>
      </c>
      <c r="P81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2" s="2" t="s">
        <v>389</v>
      </c>
      <c r="R812" s="17"/>
      <c r="S812" t="s">
        <v>285</v>
      </c>
      <c r="T812" t="s">
        <v>286</v>
      </c>
      <c r="U812" t="s">
        <v>205</v>
      </c>
      <c r="V812" t="s">
        <v>206</v>
      </c>
      <c r="W812" t="s">
        <v>1564</v>
      </c>
      <c r="X812" t="s">
        <v>1565</v>
      </c>
      <c r="Y812" t="s">
        <v>392</v>
      </c>
    </row>
    <row r="813" spans="1:25" ht="15" customHeight="1" x14ac:dyDescent="0.2">
      <c r="A813" s="2" t="s">
        <v>1590</v>
      </c>
      <c r="B813" s="2" t="s">
        <v>1838</v>
      </c>
      <c r="C813" s="2" t="str">
        <f t="shared" si="63"/>
        <v>ZZ94K3</v>
      </c>
      <c r="D813" s="38" t="s">
        <v>1753</v>
      </c>
      <c r="E813" s="38" t="s">
        <v>1720</v>
      </c>
      <c r="F813" s="33" t="str">
        <f t="shared" si="64"/>
        <v>N371</v>
      </c>
      <c r="G81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62043-N371-SN023</v>
      </c>
      <c r="H81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6</v>
      </c>
      <c r="I813" t="str" cm="1">
        <f t="array" ref="I813">IFERROR(INDEX(_xlfn.TEXTSPLIT(G813, "-"), 1), "")</f>
        <v>62043</v>
      </c>
      <c r="J813" t="str" cm="1">
        <f t="array" ref="J813">IFERROR(INDEX(_xlfn.TEXTSPLIT(H813, ";"), 1), "")</f>
        <v>South Road</v>
      </c>
      <c r="K813" t="str" cm="1">
        <f t="array" ref="K813">IFERROR(INDEX(_xlfn.TEXTSPLIT(G813, "-"), 2), "")</f>
        <v>N371</v>
      </c>
      <c r="L813" t="str" cm="1">
        <f t="array" ref="L813">IFERROR(INDEX(_xlfn.TEXTSPLIT(H813, ";"), 2), "")</f>
        <v>Active Transport Crossing (ATC) Bridge at St Bernadettes Primary School (BR22)</v>
      </c>
      <c r="M813" t="str" cm="1">
        <f t="array" ref="M813">IFERROR(INDEX(_xlfn.TEXTSPLIT(G813, "-"), 3), "")</f>
        <v>SN023</v>
      </c>
      <c r="N813" t="str" cm="1">
        <f t="array" ref="N813">IFERROR(INDEX(_xlfn.TEXTSPLIT(H813, ";"), 3), "")</f>
        <v>Pier 6</v>
      </c>
      <c r="O813" s="22">
        <v>0</v>
      </c>
      <c r="P81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3" s="2" t="s">
        <v>389</v>
      </c>
      <c r="R813" s="17"/>
      <c r="S813" t="s">
        <v>285</v>
      </c>
      <c r="T813" t="s">
        <v>286</v>
      </c>
      <c r="U813" t="s">
        <v>205</v>
      </c>
      <c r="V813" t="s">
        <v>206</v>
      </c>
      <c r="W813" t="s">
        <v>1564</v>
      </c>
      <c r="X813" t="s">
        <v>1565</v>
      </c>
      <c r="Y813" t="s">
        <v>392</v>
      </c>
    </row>
    <row r="814" spans="1:25" ht="15" customHeight="1" x14ac:dyDescent="0.2">
      <c r="A814" s="2" t="s">
        <v>1590</v>
      </c>
      <c r="B814" s="2" t="s">
        <v>1839</v>
      </c>
      <c r="C814" s="2" t="str">
        <f t="shared" si="63"/>
        <v>ZZ94K3</v>
      </c>
      <c r="D814" s="38" t="s">
        <v>1755</v>
      </c>
      <c r="E814" s="38" t="s">
        <v>1723</v>
      </c>
      <c r="F814" s="33" t="str">
        <f t="shared" si="64"/>
        <v>N371</v>
      </c>
      <c r="G81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62043-N371-SN024</v>
      </c>
      <c r="H81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7</v>
      </c>
      <c r="I814" t="str" cm="1">
        <f t="array" ref="I814">IFERROR(INDEX(_xlfn.TEXTSPLIT(G814, "-"), 1), "")</f>
        <v>62043</v>
      </c>
      <c r="J814" t="str" cm="1">
        <f t="array" ref="J814">IFERROR(INDEX(_xlfn.TEXTSPLIT(H814, ";"), 1), "")</f>
        <v>South Road</v>
      </c>
      <c r="K814" t="str" cm="1">
        <f t="array" ref="K814">IFERROR(INDEX(_xlfn.TEXTSPLIT(G814, "-"), 2), "")</f>
        <v>N371</v>
      </c>
      <c r="L814" t="str" cm="1">
        <f t="array" ref="L814">IFERROR(INDEX(_xlfn.TEXTSPLIT(H814, ";"), 2), "")</f>
        <v>Active Transport Crossing (ATC) Bridge at St Bernadettes Primary School (BR22)</v>
      </c>
      <c r="M814" t="str" cm="1">
        <f t="array" ref="M814">IFERROR(INDEX(_xlfn.TEXTSPLIT(G814, "-"), 3), "")</f>
        <v>SN024</v>
      </c>
      <c r="N814" t="str" cm="1">
        <f t="array" ref="N814">IFERROR(INDEX(_xlfn.TEXTSPLIT(H814, ";"), 3), "")</f>
        <v>Pier 7</v>
      </c>
      <c r="O814" s="22">
        <v>0</v>
      </c>
      <c r="P81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4" s="2" t="s">
        <v>389</v>
      </c>
      <c r="R814" s="17"/>
      <c r="S814" t="s">
        <v>285</v>
      </c>
      <c r="T814" t="s">
        <v>286</v>
      </c>
      <c r="U814" t="s">
        <v>205</v>
      </c>
      <c r="V814" t="s">
        <v>206</v>
      </c>
      <c r="W814" t="s">
        <v>1564</v>
      </c>
      <c r="X814" t="s">
        <v>1565</v>
      </c>
      <c r="Y814" t="s">
        <v>392</v>
      </c>
    </row>
    <row r="815" spans="1:25" ht="15" customHeight="1" x14ac:dyDescent="0.2">
      <c r="A815" s="2" t="s">
        <v>1590</v>
      </c>
      <c r="B815" s="2" t="s">
        <v>1840</v>
      </c>
      <c r="C815" s="2" t="str">
        <f t="shared" si="63"/>
        <v>ZZ94K3</v>
      </c>
      <c r="D815" s="38" t="s">
        <v>1757</v>
      </c>
      <c r="E815" s="38" t="s">
        <v>1758</v>
      </c>
      <c r="F815" s="33" t="str">
        <f t="shared" si="64"/>
        <v>N371</v>
      </c>
      <c r="G81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62043-N371-SN025</v>
      </c>
      <c r="H81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8</v>
      </c>
      <c r="I815" t="str" cm="1">
        <f t="array" ref="I815">IFERROR(INDEX(_xlfn.TEXTSPLIT(G815, "-"), 1), "")</f>
        <v>62043</v>
      </c>
      <c r="J815" t="str" cm="1">
        <f t="array" ref="J815">IFERROR(INDEX(_xlfn.TEXTSPLIT(H815, ";"), 1), "")</f>
        <v>South Road</v>
      </c>
      <c r="K815" t="str" cm="1">
        <f t="array" ref="K815">IFERROR(INDEX(_xlfn.TEXTSPLIT(G815, "-"), 2), "")</f>
        <v>N371</v>
      </c>
      <c r="L815" t="str" cm="1">
        <f t="array" ref="L815">IFERROR(INDEX(_xlfn.TEXTSPLIT(H815, ";"), 2), "")</f>
        <v>Active Transport Crossing (ATC) Bridge at St Bernadettes Primary School (BR22)</v>
      </c>
      <c r="M815" t="str" cm="1">
        <f t="array" ref="M815">IFERROR(INDEX(_xlfn.TEXTSPLIT(G815, "-"), 3), "")</f>
        <v>SN025</v>
      </c>
      <c r="N815" t="str" cm="1">
        <f t="array" ref="N815">IFERROR(INDEX(_xlfn.TEXTSPLIT(H815, ";"), 3), "")</f>
        <v>Pier 8</v>
      </c>
      <c r="O815" s="22">
        <v>0</v>
      </c>
      <c r="P81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5" s="2" t="s">
        <v>389</v>
      </c>
      <c r="R815" s="17"/>
      <c r="S815" t="s">
        <v>285</v>
      </c>
      <c r="T815" t="s">
        <v>286</v>
      </c>
      <c r="U815" t="s">
        <v>205</v>
      </c>
      <c r="V815" t="s">
        <v>206</v>
      </c>
      <c r="W815" t="s">
        <v>1564</v>
      </c>
      <c r="X815" t="s">
        <v>1565</v>
      </c>
      <c r="Y815" t="s">
        <v>392</v>
      </c>
    </row>
    <row r="816" spans="1:25" ht="15" customHeight="1" x14ac:dyDescent="0.2">
      <c r="A816" s="2" t="s">
        <v>1590</v>
      </c>
      <c r="B816" s="2" t="s">
        <v>1841</v>
      </c>
      <c r="C816" s="2" t="str">
        <f t="shared" si="63"/>
        <v>ZZ94K3</v>
      </c>
      <c r="D816" s="38" t="s">
        <v>1760</v>
      </c>
      <c r="E816" s="38" t="s">
        <v>1761</v>
      </c>
      <c r="F816" s="33" t="str">
        <f t="shared" si="64"/>
        <v>N371</v>
      </c>
      <c r="G81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62043-N371-SN026</v>
      </c>
      <c r="H81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9</v>
      </c>
      <c r="I816" t="str" cm="1">
        <f t="array" ref="I816">IFERROR(INDEX(_xlfn.TEXTSPLIT(G816, "-"), 1), "")</f>
        <v>62043</v>
      </c>
      <c r="J816" t="str" cm="1">
        <f t="array" ref="J816">IFERROR(INDEX(_xlfn.TEXTSPLIT(H816, ";"), 1), "")</f>
        <v>South Road</v>
      </c>
      <c r="K816" t="str" cm="1">
        <f t="array" ref="K816">IFERROR(INDEX(_xlfn.TEXTSPLIT(G816, "-"), 2), "")</f>
        <v>N371</v>
      </c>
      <c r="L816" t="str" cm="1">
        <f t="array" ref="L816">IFERROR(INDEX(_xlfn.TEXTSPLIT(H816, ";"), 2), "")</f>
        <v>Active Transport Crossing (ATC) Bridge at St Bernadettes Primary School (BR22)</v>
      </c>
      <c r="M816" t="str" cm="1">
        <f t="array" ref="M816">IFERROR(INDEX(_xlfn.TEXTSPLIT(G816, "-"), 3), "")</f>
        <v>SN026</v>
      </c>
      <c r="N816" t="str" cm="1">
        <f t="array" ref="N816">IFERROR(INDEX(_xlfn.TEXTSPLIT(H816, ";"), 3), "")</f>
        <v>Pier 9</v>
      </c>
      <c r="O816" s="22">
        <v>0</v>
      </c>
      <c r="P81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6" s="2" t="s">
        <v>389</v>
      </c>
      <c r="R816" s="17"/>
      <c r="S816" t="s">
        <v>285</v>
      </c>
      <c r="T816" t="s">
        <v>286</v>
      </c>
      <c r="U816" t="s">
        <v>205</v>
      </c>
      <c r="V816" t="s">
        <v>206</v>
      </c>
      <c r="W816" t="s">
        <v>1564</v>
      </c>
      <c r="X816" t="s">
        <v>1565</v>
      </c>
      <c r="Y816" t="s">
        <v>392</v>
      </c>
    </row>
    <row r="817" spans="1:25" ht="15" customHeight="1" x14ac:dyDescent="0.2">
      <c r="A817" s="2" t="s">
        <v>1590</v>
      </c>
      <c r="B817" s="2" t="s">
        <v>1842</v>
      </c>
      <c r="C817" s="2" t="str">
        <f t="shared" si="63"/>
        <v>ZZ94K3</v>
      </c>
      <c r="D817" s="38" t="s">
        <v>1763</v>
      </c>
      <c r="E817" s="38" t="s">
        <v>1764</v>
      </c>
      <c r="F817" s="33" t="str">
        <f t="shared" si="64"/>
        <v>N371</v>
      </c>
      <c r="G81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62043-N371-SN027</v>
      </c>
      <c r="H81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10</v>
      </c>
      <c r="I817" t="str" cm="1">
        <f t="array" ref="I817">IFERROR(INDEX(_xlfn.TEXTSPLIT(G817, "-"), 1), "")</f>
        <v>62043</v>
      </c>
      <c r="J817" t="str" cm="1">
        <f t="array" ref="J817">IFERROR(INDEX(_xlfn.TEXTSPLIT(H817, ";"), 1), "")</f>
        <v>South Road</v>
      </c>
      <c r="K817" t="str" cm="1">
        <f t="array" ref="K817">IFERROR(INDEX(_xlfn.TEXTSPLIT(G817, "-"), 2), "")</f>
        <v>N371</v>
      </c>
      <c r="L817" t="str" cm="1">
        <f t="array" ref="L817">IFERROR(INDEX(_xlfn.TEXTSPLIT(H817, ";"), 2), "")</f>
        <v>Active Transport Crossing (ATC) Bridge at St Bernadettes Primary School (BR22)</v>
      </c>
      <c r="M817" t="str" cm="1">
        <f t="array" ref="M817">IFERROR(INDEX(_xlfn.TEXTSPLIT(G817, "-"), 3), "")</f>
        <v>SN027</v>
      </c>
      <c r="N817" t="str" cm="1">
        <f t="array" ref="N817">IFERROR(INDEX(_xlfn.TEXTSPLIT(H817, ";"), 3), "")</f>
        <v>Pier 10</v>
      </c>
      <c r="O817" s="22">
        <v>0</v>
      </c>
      <c r="P81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7" s="2" t="s">
        <v>389</v>
      </c>
      <c r="R817" s="17"/>
      <c r="S817" t="s">
        <v>285</v>
      </c>
      <c r="T817" t="s">
        <v>286</v>
      </c>
      <c r="U817" t="s">
        <v>205</v>
      </c>
      <c r="V817" t="s">
        <v>206</v>
      </c>
      <c r="W817" t="s">
        <v>1564</v>
      </c>
      <c r="X817" t="s">
        <v>1565</v>
      </c>
      <c r="Y817" t="s">
        <v>392</v>
      </c>
    </row>
    <row r="818" spans="1:25" ht="15" customHeight="1" x14ac:dyDescent="0.2">
      <c r="A818" s="2" t="s">
        <v>1590</v>
      </c>
      <c r="B818" s="2" t="s">
        <v>1843</v>
      </c>
      <c r="C818" s="2" t="str">
        <f t="shared" si="63"/>
        <v>ZZ94K3</v>
      </c>
      <c r="D818" s="38" t="s">
        <v>1766</v>
      </c>
      <c r="E818" s="38" t="s">
        <v>1767</v>
      </c>
      <c r="F818" s="33" t="str">
        <f t="shared" si="64"/>
        <v>N371</v>
      </c>
      <c r="G81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62043-N371-SN028</v>
      </c>
      <c r="H81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Road;Active Transport Crossing (ATC) Bridge at St Bernadettes Primary School (BR22);Pier 11</v>
      </c>
      <c r="I818" t="str" cm="1">
        <f t="array" ref="I818">IFERROR(INDEX(_xlfn.TEXTSPLIT(G818, "-"), 1), "")</f>
        <v>62043</v>
      </c>
      <c r="J818" t="str" cm="1">
        <f t="array" ref="J818">IFERROR(INDEX(_xlfn.TEXTSPLIT(H818, ";"), 1), "")</f>
        <v>South Road</v>
      </c>
      <c r="K818" t="str" cm="1">
        <f t="array" ref="K818">IFERROR(INDEX(_xlfn.TEXTSPLIT(G818, "-"), 2), "")</f>
        <v>N371</v>
      </c>
      <c r="L818" t="str" cm="1">
        <f t="array" ref="L818">IFERROR(INDEX(_xlfn.TEXTSPLIT(H818, ";"), 2), "")</f>
        <v>Active Transport Crossing (ATC) Bridge at St Bernadettes Primary School (BR22)</v>
      </c>
      <c r="M818" t="str" cm="1">
        <f t="array" ref="M818">IFERROR(INDEX(_xlfn.TEXTSPLIT(G818, "-"), 3), "")</f>
        <v>SN028</v>
      </c>
      <c r="N818" t="str" cm="1">
        <f t="array" ref="N818">IFERROR(INDEX(_xlfn.TEXTSPLIT(H818, ";"), 3), "")</f>
        <v>Pier 11</v>
      </c>
      <c r="O818" s="22">
        <v>0</v>
      </c>
      <c r="P81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3710</v>
      </c>
      <c r="Q818" s="2" t="s">
        <v>389</v>
      </c>
      <c r="R818" s="17"/>
      <c r="S818" t="s">
        <v>285</v>
      </c>
      <c r="T818" t="s">
        <v>286</v>
      </c>
      <c r="U818" t="s">
        <v>205</v>
      </c>
      <c r="V818" t="s">
        <v>206</v>
      </c>
      <c r="W818" t="s">
        <v>1564</v>
      </c>
      <c r="X818" t="s">
        <v>1565</v>
      </c>
      <c r="Y818" t="s">
        <v>392</v>
      </c>
    </row>
    <row r="819" spans="1:25" ht="15" customHeight="1" x14ac:dyDescent="0.2">
      <c r="C819" s="2"/>
      <c r="D819" s="9"/>
      <c r="E819" s="9"/>
      <c r="F819" s="33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25" ht="15" customHeight="1" x14ac:dyDescent="0.2">
      <c r="A820" s="2" t="s">
        <v>1596</v>
      </c>
      <c r="B820" s="2" t="s">
        <v>1844</v>
      </c>
      <c r="C820" s="2" t="str">
        <f>$B$94</f>
        <v>GV32O2</v>
      </c>
      <c r="D820" s="38" t="s">
        <v>387</v>
      </c>
      <c r="E820" s="38" t="s">
        <v>1598</v>
      </c>
      <c r="F820" s="33" t="str">
        <f>$D$94</f>
        <v>N269</v>
      </c>
      <c r="G82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62043-N269-SN001</v>
      </c>
      <c r="H82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Road;Keswick Creek Culvert (BR);Culvert Group</v>
      </c>
      <c r="I820" t="str" cm="1">
        <f t="array" ref="I820">IFERROR(INDEX(_xlfn.TEXTSPLIT(G820, "-"), 1), "")</f>
        <v>62043</v>
      </c>
      <c r="J820" t="str" cm="1">
        <f t="array" ref="J820">IFERROR(INDEX(_xlfn.TEXTSPLIT(H820, ";"), 1), "")</f>
        <v>South Road</v>
      </c>
      <c r="K820" t="str" cm="1">
        <f t="array" ref="K820">IFERROR(INDEX(_xlfn.TEXTSPLIT(G820, "-"), 2), "")</f>
        <v>N269</v>
      </c>
      <c r="L820" t="str" cm="1">
        <f t="array" ref="L820">IFERROR(INDEX(_xlfn.TEXTSPLIT(H820, ";"), 2), "")</f>
        <v>Keswick Creek Culvert (BR)</v>
      </c>
      <c r="M820" t="str" cm="1">
        <f t="array" ref="M820">IFERROR(INDEX(_xlfn.TEXTSPLIT(G820, "-"), 3), "")</f>
        <v>SN001</v>
      </c>
      <c r="N820" t="str" cm="1">
        <f t="array" ref="N820">IFERROR(INDEX(_xlfn.TEXTSPLIT(H820, ";"), 3), "")</f>
        <v>Culvert Group</v>
      </c>
      <c r="O820" s="22">
        <v>0</v>
      </c>
      <c r="P82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2690</v>
      </c>
      <c r="Q820" s="2" t="s">
        <v>389</v>
      </c>
      <c r="R820" s="17"/>
      <c r="S820" t="s">
        <v>277</v>
      </c>
      <c r="T820" t="s">
        <v>278</v>
      </c>
      <c r="U820" t="s">
        <v>279</v>
      </c>
      <c r="V820" t="s">
        <v>280</v>
      </c>
      <c r="W820" t="s">
        <v>1599</v>
      </c>
      <c r="X820" t="s">
        <v>1600</v>
      </c>
      <c r="Y820" t="s">
        <v>392</v>
      </c>
    </row>
    <row r="821" spans="1:25" ht="15" customHeight="1" x14ac:dyDescent="0.2">
      <c r="A821" s="2" t="s">
        <v>1601</v>
      </c>
      <c r="B821" s="2" t="s">
        <v>1845</v>
      </c>
      <c r="C821" s="2" t="str">
        <f>$B$94</f>
        <v>GV32O2</v>
      </c>
      <c r="D821" s="38" t="s">
        <v>1567</v>
      </c>
      <c r="E821" s="38" t="s">
        <v>1603</v>
      </c>
      <c r="F821" s="33" t="str">
        <f>$D$94</f>
        <v>N269</v>
      </c>
      <c r="G82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62043-N269-SN002</v>
      </c>
      <c r="H82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Road;Keswick Creek Culvert (BR);Cell Group 1</v>
      </c>
      <c r="I821" t="str" cm="1">
        <f t="array" ref="I821">IFERROR(INDEX(_xlfn.TEXTSPLIT(G821, "-"), 1), "")</f>
        <v>62043</v>
      </c>
      <c r="J821" t="str" cm="1">
        <f t="array" ref="J821">IFERROR(INDEX(_xlfn.TEXTSPLIT(H821, ";"), 1), "")</f>
        <v>South Road</v>
      </c>
      <c r="K821" t="str" cm="1">
        <f t="array" ref="K821">IFERROR(INDEX(_xlfn.TEXTSPLIT(G821, "-"), 2), "")</f>
        <v>N269</v>
      </c>
      <c r="L821" t="str" cm="1">
        <f t="array" ref="L821">IFERROR(INDEX(_xlfn.TEXTSPLIT(H821, ";"), 2), "")</f>
        <v>Keswick Creek Culvert (BR)</v>
      </c>
      <c r="M821" t="str" cm="1">
        <f t="array" ref="M821">IFERROR(INDEX(_xlfn.TEXTSPLIT(G821, "-"), 3), "")</f>
        <v>SN002</v>
      </c>
      <c r="N821" t="str" cm="1">
        <f t="array" ref="N821">IFERROR(INDEX(_xlfn.TEXTSPLIT(H821, ";"), 3), "")</f>
        <v>Cell Group 1</v>
      </c>
      <c r="O821" s="22">
        <v>0</v>
      </c>
      <c r="P82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2690</v>
      </c>
      <c r="Q821" s="2" t="s">
        <v>389</v>
      </c>
      <c r="R821" s="17"/>
      <c r="S821" t="s">
        <v>277</v>
      </c>
      <c r="T821" t="s">
        <v>278</v>
      </c>
      <c r="U821" t="s">
        <v>279</v>
      </c>
      <c r="V821" t="s">
        <v>280</v>
      </c>
      <c r="W821" t="s">
        <v>1604</v>
      </c>
      <c r="X821" t="s">
        <v>1605</v>
      </c>
      <c r="Y821" t="s">
        <v>392</v>
      </c>
    </row>
    <row r="822" spans="1:25" ht="15" customHeight="1" x14ac:dyDescent="0.2">
      <c r="A822" s="2" t="s">
        <v>1601</v>
      </c>
      <c r="B822" s="2" t="s">
        <v>1846</v>
      </c>
      <c r="C822" s="2" t="str">
        <f>$B$94</f>
        <v>GV32O2</v>
      </c>
      <c r="D822" s="38" t="s">
        <v>1571</v>
      </c>
      <c r="E822" s="38" t="s">
        <v>1607</v>
      </c>
      <c r="F822" s="33" t="str">
        <f>$D$94</f>
        <v>N269</v>
      </c>
      <c r="G82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62043-N269-SN003</v>
      </c>
      <c r="H82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Road;Keswick Creek Culvert (BR);Cell Group 2</v>
      </c>
      <c r="I822" t="str" cm="1">
        <f t="array" ref="I822">IFERROR(INDEX(_xlfn.TEXTSPLIT(G822, "-"), 1), "")</f>
        <v>62043</v>
      </c>
      <c r="J822" t="str" cm="1">
        <f t="array" ref="J822">IFERROR(INDEX(_xlfn.TEXTSPLIT(H822, ";"), 1), "")</f>
        <v>South Road</v>
      </c>
      <c r="K822" t="str" cm="1">
        <f t="array" ref="K822">IFERROR(INDEX(_xlfn.TEXTSPLIT(G822, "-"), 2), "")</f>
        <v>N269</v>
      </c>
      <c r="L822" t="str" cm="1">
        <f t="array" ref="L822">IFERROR(INDEX(_xlfn.TEXTSPLIT(H822, ";"), 2), "")</f>
        <v>Keswick Creek Culvert (BR)</v>
      </c>
      <c r="M822" t="str" cm="1">
        <f t="array" ref="M822">IFERROR(INDEX(_xlfn.TEXTSPLIT(G822, "-"), 3), "")</f>
        <v>SN003</v>
      </c>
      <c r="N822" t="str" cm="1">
        <f t="array" ref="N822">IFERROR(INDEX(_xlfn.TEXTSPLIT(H822, ";"), 3), "")</f>
        <v>Cell Group 2</v>
      </c>
      <c r="O822" s="22">
        <v>0</v>
      </c>
      <c r="P82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2690</v>
      </c>
      <c r="Q822" s="2" t="s">
        <v>389</v>
      </c>
      <c r="R822" s="17"/>
      <c r="S822" t="s">
        <v>277</v>
      </c>
      <c r="T822" t="s">
        <v>278</v>
      </c>
      <c r="U822" t="s">
        <v>279</v>
      </c>
      <c r="V822" t="s">
        <v>280</v>
      </c>
      <c r="W822" t="s">
        <v>1604</v>
      </c>
      <c r="X822" t="s">
        <v>1605</v>
      </c>
      <c r="Y822" t="s">
        <v>392</v>
      </c>
    </row>
    <row r="823" spans="1:25" ht="15" customHeight="1" x14ac:dyDescent="0.2">
      <c r="A823" s="2" t="s">
        <v>1610</v>
      </c>
      <c r="B823" s="2" t="s">
        <v>1847</v>
      </c>
      <c r="C823" s="2" t="str">
        <f t="shared" ref="C823:C824" si="65">$B$94</f>
        <v>GV32O2</v>
      </c>
      <c r="D823" s="38" t="s">
        <v>1575</v>
      </c>
      <c r="E823" s="38" t="s">
        <v>1572</v>
      </c>
      <c r="F823" s="33" t="str">
        <f t="shared" ref="F823:F824" si="66">$D$94</f>
        <v>N269</v>
      </c>
      <c r="G82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62043-N269-SN004</v>
      </c>
      <c r="H82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Road;Keswick Creek Culvert (BR);Deck</v>
      </c>
      <c r="I823" t="str" cm="1">
        <f t="array" ref="I823">IFERROR(INDEX(_xlfn.TEXTSPLIT(G823, "-"), 1), "")</f>
        <v>62043</v>
      </c>
      <c r="J823" t="str" cm="1">
        <f t="array" ref="J823">IFERROR(INDEX(_xlfn.TEXTSPLIT(H823, ";"), 1), "")</f>
        <v>South Road</v>
      </c>
      <c r="K823" t="str" cm="1">
        <f t="array" ref="K823">IFERROR(INDEX(_xlfn.TEXTSPLIT(G823, "-"), 2), "")</f>
        <v>N269</v>
      </c>
      <c r="L823" s="1" t="str" cm="1">
        <f t="array" ref="L823">IFERROR(INDEX(_xlfn.TEXTSPLIT(H823, ";"), 2), "")</f>
        <v>Keswick Creek Culvert (BR)</v>
      </c>
      <c r="M823" t="str" cm="1">
        <f t="array" ref="M823">IFERROR(INDEX(_xlfn.TEXTSPLIT(G823, "-"), 3), "")</f>
        <v>SN004</v>
      </c>
      <c r="N823" s="1" t="str" cm="1">
        <f t="array" ref="N823">IFERROR(INDEX(_xlfn.TEXTSPLIT(H823, ";"), 3), "")</f>
        <v>Deck</v>
      </c>
      <c r="O823" s="22">
        <v>0</v>
      </c>
      <c r="P82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2690</v>
      </c>
      <c r="Q823" s="2" t="s">
        <v>389</v>
      </c>
      <c r="R823" s="17"/>
      <c r="S823" t="s">
        <v>277</v>
      </c>
      <c r="T823" t="s">
        <v>278</v>
      </c>
      <c r="U823" t="s">
        <v>279</v>
      </c>
      <c r="V823" t="s">
        <v>280</v>
      </c>
      <c r="W823" t="s">
        <v>1564</v>
      </c>
      <c r="X823" t="s">
        <v>1565</v>
      </c>
      <c r="Y823" t="s">
        <v>392</v>
      </c>
    </row>
    <row r="824" spans="1:25" ht="15" customHeight="1" x14ac:dyDescent="0.2">
      <c r="A824" s="2" t="s">
        <v>1612</v>
      </c>
      <c r="B824" s="2" t="s">
        <v>1848</v>
      </c>
      <c r="C824" s="2" t="str">
        <f t="shared" si="65"/>
        <v>GV32O2</v>
      </c>
      <c r="D824" s="38" t="s">
        <v>1578</v>
      </c>
      <c r="E824" s="38" t="s">
        <v>1614</v>
      </c>
      <c r="F824" s="33" t="str">
        <f t="shared" si="66"/>
        <v>N269</v>
      </c>
      <c r="G824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62043-N269-SN005</v>
      </c>
      <c r="H824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South Road;Keswick Creek Culvert (BR);Approach</v>
      </c>
      <c r="I824" t="str" cm="1">
        <f t="array" ref="I824">IFERROR(INDEX(_xlfn.TEXTSPLIT(G824, "-"), 1), "")</f>
        <v>62043</v>
      </c>
      <c r="J824" t="str" cm="1">
        <f t="array" ref="J824">IFERROR(INDEX(_xlfn.TEXTSPLIT(H824, ";"), 1), "")</f>
        <v>South Road</v>
      </c>
      <c r="K824" t="str" cm="1">
        <f t="array" ref="K824">IFERROR(INDEX(_xlfn.TEXTSPLIT(G824, "-"), 2), "")</f>
        <v>N269</v>
      </c>
      <c r="L824" s="1" t="str" cm="1">
        <f t="array" ref="L824">IFERROR(INDEX(_xlfn.TEXTSPLIT(H824, ";"), 2), "")</f>
        <v>Keswick Creek Culvert (BR)</v>
      </c>
      <c r="M824" t="str" cm="1">
        <f t="array" ref="M824">IFERROR(INDEX(_xlfn.TEXTSPLIT(G824, "-"), 3), "")</f>
        <v>SN005</v>
      </c>
      <c r="N824" s="1" t="str" cm="1">
        <f t="array" ref="N824">IFERROR(INDEX(_xlfn.TEXTSPLIT(H824, ";"), 3), "")</f>
        <v>Approach</v>
      </c>
      <c r="O824" s="22">
        <v>0</v>
      </c>
      <c r="P824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2690</v>
      </c>
      <c r="Q824" s="2" t="s">
        <v>389</v>
      </c>
      <c r="R824" s="17"/>
      <c r="S824" t="s">
        <v>277</v>
      </c>
      <c r="T824" t="s">
        <v>278</v>
      </c>
      <c r="U824" t="s">
        <v>279</v>
      </c>
      <c r="V824" t="s">
        <v>280</v>
      </c>
      <c r="W824" t="s">
        <v>1564</v>
      </c>
      <c r="X824" t="s">
        <v>1565</v>
      </c>
      <c r="Y824" t="s">
        <v>392</v>
      </c>
    </row>
    <row r="825" spans="1:25" ht="15" customHeight="1" x14ac:dyDescent="0.2">
      <c r="C825" s="2"/>
      <c r="D825" s="9"/>
      <c r="E825" s="9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25" ht="15" customHeight="1" x14ac:dyDescent="0.2">
      <c r="A826" s="2" t="s">
        <v>1569</v>
      </c>
      <c r="B826" s="2" t="s">
        <v>1849</v>
      </c>
      <c r="C826" s="2" t="str">
        <f t="shared" ref="C826:C833" si="67">$B$127</f>
        <v>GP02U7</v>
      </c>
      <c r="D826" s="38" t="s">
        <v>387</v>
      </c>
      <c r="E826" s="38" t="s">
        <v>1572</v>
      </c>
      <c r="F826" s="33" t="str">
        <f t="shared" ref="F826:F833" si="68">$D$127</f>
        <v>N274</v>
      </c>
      <c r="G826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6203-N274-SN001</v>
      </c>
      <c r="H826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(BR05);Deck</v>
      </c>
      <c r="I826" t="str" cm="1">
        <f t="array" ref="I826">IFERROR(INDEX(_xlfn.TEXTSPLIT(G826, "-"), 1), "")</f>
        <v>6203</v>
      </c>
      <c r="J826" t="str" cm="1">
        <f t="array" ref="J826">IFERROR(INDEX(_xlfn.TEXTSPLIT(H826, ";"), 1), "")</f>
        <v>North South Motorway</v>
      </c>
      <c r="K826" t="str" cm="1">
        <f t="array" ref="K826">IFERROR(INDEX(_xlfn.TEXTSPLIT(G826, "-"), 2), "")</f>
        <v>N274</v>
      </c>
      <c r="L826" t="str" cm="1">
        <f t="array" ref="L826">IFERROR(INDEX(_xlfn.TEXTSPLIT(H826, ";"), 2), "")</f>
        <v>Floodway Bridge at James Congdon Drive Bridge (over North South Motorway) (BR05)</v>
      </c>
      <c r="M826" t="str" cm="1">
        <f t="array" ref="M826">IFERROR(INDEX(_xlfn.TEXTSPLIT(G826, "-"), 3), "")</f>
        <v>SN001</v>
      </c>
      <c r="N826" t="str" cm="1">
        <f t="array" ref="N826">IFERROR(INDEX(_xlfn.TEXTSPLIT(H826, ";"), 3), "")</f>
        <v>Deck</v>
      </c>
      <c r="O826" s="22">
        <v>0</v>
      </c>
      <c r="P826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26" s="2" t="s">
        <v>389</v>
      </c>
      <c r="R826" s="17"/>
      <c r="S826" t="s">
        <v>277</v>
      </c>
      <c r="T826" t="s">
        <v>278</v>
      </c>
      <c r="U826" t="s">
        <v>205</v>
      </c>
      <c r="V826" t="s">
        <v>206</v>
      </c>
      <c r="W826" t="s">
        <v>1564</v>
      </c>
      <c r="X826" t="s">
        <v>1565</v>
      </c>
      <c r="Y826" t="s">
        <v>392</v>
      </c>
    </row>
    <row r="827" spans="1:25" ht="15" customHeight="1" x14ac:dyDescent="0.2">
      <c r="A827" s="2" t="s">
        <v>1573</v>
      </c>
      <c r="B827" s="2" t="s">
        <v>1850</v>
      </c>
      <c r="C827" s="2" t="str">
        <f t="shared" si="67"/>
        <v>GP02U7</v>
      </c>
      <c r="D827" s="38" t="s">
        <v>1567</v>
      </c>
      <c r="E827" s="38" t="s">
        <v>1576</v>
      </c>
      <c r="F827" s="33" t="str">
        <f t="shared" si="68"/>
        <v>N274</v>
      </c>
      <c r="G82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6203-N274-SN002</v>
      </c>
      <c r="H82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(BR05);Abutment 1</v>
      </c>
      <c r="I827" t="str" cm="1">
        <f t="array" ref="I827">IFERROR(INDEX(_xlfn.TEXTSPLIT(G827, "-"), 1), "")</f>
        <v>6203</v>
      </c>
      <c r="J827" t="str" cm="1">
        <f t="array" ref="J827">IFERROR(INDEX(_xlfn.TEXTSPLIT(H827, ";"), 1), "")</f>
        <v>North South Motorway</v>
      </c>
      <c r="K827" t="str" cm="1">
        <f t="array" ref="K827">IFERROR(INDEX(_xlfn.TEXTSPLIT(G827, "-"), 2), "")</f>
        <v>N274</v>
      </c>
      <c r="L827" t="str" cm="1">
        <f t="array" ref="L827">IFERROR(INDEX(_xlfn.TEXTSPLIT(H827, ";"), 2), "")</f>
        <v>Floodway Bridge at James Congdon Drive Bridge (over North South Motorway) (BR05)</v>
      </c>
      <c r="M827" t="str" cm="1">
        <f t="array" ref="M827">IFERROR(INDEX(_xlfn.TEXTSPLIT(G827, "-"), 3), "")</f>
        <v>SN002</v>
      </c>
      <c r="N827" t="str" cm="1">
        <f t="array" ref="N827">IFERROR(INDEX(_xlfn.TEXTSPLIT(H827, ";"), 3), "")</f>
        <v>Abutment 1</v>
      </c>
      <c r="O827" s="22">
        <v>0</v>
      </c>
      <c r="P82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27" s="2" t="s">
        <v>389</v>
      </c>
      <c r="R827" s="17"/>
      <c r="S827" t="s">
        <v>277</v>
      </c>
      <c r="T827" t="s">
        <v>278</v>
      </c>
      <c r="U827" t="s">
        <v>205</v>
      </c>
      <c r="V827" t="s">
        <v>206</v>
      </c>
      <c r="W827" t="s">
        <v>1564</v>
      </c>
      <c r="X827" t="s">
        <v>1565</v>
      </c>
      <c r="Y827" t="s">
        <v>392</v>
      </c>
    </row>
    <row r="828" spans="1:25" ht="15" customHeight="1" x14ac:dyDescent="0.2">
      <c r="A828" s="2" t="s">
        <v>1573</v>
      </c>
      <c r="B828" s="2" t="s">
        <v>1851</v>
      </c>
      <c r="C828" s="2" t="str">
        <f t="shared" si="67"/>
        <v>GP02U7</v>
      </c>
      <c r="D828" s="38" t="s">
        <v>1571</v>
      </c>
      <c r="E828" s="38" t="s">
        <v>1579</v>
      </c>
      <c r="F828" s="33" t="str">
        <f t="shared" si="68"/>
        <v>N274</v>
      </c>
      <c r="G828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6203-N274-SN003</v>
      </c>
      <c r="H828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(BR05);Abutment 2</v>
      </c>
      <c r="I828" t="str" cm="1">
        <f t="array" ref="I828">IFERROR(INDEX(_xlfn.TEXTSPLIT(G828, "-"), 1), "")</f>
        <v>6203</v>
      </c>
      <c r="J828" t="str" cm="1">
        <f t="array" ref="J828">IFERROR(INDEX(_xlfn.TEXTSPLIT(H828, ";"), 1), "")</f>
        <v>North South Motorway</v>
      </c>
      <c r="K828" t="str" cm="1">
        <f t="array" ref="K828">IFERROR(INDEX(_xlfn.TEXTSPLIT(G828, "-"), 2), "")</f>
        <v>N274</v>
      </c>
      <c r="L828" t="str" cm="1">
        <f t="array" ref="L828">IFERROR(INDEX(_xlfn.TEXTSPLIT(H828, ";"), 2), "")</f>
        <v>Floodway Bridge at James Congdon Drive Bridge (over North South Motorway) (BR05)</v>
      </c>
      <c r="M828" t="str" cm="1">
        <f t="array" ref="M828">IFERROR(INDEX(_xlfn.TEXTSPLIT(G828, "-"), 3), "")</f>
        <v>SN003</v>
      </c>
      <c r="N828" t="str" cm="1">
        <f t="array" ref="N828">IFERROR(INDEX(_xlfn.TEXTSPLIT(H828, ";"), 3), "")</f>
        <v>Abutment 2</v>
      </c>
      <c r="O828" s="22">
        <v>0</v>
      </c>
      <c r="P828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28" s="2" t="s">
        <v>389</v>
      </c>
      <c r="R828" s="17"/>
      <c r="S828" t="s">
        <v>277</v>
      </c>
      <c r="T828" t="s">
        <v>278</v>
      </c>
      <c r="U828" t="s">
        <v>205</v>
      </c>
      <c r="V828" t="s">
        <v>206</v>
      </c>
      <c r="W828" t="s">
        <v>1564</v>
      </c>
      <c r="X828" t="s">
        <v>1565</v>
      </c>
      <c r="Y828" t="s">
        <v>392</v>
      </c>
    </row>
    <row r="829" spans="1:25" ht="15" customHeight="1" x14ac:dyDescent="0.2">
      <c r="A829" s="2" t="s">
        <v>1580</v>
      </c>
      <c r="B829" s="2" t="s">
        <v>1852</v>
      </c>
      <c r="C829" s="2" t="str">
        <f t="shared" si="67"/>
        <v>GP02U7</v>
      </c>
      <c r="D829" s="38" t="s">
        <v>1575</v>
      </c>
      <c r="E829" s="38" t="s">
        <v>1583</v>
      </c>
      <c r="F829" s="33" t="str">
        <f t="shared" si="68"/>
        <v>N274</v>
      </c>
      <c r="G82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6203-N274-SN004</v>
      </c>
      <c r="H82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(BR05);Span 1</v>
      </c>
      <c r="I829" t="str" cm="1">
        <f t="array" ref="I829">IFERROR(INDEX(_xlfn.TEXTSPLIT(G829, "-"), 1), "")</f>
        <v>6203</v>
      </c>
      <c r="J829" t="str" cm="1">
        <f t="array" ref="J829">IFERROR(INDEX(_xlfn.TEXTSPLIT(H829, ";"), 1), "")</f>
        <v>North South Motorway</v>
      </c>
      <c r="K829" t="str" cm="1">
        <f t="array" ref="K829">IFERROR(INDEX(_xlfn.TEXTSPLIT(G829, "-"), 2), "")</f>
        <v>N274</v>
      </c>
      <c r="L829" t="str" cm="1">
        <f t="array" ref="L829">IFERROR(INDEX(_xlfn.TEXTSPLIT(H829, ";"), 2), "")</f>
        <v>Floodway Bridge at James Congdon Drive Bridge (over North South Motorway) (BR05)</v>
      </c>
      <c r="M829" t="str" cm="1">
        <f t="array" ref="M829">IFERROR(INDEX(_xlfn.TEXTSPLIT(G829, "-"), 3), "")</f>
        <v>SN004</v>
      </c>
      <c r="N829" t="str" cm="1">
        <f t="array" ref="N829">IFERROR(INDEX(_xlfn.TEXTSPLIT(H829, ";"), 3), "")</f>
        <v>Span 1</v>
      </c>
      <c r="O829" s="22">
        <v>0</v>
      </c>
      <c r="P82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29" s="2" t="s">
        <v>389</v>
      </c>
      <c r="R829" s="17"/>
      <c r="S829" t="s">
        <v>277</v>
      </c>
      <c r="T829" t="s">
        <v>278</v>
      </c>
      <c r="U829" t="s">
        <v>205</v>
      </c>
      <c r="V829" t="s">
        <v>206</v>
      </c>
      <c r="W829" t="s">
        <v>1564</v>
      </c>
      <c r="X829" t="s">
        <v>1565</v>
      </c>
      <c r="Y829" t="s">
        <v>392</v>
      </c>
    </row>
    <row r="830" spans="1:25" ht="15" customHeight="1" x14ac:dyDescent="0.2">
      <c r="A830" s="2" t="s">
        <v>1580</v>
      </c>
      <c r="B830" s="2" t="s">
        <v>1853</v>
      </c>
      <c r="C830" s="2" t="str">
        <f t="shared" si="67"/>
        <v>GP02U7</v>
      </c>
      <c r="D830" s="38" t="s">
        <v>1578</v>
      </c>
      <c r="E830" s="38" t="s">
        <v>1586</v>
      </c>
      <c r="F830" s="33" t="str">
        <f t="shared" si="68"/>
        <v>N274</v>
      </c>
      <c r="G830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6203-N274-SN005</v>
      </c>
      <c r="H830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(BR05);Span 2</v>
      </c>
      <c r="I830" t="str" cm="1">
        <f t="array" ref="I830">IFERROR(INDEX(_xlfn.TEXTSPLIT(G830, "-"), 1), "")</f>
        <v>6203</v>
      </c>
      <c r="J830" t="str" cm="1">
        <f t="array" ref="J830">IFERROR(INDEX(_xlfn.TEXTSPLIT(H830, ";"), 1), "")</f>
        <v>North South Motorway</v>
      </c>
      <c r="K830" t="str" cm="1">
        <f t="array" ref="K830">IFERROR(INDEX(_xlfn.TEXTSPLIT(G830, "-"), 2), "")</f>
        <v>N274</v>
      </c>
      <c r="L830" t="str" cm="1">
        <f t="array" ref="L830">IFERROR(INDEX(_xlfn.TEXTSPLIT(H830, ";"), 2), "")</f>
        <v>Floodway Bridge at James Congdon Drive Bridge (over North South Motorway) (BR05)</v>
      </c>
      <c r="M830" t="str" cm="1">
        <f t="array" ref="M830">IFERROR(INDEX(_xlfn.TEXTSPLIT(G830, "-"), 3), "")</f>
        <v>SN005</v>
      </c>
      <c r="N830" t="str" cm="1">
        <f t="array" ref="N830">IFERROR(INDEX(_xlfn.TEXTSPLIT(H830, ";"), 3), "")</f>
        <v>Span 2</v>
      </c>
      <c r="O830" s="22">
        <v>0</v>
      </c>
      <c r="P830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30" s="2" t="s">
        <v>389</v>
      </c>
      <c r="R830" s="17"/>
      <c r="S830" t="s">
        <v>277</v>
      </c>
      <c r="T830" t="s">
        <v>278</v>
      </c>
      <c r="U830" t="s">
        <v>205</v>
      </c>
      <c r="V830" t="s">
        <v>206</v>
      </c>
      <c r="W830" t="s">
        <v>1564</v>
      </c>
      <c r="X830" t="s">
        <v>1565</v>
      </c>
      <c r="Y830" t="s">
        <v>392</v>
      </c>
    </row>
    <row r="831" spans="1:25" ht="15" customHeight="1" x14ac:dyDescent="0.2">
      <c r="A831" s="2" t="s">
        <v>1580</v>
      </c>
      <c r="B831" s="2" t="s">
        <v>1854</v>
      </c>
      <c r="C831" s="2" t="str">
        <f t="shared" si="67"/>
        <v>GP02U7</v>
      </c>
      <c r="D831" s="38" t="s">
        <v>1582</v>
      </c>
      <c r="E831" s="38" t="s">
        <v>1589</v>
      </c>
      <c r="F831" s="33" t="str">
        <f t="shared" si="68"/>
        <v>N274</v>
      </c>
      <c r="G831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6203-N274-SN006</v>
      </c>
      <c r="H831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(BR05);Span 3</v>
      </c>
      <c r="I831" t="str" cm="1">
        <f t="array" ref="I831">IFERROR(INDEX(_xlfn.TEXTSPLIT(G831, "-"), 1), "")</f>
        <v>6203</v>
      </c>
      <c r="J831" t="str" cm="1">
        <f t="array" ref="J831">IFERROR(INDEX(_xlfn.TEXTSPLIT(H831, ";"), 1), "")</f>
        <v>North South Motorway</v>
      </c>
      <c r="K831" t="str" cm="1">
        <f t="array" ref="K831">IFERROR(INDEX(_xlfn.TEXTSPLIT(G831, "-"), 2), "")</f>
        <v>N274</v>
      </c>
      <c r="L831" t="str" cm="1">
        <f t="array" ref="L831">IFERROR(INDEX(_xlfn.TEXTSPLIT(H831, ";"), 2), "")</f>
        <v>Floodway Bridge at James Congdon Drive Bridge (over North South Motorway) (BR05)</v>
      </c>
      <c r="M831" t="str" cm="1">
        <f t="array" ref="M831">IFERROR(INDEX(_xlfn.TEXTSPLIT(G831, "-"), 3), "")</f>
        <v>SN006</v>
      </c>
      <c r="N831" t="str" cm="1">
        <f t="array" ref="N831">IFERROR(INDEX(_xlfn.TEXTSPLIT(H831, ";"), 3), "")</f>
        <v>Span 3</v>
      </c>
      <c r="O831" s="22">
        <v>0</v>
      </c>
      <c r="P831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31" s="2" t="s">
        <v>389</v>
      </c>
      <c r="R831" s="17"/>
      <c r="S831" t="s">
        <v>277</v>
      </c>
      <c r="T831" t="s">
        <v>278</v>
      </c>
      <c r="U831" t="s">
        <v>205</v>
      </c>
      <c r="V831" t="s">
        <v>206</v>
      </c>
      <c r="W831" t="s">
        <v>1564</v>
      </c>
      <c r="X831" t="s">
        <v>1565</v>
      </c>
      <c r="Y831" t="s">
        <v>392</v>
      </c>
    </row>
    <row r="832" spans="1:25" ht="15" customHeight="1" x14ac:dyDescent="0.2">
      <c r="A832" s="2" t="s">
        <v>1590</v>
      </c>
      <c r="B832" s="2" t="s">
        <v>1855</v>
      </c>
      <c r="C832" s="2" t="str">
        <f t="shared" si="67"/>
        <v>GP02U7</v>
      </c>
      <c r="D832" s="38" t="s">
        <v>1585</v>
      </c>
      <c r="E832" s="38" t="s">
        <v>1592</v>
      </c>
      <c r="F832" s="33" t="str">
        <f t="shared" si="68"/>
        <v>N274</v>
      </c>
      <c r="G832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6203-N274-SN007</v>
      </c>
      <c r="H832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(BR05);Pier 1</v>
      </c>
      <c r="I832" t="str" cm="1">
        <f t="array" ref="I832">IFERROR(INDEX(_xlfn.TEXTSPLIT(G832, "-"), 1), "")</f>
        <v>6203</v>
      </c>
      <c r="J832" t="str" cm="1">
        <f t="array" ref="J832">IFERROR(INDEX(_xlfn.TEXTSPLIT(H832, ";"), 1), "")</f>
        <v>North South Motorway</v>
      </c>
      <c r="K832" t="str" cm="1">
        <f t="array" ref="K832">IFERROR(INDEX(_xlfn.TEXTSPLIT(G832, "-"), 2), "")</f>
        <v>N274</v>
      </c>
      <c r="L832" t="str" cm="1">
        <f t="array" ref="L832">IFERROR(INDEX(_xlfn.TEXTSPLIT(H832, ";"), 2), "")</f>
        <v>Floodway Bridge at James Congdon Drive Bridge (over North South Motorway) (BR05)</v>
      </c>
      <c r="M832" t="str" cm="1">
        <f t="array" ref="M832">IFERROR(INDEX(_xlfn.TEXTSPLIT(G832, "-"), 3), "")</f>
        <v>SN007</v>
      </c>
      <c r="N832" t="str" cm="1">
        <f t="array" ref="N832">IFERROR(INDEX(_xlfn.TEXTSPLIT(H832, ";"), 3), "")</f>
        <v>Pier 1</v>
      </c>
      <c r="O832" s="22">
        <v>0</v>
      </c>
      <c r="P832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32" s="2" t="s">
        <v>389</v>
      </c>
      <c r="R832" s="17"/>
      <c r="S832" t="s">
        <v>277</v>
      </c>
      <c r="T832" t="s">
        <v>278</v>
      </c>
      <c r="U832" t="s">
        <v>205</v>
      </c>
      <c r="V832" t="s">
        <v>206</v>
      </c>
      <c r="W832" t="s">
        <v>1564</v>
      </c>
      <c r="X832" t="s">
        <v>1565</v>
      </c>
      <c r="Y832" t="s">
        <v>392</v>
      </c>
    </row>
    <row r="833" spans="1:25" ht="15" customHeight="1" x14ac:dyDescent="0.2">
      <c r="A833" s="2" t="s">
        <v>1590</v>
      </c>
      <c r="B833" s="2" t="s">
        <v>1856</v>
      </c>
      <c r="C833" s="2" t="str">
        <f t="shared" si="67"/>
        <v>GP02U7</v>
      </c>
      <c r="D833" s="38" t="s">
        <v>1588</v>
      </c>
      <c r="E833" s="38" t="s">
        <v>1595</v>
      </c>
      <c r="F833" s="33" t="str">
        <f t="shared" si="68"/>
        <v>N274</v>
      </c>
      <c r="G833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6203-N274-SN008</v>
      </c>
      <c r="H833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Motorway;Floodway Bridge at James Congdon Drive Bridge (over North South Motorway) (BR05);Pier 2</v>
      </c>
      <c r="I833" t="str" cm="1">
        <f t="array" ref="I833">IFERROR(INDEX(_xlfn.TEXTSPLIT(G833, "-"), 1), "")</f>
        <v>6203</v>
      </c>
      <c r="J833" t="str" cm="1">
        <f t="array" ref="J833">IFERROR(INDEX(_xlfn.TEXTSPLIT(H833, ";"), 1), "")</f>
        <v>North South Motorway</v>
      </c>
      <c r="K833" t="str" cm="1">
        <f t="array" ref="K833">IFERROR(INDEX(_xlfn.TEXTSPLIT(G833, "-"), 2), "")</f>
        <v>N274</v>
      </c>
      <c r="L833" t="str" cm="1">
        <f t="array" ref="L833">IFERROR(INDEX(_xlfn.TEXTSPLIT(H833, ";"), 2), "")</f>
        <v>Floodway Bridge at James Congdon Drive Bridge (over North South Motorway) (BR05)</v>
      </c>
      <c r="M833" t="str" cm="1">
        <f t="array" ref="M833">IFERROR(INDEX(_xlfn.TEXTSPLIT(G833, "-"), 3), "")</f>
        <v>SN008</v>
      </c>
      <c r="N833" t="str" cm="1">
        <f t="array" ref="N833">IFERROR(INDEX(_xlfn.TEXTSPLIT(H833, ";"), 3), "")</f>
        <v>Pier 2</v>
      </c>
      <c r="O833" s="22">
        <v>0</v>
      </c>
      <c r="P833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2740</v>
      </c>
      <c r="Q833" s="2" t="s">
        <v>389</v>
      </c>
      <c r="R833" s="17"/>
      <c r="S833" t="s">
        <v>277</v>
      </c>
      <c r="T833" t="s">
        <v>278</v>
      </c>
      <c r="U833" t="s">
        <v>205</v>
      </c>
      <c r="V833" t="s">
        <v>206</v>
      </c>
      <c r="W833" t="s">
        <v>1564</v>
      </c>
      <c r="X833" t="s">
        <v>1565</v>
      </c>
      <c r="Y833" t="s">
        <v>392</v>
      </c>
    </row>
    <row r="834" spans="1:25" ht="15" customHeight="1" x14ac:dyDescent="0.2">
      <c r="C834" s="2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25" ht="15" customHeight="1" x14ac:dyDescent="0.2">
      <c r="A835" s="2" t="s">
        <v>1569</v>
      </c>
      <c r="B835" s="2" t="str">
        <f ca="1">_xlfn.TEXTJOIN("",,CHAR(RANDBETWEEN(65,90)),CHAR(RANDBETWEEN(65,90)),RANDBETWEEN(0,9),RANDBETWEEN(0,9),CHAR(RANDBETWEEN(65,90)),RANDBETWEEN(0,9))</f>
        <v>MA07Q1</v>
      </c>
      <c r="C835" s="2" t="str">
        <f>$B$119</f>
        <v>RM10N6</v>
      </c>
      <c r="E835" t="s">
        <v>1572</v>
      </c>
      <c r="F835" s="33" t="str">
        <f>$D$119</f>
        <v>N296</v>
      </c>
      <c r="G835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6203-N296-</v>
      </c>
      <c r="H835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North South Motorway;Taylors Bridge (over River Torrens, Karrawirra Parri) on North South Motorway (BR02);Deck</v>
      </c>
      <c r="I835" t="str" cm="1">
        <f t="array" ref="I835">IFERROR(INDEX(_xlfn.TEXTSPLIT(G835, "-"), 1), "")</f>
        <v>6203</v>
      </c>
      <c r="J835" t="str" cm="1">
        <f t="array" ref="J835">IFERROR(INDEX(_xlfn.TEXTSPLIT(H835, ";"), 1), "")</f>
        <v>North South Motorway</v>
      </c>
      <c r="K835" t="str" cm="1">
        <f t="array" ref="K835">IFERROR(INDEX(_xlfn.TEXTSPLIT(G835, "-"), 2), "")</f>
        <v>N296</v>
      </c>
      <c r="L835" t="str" cm="1">
        <f t="array" ref="L835">IFERROR(INDEX(_xlfn.TEXTSPLIT(H835, ";"), 2), "")</f>
        <v>Taylors Bridge (over River Torrens, Karrawirra Parri) on North South Motorway (BR02)</v>
      </c>
      <c r="M835" t="str" cm="1">
        <f t="array" ref="M835">IFERROR(INDEX(_xlfn.TEXTSPLIT(G835, "-"), 3), "")</f>
        <v/>
      </c>
      <c r="N835" t="str" cm="1">
        <f t="array" ref="N835">IFERROR(INDEX(_xlfn.TEXTSPLIT(H835, ";"), 3), "")</f>
        <v>Deck</v>
      </c>
      <c r="O835" s="15">
        <v>1</v>
      </c>
      <c r="P835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2961</v>
      </c>
      <c r="Q835" s="2" t="s">
        <v>389</v>
      </c>
      <c r="R835" s="17"/>
      <c r="Y835" t="s">
        <v>392</v>
      </c>
    </row>
    <row r="836" spans="1:25" ht="15" customHeight="1" x14ac:dyDescent="0.2"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 spans="1:25" ht="15" customHeight="1" x14ac:dyDescent="0.2">
      <c r="A837" s="2" t="s">
        <v>1569</v>
      </c>
      <c r="B837" s="2" t="str">
        <f ca="1">_xlfn.TEXTJOIN("",,CHAR(RANDBETWEEN(65,90)),CHAR(RANDBETWEEN(65,90)),RANDBETWEEN(0,9),RANDBETWEEN(0,9),CHAR(RANDBETWEEN(65,90)),RANDBETWEEN(0,9))</f>
        <v>LC93G9</v>
      </c>
      <c r="C837" s="2" t="str">
        <f>$B$489</f>
        <v>EI31J2</v>
      </c>
      <c r="E837" t="s">
        <v>1572</v>
      </c>
      <c r="F837" s="33" t="str">
        <f>$D$489</f>
        <v>N245</v>
      </c>
      <c r="G837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06212-N245-</v>
      </c>
      <c r="H837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Anzac Highway;Anzac Highway Bridge over North South Motorway (BR23);Deck</v>
      </c>
      <c r="I837" t="str" cm="1">
        <f t="array" ref="I837">IFERROR(INDEX(_xlfn.TEXTSPLIT(G837, "-"), 1), "")</f>
        <v>06212</v>
      </c>
      <c r="J837" t="str" cm="1">
        <f t="array" ref="J837">IFERROR(INDEX(_xlfn.TEXTSPLIT(H837, ";"), 1), "")</f>
        <v>Anzac Highway</v>
      </c>
      <c r="K837" t="str" cm="1">
        <f t="array" ref="K837">IFERROR(INDEX(_xlfn.TEXTSPLIT(G837, "-"), 2), "")</f>
        <v>N245</v>
      </c>
      <c r="L837" t="str" cm="1">
        <f t="array" ref="L837">IFERROR(INDEX(_xlfn.TEXTSPLIT(H837, ";"), 2), "")</f>
        <v>Anzac Highway Bridge over North South Motorway (BR23)</v>
      </c>
      <c r="M837" t="str" cm="1">
        <f t="array" ref="M837">IFERROR(INDEX(_xlfn.TEXTSPLIT(G837, "-"), 3), "")</f>
        <v/>
      </c>
      <c r="N837" t="str" cm="1">
        <f t="array" ref="N837">IFERROR(INDEX(_xlfn.TEXTSPLIT(H837, ";"), 3), "")</f>
        <v>Deck</v>
      </c>
      <c r="O837" s="15">
        <v>1</v>
      </c>
      <c r="P837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2451</v>
      </c>
      <c r="Q837" s="2" t="s">
        <v>389</v>
      </c>
      <c r="R837" s="17"/>
      <c r="Y837" t="s">
        <v>392</v>
      </c>
    </row>
    <row r="838" spans="1:25" ht="15" customHeight="1" x14ac:dyDescent="0.2">
      <c r="C838" s="2"/>
      <c r="F838" s="33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25" ht="15" customHeight="1" x14ac:dyDescent="0.2">
      <c r="A839" s="2" t="s">
        <v>1569</v>
      </c>
      <c r="B839" s="2" t="str">
        <f ca="1">_xlfn.TEXTJOIN("",,CHAR(RANDBETWEEN(65,90)),CHAR(RANDBETWEEN(65,90)),RANDBETWEEN(0,9),RANDBETWEEN(0,9),CHAR(RANDBETWEEN(65,90)),RANDBETWEEN(0,9))</f>
        <v>XR14V7</v>
      </c>
      <c r="C839" s="2" t="str">
        <f>$B$496</f>
        <v>OT53S0</v>
      </c>
      <c r="E839" t="s">
        <v>1572</v>
      </c>
      <c r="F839" s="33" t="str">
        <f>$D$489</f>
        <v>N245</v>
      </c>
      <c r="G839" t="str">
        <f>IF(tbl_LocationRefLib[[#This Row],[LocationParentID]]="",tbl_LocationRefLib[[#This Row],[LocationReferenceCode]],INDEX(tbl_LocationRefLib[[LocationHeirarchyKey]:[LocationHierarchyDescription]],MATCH(tbl_LocationRefLib[[#This Row],[LocationParentID]],tbl_LocationRefLib[LocationID],0),7)&amp;"-"&amp;tbl_LocationRefLib[[#This Row],[LocationReferenceCode]])</f>
        <v>NCRN003-N352-</v>
      </c>
      <c r="H839" t="str">
        <f>IF(tbl_LocationRefLib[[#This Row],[LocationParentID]]="",tbl_LocationRefLib[[#This Row],[LocationReferenceDescription]],INDEX(tbl_LocationRefLib[[LocationHeirarchyKey]:[LocationHierarchyDescription]],MATCH(tbl_LocationRefLib[[#This Row],[LocationParentID]],tbl_LocationRefLib[LocationID],0),8)&amp;";"&amp;tbl_LocationRefLib[[#This Row],[LocationReferenceDescription]])</f>
        <v>Tonsley Boulevard;Tonsley Boulevard Bridge over North South Motorway (BR24);Deck</v>
      </c>
      <c r="I839" t="str" cm="1">
        <f t="array" ref="I839">IFERROR(INDEX(_xlfn.TEXTSPLIT(G839, "-"), 1), "")</f>
        <v>NCRN003</v>
      </c>
      <c r="J839" t="str" cm="1">
        <f t="array" ref="J839">IFERROR(INDEX(_xlfn.TEXTSPLIT(H839, ";"), 1), "")</f>
        <v>Tonsley Boulevard</v>
      </c>
      <c r="K839" t="str" cm="1">
        <f t="array" ref="K839">IFERROR(INDEX(_xlfn.TEXTSPLIT(G839, "-"), 2), "")</f>
        <v>N352</v>
      </c>
      <c r="L839" t="str" cm="1">
        <f t="array" ref="L839">IFERROR(INDEX(_xlfn.TEXTSPLIT(H839, ";"), 2), "")</f>
        <v>Tonsley Boulevard Bridge over North South Motorway (BR24)</v>
      </c>
      <c r="M839" t="str" cm="1">
        <f t="array" ref="M839">IFERROR(INDEX(_xlfn.TEXTSPLIT(G839, "-"), 3), "")</f>
        <v/>
      </c>
      <c r="N839" t="str" cm="1">
        <f t="array" ref="N839">IFERROR(INDEX(_xlfn.TEXTSPLIT(H839, ";"), 3), "")</f>
        <v>Deck</v>
      </c>
      <c r="O839" s="15">
        <v>1</v>
      </c>
      <c r="P839" s="20" t="str">
        <f>IF(MATCH(tbl_LocationRefLib[[#This Row],[LocationParentID]],tbl_LocationRefLib[LocationID],0)&lt;39,tbl_LocationRefLib[[#This Row],[SiteIDInteger]],INDEX(tbl_LocationRefLib[[LocationHeirarchyKey]:[SiteIDLocationReference]],MATCH(tbl_LocationRefLib[[#This Row],[LocationParentID]],tbl_LocationRefLib[LocationID],0),15)&amp;tbl_LocationRefLib[[#This Row],[SiteIDInteger]])</f>
        <v>3521</v>
      </c>
      <c r="Q839" s="2" t="s">
        <v>389</v>
      </c>
      <c r="R839" s="17"/>
      <c r="Y839" t="s">
        <v>392</v>
      </c>
    </row>
  </sheetData>
  <phoneticPr fontId="2" type="noConversion"/>
  <conditionalFormatting sqref="E54 E32:E39">
    <cfRule type="duplicateValues" dxfId="5" priority="177"/>
  </conditionalFormatting>
  <conditionalFormatting sqref="E77">
    <cfRule type="duplicateValues" dxfId="4" priority="64"/>
  </conditionalFormatting>
  <conditionalFormatting sqref="E79 E48:E53">
    <cfRule type="duplicateValues" dxfId="3" priority="138"/>
  </conditionalFormatting>
  <conditionalFormatting sqref="G1:G1048576">
    <cfRule type="duplicateValues" dxfId="2" priority="10"/>
  </conditionalFormatting>
  <conditionalFormatting sqref="P535:P545 P547 P619:P624 P612:P617 P626:P631 P633:P638 P640:P645 P647:P654 P656:P669 P671:P684 P686:P691 P693:P696 P698:P716 P718:P746 P748:P779 P781:P784 P786:P789 P791:P818 P820:P824 P826:P833 P835 P837 P839:P1048576 P601:P610 P1:P533 P549:P599">
    <cfRule type="duplicateValues" dxfId="1" priority="2"/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38EFF-E819-41D1-A0AF-4143D4506E0A}">
  <dimension ref="A1:G765"/>
  <sheetViews>
    <sheetView workbookViewId="0"/>
  </sheetViews>
  <sheetFormatPr baseColWidth="10" defaultColWidth="8.83203125" defaultRowHeight="15" x14ac:dyDescent="0.2"/>
  <cols>
    <col min="1" max="1" width="22.6640625" customWidth="1"/>
    <col min="2" max="2" width="20.5" bestFit="1" customWidth="1"/>
    <col min="3" max="3" width="30.6640625" bestFit="1" customWidth="1"/>
    <col min="4" max="4" width="20.5" bestFit="1" customWidth="1"/>
    <col min="5" max="5" width="40" bestFit="1" customWidth="1"/>
    <col min="6" max="6" width="20.5" bestFit="1" customWidth="1"/>
    <col min="7" max="7" width="35.6640625" bestFit="1" customWidth="1"/>
  </cols>
  <sheetData>
    <row r="1" spans="1:7" x14ac:dyDescent="0.2">
      <c r="A1" s="5" t="s">
        <v>6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</row>
    <row r="2" spans="1:7" x14ac:dyDescent="0.2">
      <c r="A2" t="s">
        <v>27</v>
      </c>
      <c r="B2" t="s">
        <v>30</v>
      </c>
      <c r="C2" t="s">
        <v>31</v>
      </c>
      <c r="D2" t="s">
        <v>32</v>
      </c>
      <c r="E2" t="s">
        <v>33</v>
      </c>
    </row>
    <row r="3" spans="1:7" x14ac:dyDescent="0.2">
      <c r="A3" s="18" t="s">
        <v>36</v>
      </c>
      <c r="B3" t="s">
        <v>30</v>
      </c>
      <c r="C3" t="s">
        <v>31</v>
      </c>
      <c r="D3" t="s">
        <v>32</v>
      </c>
      <c r="E3" t="s">
        <v>33</v>
      </c>
    </row>
    <row r="4" spans="1:7" x14ac:dyDescent="0.2">
      <c r="A4" t="s">
        <v>38</v>
      </c>
      <c r="B4" t="s">
        <v>30</v>
      </c>
      <c r="C4" t="s">
        <v>31</v>
      </c>
      <c r="D4" t="s">
        <v>40</v>
      </c>
      <c r="E4" t="s">
        <v>41</v>
      </c>
    </row>
    <row r="5" spans="1:7" x14ac:dyDescent="0.2">
      <c r="A5" t="s">
        <v>43</v>
      </c>
      <c r="B5" t="s">
        <v>30</v>
      </c>
      <c r="C5" t="s">
        <v>31</v>
      </c>
      <c r="D5" t="s">
        <v>32</v>
      </c>
      <c r="E5" t="s">
        <v>33</v>
      </c>
    </row>
    <row r="6" spans="1:7" x14ac:dyDescent="0.2">
      <c r="A6" t="s">
        <v>46</v>
      </c>
      <c r="B6" t="s">
        <v>30</v>
      </c>
      <c r="C6" t="s">
        <v>31</v>
      </c>
      <c r="D6" t="s">
        <v>32</v>
      </c>
      <c r="E6" t="s">
        <v>33</v>
      </c>
    </row>
    <row r="7" spans="1:7" x14ac:dyDescent="0.2">
      <c r="A7" t="s">
        <v>49</v>
      </c>
      <c r="B7" t="s">
        <v>30</v>
      </c>
      <c r="C7" t="s">
        <v>31</v>
      </c>
      <c r="D7" t="s">
        <v>32</v>
      </c>
      <c r="E7" t="s">
        <v>33</v>
      </c>
    </row>
    <row r="8" spans="1:7" x14ac:dyDescent="0.2">
      <c r="A8" t="s">
        <v>53</v>
      </c>
      <c r="B8" t="s">
        <v>30</v>
      </c>
      <c r="C8" t="s">
        <v>31</v>
      </c>
      <c r="D8" t="s">
        <v>55</v>
      </c>
      <c r="E8" t="s">
        <v>56</v>
      </c>
    </row>
    <row r="9" spans="1:7" x14ac:dyDescent="0.2">
      <c r="A9" t="s">
        <v>58</v>
      </c>
      <c r="B9" t="s">
        <v>30</v>
      </c>
      <c r="C9" t="s">
        <v>31</v>
      </c>
      <c r="D9" t="s">
        <v>55</v>
      </c>
      <c r="E9" t="s">
        <v>56</v>
      </c>
    </row>
    <row r="10" spans="1:7" x14ac:dyDescent="0.2">
      <c r="A10" t="s">
        <v>61</v>
      </c>
      <c r="B10" t="s">
        <v>30</v>
      </c>
      <c r="C10" t="s">
        <v>31</v>
      </c>
      <c r="D10" t="s">
        <v>32</v>
      </c>
      <c r="E10" t="s">
        <v>33</v>
      </c>
    </row>
    <row r="11" spans="1:7" x14ac:dyDescent="0.2">
      <c r="A11" t="s">
        <v>64</v>
      </c>
      <c r="B11" t="s">
        <v>30</v>
      </c>
      <c r="C11" t="s">
        <v>31</v>
      </c>
      <c r="D11" t="s">
        <v>32</v>
      </c>
      <c r="E11" t="s">
        <v>33</v>
      </c>
    </row>
    <row r="12" spans="1:7" x14ac:dyDescent="0.2">
      <c r="A12" t="s">
        <v>67</v>
      </c>
      <c r="B12" t="s">
        <v>30</v>
      </c>
      <c r="C12" t="s">
        <v>31</v>
      </c>
      <c r="D12" t="s">
        <v>32</v>
      </c>
      <c r="E12" t="s">
        <v>33</v>
      </c>
    </row>
    <row r="13" spans="1:7" x14ac:dyDescent="0.2">
      <c r="A13" t="s">
        <v>70</v>
      </c>
      <c r="B13" t="s">
        <v>30</v>
      </c>
      <c r="C13" t="s">
        <v>31</v>
      </c>
      <c r="D13" t="s">
        <v>32</v>
      </c>
      <c r="E13" t="s">
        <v>33</v>
      </c>
    </row>
    <row r="14" spans="1:7" x14ac:dyDescent="0.2">
      <c r="A14" t="s">
        <v>73</v>
      </c>
      <c r="B14" t="s">
        <v>30</v>
      </c>
      <c r="C14" t="s">
        <v>31</v>
      </c>
      <c r="D14" t="s">
        <v>32</v>
      </c>
      <c r="E14" t="s">
        <v>33</v>
      </c>
    </row>
    <row r="15" spans="1:7" x14ac:dyDescent="0.2">
      <c r="A15" t="s">
        <v>76</v>
      </c>
      <c r="B15" t="s">
        <v>30</v>
      </c>
      <c r="C15" t="s">
        <v>31</v>
      </c>
      <c r="D15" t="s">
        <v>32</v>
      </c>
      <c r="E15" t="s">
        <v>33</v>
      </c>
    </row>
    <row r="16" spans="1:7" x14ac:dyDescent="0.2">
      <c r="A16" t="s">
        <v>79</v>
      </c>
      <c r="B16" t="s">
        <v>30</v>
      </c>
      <c r="C16" t="s">
        <v>31</v>
      </c>
      <c r="D16" t="s">
        <v>32</v>
      </c>
      <c r="E16" t="s">
        <v>33</v>
      </c>
    </row>
    <row r="17" spans="1:5" x14ac:dyDescent="0.2">
      <c r="A17" t="s">
        <v>82</v>
      </c>
      <c r="B17" t="s">
        <v>30</v>
      </c>
      <c r="C17" t="s">
        <v>31</v>
      </c>
      <c r="D17" t="s">
        <v>40</v>
      </c>
      <c r="E17" t="s">
        <v>41</v>
      </c>
    </row>
    <row r="18" spans="1:5" x14ac:dyDescent="0.2">
      <c r="A18" t="s">
        <v>85</v>
      </c>
      <c r="B18" t="s">
        <v>30</v>
      </c>
      <c r="C18" t="s">
        <v>31</v>
      </c>
      <c r="D18" t="s">
        <v>32</v>
      </c>
      <c r="E18" t="s">
        <v>33</v>
      </c>
    </row>
    <row r="19" spans="1:5" x14ac:dyDescent="0.2">
      <c r="A19" t="s">
        <v>88</v>
      </c>
      <c r="B19" t="s">
        <v>30</v>
      </c>
      <c r="C19" t="s">
        <v>31</v>
      </c>
      <c r="D19" t="s">
        <v>32</v>
      </c>
      <c r="E19" t="s">
        <v>33</v>
      </c>
    </row>
    <row r="20" spans="1:5" x14ac:dyDescent="0.2">
      <c r="A20" t="s">
        <v>91</v>
      </c>
      <c r="B20" t="s">
        <v>30</v>
      </c>
      <c r="C20" t="s">
        <v>31</v>
      </c>
      <c r="D20" t="s">
        <v>40</v>
      </c>
      <c r="E20" t="s">
        <v>41</v>
      </c>
    </row>
    <row r="21" spans="1:5" x14ac:dyDescent="0.2">
      <c r="A21" t="s">
        <v>94</v>
      </c>
      <c r="B21" t="s">
        <v>30</v>
      </c>
      <c r="C21" t="s">
        <v>31</v>
      </c>
      <c r="D21" t="s">
        <v>40</v>
      </c>
      <c r="E21" t="s">
        <v>41</v>
      </c>
    </row>
    <row r="22" spans="1:5" x14ac:dyDescent="0.2">
      <c r="A22" t="s">
        <v>97</v>
      </c>
      <c r="B22" t="s">
        <v>30</v>
      </c>
      <c r="C22" t="s">
        <v>31</v>
      </c>
      <c r="D22" t="s">
        <v>40</v>
      </c>
      <c r="E22" t="s">
        <v>41</v>
      </c>
    </row>
    <row r="23" spans="1:5" x14ac:dyDescent="0.2">
      <c r="A23" t="s">
        <v>100</v>
      </c>
      <c r="B23" t="s">
        <v>30</v>
      </c>
      <c r="C23" t="s">
        <v>31</v>
      </c>
      <c r="D23" t="s">
        <v>40</v>
      </c>
      <c r="E23" t="s">
        <v>41</v>
      </c>
    </row>
    <row r="24" spans="1:5" x14ac:dyDescent="0.2">
      <c r="A24" t="s">
        <v>103</v>
      </c>
      <c r="B24" t="s">
        <v>30</v>
      </c>
      <c r="C24" t="s">
        <v>31</v>
      </c>
      <c r="D24" t="s">
        <v>40</v>
      </c>
      <c r="E24" t="s">
        <v>41</v>
      </c>
    </row>
    <row r="25" spans="1:5" x14ac:dyDescent="0.2">
      <c r="A25" t="s">
        <v>106</v>
      </c>
      <c r="B25" t="s">
        <v>30</v>
      </c>
      <c r="C25" t="s">
        <v>31</v>
      </c>
      <c r="D25" t="s">
        <v>40</v>
      </c>
      <c r="E25" t="s">
        <v>41</v>
      </c>
    </row>
    <row r="26" spans="1:5" x14ac:dyDescent="0.2">
      <c r="A26" t="s">
        <v>109</v>
      </c>
      <c r="B26" t="s">
        <v>30</v>
      </c>
      <c r="C26" t="s">
        <v>31</v>
      </c>
      <c r="D26" t="s">
        <v>40</v>
      </c>
      <c r="E26" t="s">
        <v>41</v>
      </c>
    </row>
    <row r="27" spans="1:5" x14ac:dyDescent="0.2">
      <c r="A27" t="s">
        <v>112</v>
      </c>
      <c r="B27" t="s">
        <v>30</v>
      </c>
      <c r="C27" t="s">
        <v>31</v>
      </c>
      <c r="D27" t="s">
        <v>40</v>
      </c>
      <c r="E27" t="s">
        <v>41</v>
      </c>
    </row>
    <row r="28" spans="1:5" x14ac:dyDescent="0.2">
      <c r="A28" t="s">
        <v>115</v>
      </c>
      <c r="B28" t="s">
        <v>30</v>
      </c>
      <c r="C28" t="s">
        <v>31</v>
      </c>
      <c r="D28" t="s">
        <v>40</v>
      </c>
      <c r="E28" t="s">
        <v>41</v>
      </c>
    </row>
    <row r="29" spans="1:5" x14ac:dyDescent="0.2">
      <c r="A29" t="s">
        <v>118</v>
      </c>
      <c r="B29" t="s">
        <v>30</v>
      </c>
      <c r="C29" t="s">
        <v>31</v>
      </c>
      <c r="D29" t="s">
        <v>40</v>
      </c>
      <c r="E29" t="s">
        <v>41</v>
      </c>
    </row>
    <row r="30" spans="1:5" x14ac:dyDescent="0.2">
      <c r="A30" t="s">
        <v>121</v>
      </c>
      <c r="B30" t="s">
        <v>30</v>
      </c>
      <c r="C30" t="s">
        <v>31</v>
      </c>
      <c r="D30" t="s">
        <v>40</v>
      </c>
      <c r="E30" t="s">
        <v>41</v>
      </c>
    </row>
    <row r="31" spans="1:5" x14ac:dyDescent="0.2">
      <c r="A31" t="s">
        <v>124</v>
      </c>
      <c r="B31" t="s">
        <v>30</v>
      </c>
      <c r="C31" t="s">
        <v>31</v>
      </c>
      <c r="D31" t="s">
        <v>40</v>
      </c>
      <c r="E31" t="s">
        <v>41</v>
      </c>
    </row>
    <row r="32" spans="1:5" x14ac:dyDescent="0.2">
      <c r="A32" t="s">
        <v>127</v>
      </c>
      <c r="B32" t="s">
        <v>30</v>
      </c>
      <c r="C32" t="s">
        <v>31</v>
      </c>
      <c r="D32" t="s">
        <v>32</v>
      </c>
      <c r="E32" t="s">
        <v>33</v>
      </c>
    </row>
    <row r="33" spans="1:5" x14ac:dyDescent="0.2">
      <c r="A33" t="s">
        <v>130</v>
      </c>
      <c r="B33" t="s">
        <v>30</v>
      </c>
      <c r="C33" t="s">
        <v>31</v>
      </c>
      <c r="D33" t="s">
        <v>32</v>
      </c>
      <c r="E33" t="s">
        <v>33</v>
      </c>
    </row>
    <row r="34" spans="1:5" x14ac:dyDescent="0.2">
      <c r="A34" t="s">
        <v>133</v>
      </c>
      <c r="B34" t="s">
        <v>30</v>
      </c>
      <c r="C34" t="s">
        <v>31</v>
      </c>
      <c r="D34" t="s">
        <v>32</v>
      </c>
      <c r="E34" t="s">
        <v>33</v>
      </c>
    </row>
    <row r="35" spans="1:5" x14ac:dyDescent="0.2">
      <c r="A35" t="s">
        <v>136</v>
      </c>
      <c r="B35" t="s">
        <v>30</v>
      </c>
      <c r="C35" t="s">
        <v>31</v>
      </c>
      <c r="D35" t="s">
        <v>32</v>
      </c>
      <c r="E35" t="s">
        <v>33</v>
      </c>
    </row>
    <row r="36" spans="1:5" x14ac:dyDescent="0.2">
      <c r="A36" t="s">
        <v>139</v>
      </c>
      <c r="B36" t="s">
        <v>30</v>
      </c>
      <c r="C36" t="s">
        <v>31</v>
      </c>
      <c r="D36" t="s">
        <v>32</v>
      </c>
      <c r="E36" t="s">
        <v>33</v>
      </c>
    </row>
    <row r="37" spans="1:5" x14ac:dyDescent="0.2">
      <c r="A37" t="s">
        <v>142</v>
      </c>
      <c r="B37" t="s">
        <v>30</v>
      </c>
      <c r="C37" t="s">
        <v>31</v>
      </c>
      <c r="D37" t="s">
        <v>32</v>
      </c>
      <c r="E37" t="s">
        <v>33</v>
      </c>
    </row>
    <row r="38" spans="1:5" x14ac:dyDescent="0.2">
      <c r="A38" t="s">
        <v>145</v>
      </c>
      <c r="B38" t="s">
        <v>30</v>
      </c>
      <c r="C38" t="s">
        <v>31</v>
      </c>
      <c r="D38" t="s">
        <v>32</v>
      </c>
      <c r="E38" t="s">
        <v>33</v>
      </c>
    </row>
    <row r="39" spans="1:5" x14ac:dyDescent="0.2">
      <c r="A39" t="s">
        <v>148</v>
      </c>
      <c r="B39" t="s">
        <v>30</v>
      </c>
      <c r="C39" t="s">
        <v>31</v>
      </c>
      <c r="D39" t="s">
        <v>32</v>
      </c>
      <c r="E39" t="s">
        <v>33</v>
      </c>
    </row>
    <row r="40" spans="1:5" x14ac:dyDescent="0.2">
      <c r="A40" s="2"/>
    </row>
    <row r="41" spans="1:5" x14ac:dyDescent="0.2">
      <c r="A41" s="2"/>
    </row>
    <row r="42" spans="1:5" x14ac:dyDescent="0.2">
      <c r="A42" s="2"/>
    </row>
    <row r="43" spans="1:5" x14ac:dyDescent="0.2">
      <c r="A43" s="2"/>
    </row>
    <row r="44" spans="1:5" x14ac:dyDescent="0.2">
      <c r="A44" s="2"/>
    </row>
    <row r="45" spans="1:5" x14ac:dyDescent="0.2">
      <c r="A45" s="2"/>
    </row>
    <row r="46" spans="1:5" x14ac:dyDescent="0.2">
      <c r="A46" s="2"/>
    </row>
    <row r="47" spans="1:5" x14ac:dyDescent="0.2">
      <c r="A47" s="2"/>
    </row>
    <row r="48" spans="1:5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9"/>
    </row>
    <row r="63" spans="1:1" x14ac:dyDescent="0.2">
      <c r="A63" s="29"/>
    </row>
    <row r="64" spans="1:1" x14ac:dyDescent="0.2">
      <c r="A64" s="2"/>
    </row>
    <row r="65" spans="1:6" x14ac:dyDescent="0.2">
      <c r="A65" s="2"/>
    </row>
    <row r="66" spans="1:6" x14ac:dyDescent="0.2">
      <c r="A66" s="2"/>
    </row>
    <row r="67" spans="1:6" x14ac:dyDescent="0.2">
      <c r="A67" s="2"/>
    </row>
    <row r="68" spans="1:6" x14ac:dyDescent="0.2">
      <c r="A68" s="2"/>
    </row>
    <row r="69" spans="1:6" x14ac:dyDescent="0.2">
      <c r="A69" s="2"/>
    </row>
    <row r="70" spans="1:6" x14ac:dyDescent="0.2">
      <c r="A70" s="2"/>
    </row>
    <row r="71" spans="1:6" x14ac:dyDescent="0.2">
      <c r="A71" s="2"/>
    </row>
    <row r="72" spans="1:6" x14ac:dyDescent="0.2">
      <c r="A72" s="2"/>
    </row>
    <row r="73" spans="1:6" x14ac:dyDescent="0.2">
      <c r="A73" s="23"/>
    </row>
    <row r="74" spans="1:6" x14ac:dyDescent="0.2">
      <c r="A74" s="23"/>
    </row>
    <row r="75" spans="1:6" x14ac:dyDescent="0.2">
      <c r="A75" s="23"/>
    </row>
    <row r="76" spans="1:6" x14ac:dyDescent="0.2">
      <c r="A76" s="23"/>
    </row>
    <row r="77" spans="1:6" x14ac:dyDescent="0.2">
      <c r="A77" s="23"/>
    </row>
    <row r="78" spans="1:6" x14ac:dyDescent="0.2">
      <c r="A78" s="2"/>
    </row>
    <row r="79" spans="1:6" x14ac:dyDescent="0.2">
      <c r="A79" s="2"/>
    </row>
    <row r="80" spans="1:6" ht="16" x14ac:dyDescent="0.2">
      <c r="A80" s="2"/>
      <c r="F80" s="31"/>
    </row>
    <row r="81" spans="1:6" ht="16" x14ac:dyDescent="0.2">
      <c r="A81" s="2"/>
      <c r="F81" s="31"/>
    </row>
    <row r="82" spans="1:6" x14ac:dyDescent="0.2">
      <c r="A82" s="2"/>
    </row>
    <row r="83" spans="1:6" x14ac:dyDescent="0.2">
      <c r="A83" s="2"/>
    </row>
    <row r="84" spans="1:6" x14ac:dyDescent="0.2">
      <c r="A84" s="2"/>
    </row>
    <row r="85" spans="1:6" x14ac:dyDescent="0.2">
      <c r="A85" s="2"/>
    </row>
    <row r="86" spans="1:6" ht="16" x14ac:dyDescent="0.2">
      <c r="A86" s="2"/>
      <c r="F86" s="31"/>
    </row>
    <row r="87" spans="1:6" x14ac:dyDescent="0.2">
      <c r="A87" s="2"/>
    </row>
    <row r="88" spans="1:6" ht="16" x14ac:dyDescent="0.2">
      <c r="A88" s="2"/>
      <c r="F88" s="31"/>
    </row>
    <row r="89" spans="1:6" x14ac:dyDescent="0.2">
      <c r="A89" s="2"/>
    </row>
    <row r="90" spans="1:6" ht="16" x14ac:dyDescent="0.2">
      <c r="A90" s="2"/>
      <c r="F90" s="31"/>
    </row>
    <row r="91" spans="1:6" ht="16" x14ac:dyDescent="0.2">
      <c r="A91" s="2"/>
      <c r="F91" s="31"/>
    </row>
    <row r="92" spans="1:6" x14ac:dyDescent="0.2">
      <c r="A92" s="2"/>
    </row>
    <row r="93" spans="1:6" x14ac:dyDescent="0.2">
      <c r="A93" s="2"/>
    </row>
    <row r="94" spans="1:6" x14ac:dyDescent="0.2">
      <c r="A94" s="2"/>
    </row>
    <row r="95" spans="1:6" x14ac:dyDescent="0.2">
      <c r="A95" s="2"/>
    </row>
    <row r="96" spans="1:6" ht="16" x14ac:dyDescent="0.2">
      <c r="A96" s="2"/>
      <c r="F96" s="31"/>
    </row>
    <row r="97" spans="1:6" x14ac:dyDescent="0.2">
      <c r="A97" s="2"/>
    </row>
    <row r="98" spans="1:6" x14ac:dyDescent="0.2">
      <c r="A98" s="2"/>
    </row>
    <row r="99" spans="1:6" ht="16" x14ac:dyDescent="0.2">
      <c r="A99" s="2"/>
      <c r="F99" s="31"/>
    </row>
    <row r="100" spans="1:6" x14ac:dyDescent="0.2">
      <c r="A100" s="2"/>
    </row>
    <row r="101" spans="1:6" x14ac:dyDescent="0.2">
      <c r="A101" s="2"/>
    </row>
    <row r="102" spans="1:6" x14ac:dyDescent="0.2">
      <c r="A102" s="2"/>
    </row>
    <row r="103" spans="1:6" ht="16" x14ac:dyDescent="0.2">
      <c r="A103" s="2"/>
      <c r="F103" s="31"/>
    </row>
    <row r="104" spans="1:6" x14ac:dyDescent="0.2">
      <c r="A104" s="2"/>
    </row>
    <row r="105" spans="1:6" x14ac:dyDescent="0.2">
      <c r="A105" s="2"/>
    </row>
    <row r="106" spans="1:6" ht="16" x14ac:dyDescent="0.2">
      <c r="A106" s="2"/>
      <c r="F106" s="31"/>
    </row>
    <row r="107" spans="1:6" x14ac:dyDescent="0.2">
      <c r="A107" s="2"/>
    </row>
    <row r="108" spans="1:6" ht="16" x14ac:dyDescent="0.2">
      <c r="A108" s="2"/>
      <c r="F108" s="31"/>
    </row>
    <row r="109" spans="1:6" x14ac:dyDescent="0.2">
      <c r="A109" s="2"/>
    </row>
    <row r="110" spans="1:6" ht="16" x14ac:dyDescent="0.2">
      <c r="A110" s="2"/>
      <c r="F110" s="31"/>
    </row>
    <row r="111" spans="1:6" x14ac:dyDescent="0.2">
      <c r="A111" s="2"/>
    </row>
    <row r="112" spans="1:6" ht="16" x14ac:dyDescent="0.2">
      <c r="A112" s="2"/>
      <c r="F112" s="31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9"/>
    </row>
    <row r="465" spans="1:1" x14ac:dyDescent="0.2">
      <c r="A465" s="29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6" x14ac:dyDescent="0.2">
      <c r="A497" s="2"/>
    </row>
    <row r="498" spans="1:6" x14ac:dyDescent="0.2">
      <c r="A498" s="2"/>
    </row>
    <row r="499" spans="1:6" x14ac:dyDescent="0.2">
      <c r="A499" s="2"/>
    </row>
    <row r="500" spans="1:6" x14ac:dyDescent="0.2">
      <c r="A500" s="2"/>
    </row>
    <row r="501" spans="1:6" x14ac:dyDescent="0.2">
      <c r="A501" s="2"/>
    </row>
    <row r="502" spans="1:6" x14ac:dyDescent="0.2">
      <c r="A502" s="2"/>
    </row>
    <row r="503" spans="1:6" x14ac:dyDescent="0.2">
      <c r="A503" s="2"/>
    </row>
    <row r="504" spans="1:6" x14ac:dyDescent="0.2">
      <c r="A504" s="2"/>
    </row>
    <row r="505" spans="1:6" x14ac:dyDescent="0.2">
      <c r="A505" s="2"/>
      <c r="F505" s="8"/>
    </row>
    <row r="506" spans="1:6" x14ac:dyDescent="0.2">
      <c r="A506" s="2"/>
      <c r="F506" s="8"/>
    </row>
    <row r="507" spans="1:6" x14ac:dyDescent="0.2">
      <c r="A507" s="2"/>
      <c r="F507" s="8"/>
    </row>
    <row r="508" spans="1:6" x14ac:dyDescent="0.2">
      <c r="A508" s="2"/>
      <c r="F508" s="8"/>
    </row>
    <row r="509" spans="1:6" x14ac:dyDescent="0.2">
      <c r="A509" s="2"/>
    </row>
    <row r="510" spans="1:6" x14ac:dyDescent="0.2">
      <c r="A510" s="2"/>
    </row>
    <row r="511" spans="1:6" x14ac:dyDescent="0.2">
      <c r="A511" s="2"/>
    </row>
    <row r="512" spans="1:6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</sheetData>
  <conditionalFormatting sqref="A2:A39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FA6D-2541-40E1-A9D6-25827965AB9A}">
  <dimension ref="A1:E20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24.1640625" customWidth="1"/>
    <col min="2" max="2" width="31.6640625" customWidth="1"/>
    <col min="4" max="4" width="16.5" customWidth="1"/>
    <col min="5" max="6" width="17.6640625" customWidth="1"/>
  </cols>
  <sheetData>
    <row r="1" spans="1:5" ht="35.5" customHeight="1" x14ac:dyDescent="0.2">
      <c r="A1" s="53" t="s">
        <v>0</v>
      </c>
      <c r="B1" s="54" t="s">
        <v>1857</v>
      </c>
      <c r="C1" s="8"/>
      <c r="D1" s="51" t="s">
        <v>1858</v>
      </c>
      <c r="E1" s="51" t="s">
        <v>1859</v>
      </c>
    </row>
    <row r="2" spans="1:5" x14ac:dyDescent="0.2">
      <c r="A2" s="55" t="s">
        <v>150</v>
      </c>
      <c r="B2" s="52" t="s">
        <v>1860</v>
      </c>
      <c r="D2">
        <v>1</v>
      </c>
      <c r="E2" s="52">
        <v>62037</v>
      </c>
    </row>
    <row r="3" spans="1:5" x14ac:dyDescent="0.2">
      <c r="A3" s="55" t="s">
        <v>172</v>
      </c>
      <c r="B3" s="52" t="s">
        <v>1861</v>
      </c>
      <c r="D3">
        <v>2</v>
      </c>
      <c r="E3" s="52" t="s">
        <v>1862</v>
      </c>
    </row>
    <row r="4" spans="1:5" x14ac:dyDescent="0.2">
      <c r="A4" s="55" t="s">
        <v>255</v>
      </c>
      <c r="B4" s="52" t="s">
        <v>1863</v>
      </c>
      <c r="D4">
        <v>3</v>
      </c>
      <c r="E4" t="s">
        <v>1864</v>
      </c>
    </row>
    <row r="5" spans="1:5" x14ac:dyDescent="0.2">
      <c r="A5" s="55" t="s">
        <v>274</v>
      </c>
      <c r="B5" s="52" t="s">
        <v>1865</v>
      </c>
    </row>
    <row r="6" spans="1:5" x14ac:dyDescent="0.2">
      <c r="A6" s="55" t="s">
        <v>337</v>
      </c>
      <c r="B6" s="52" t="s">
        <v>1866</v>
      </c>
    </row>
    <row r="7" spans="1:5" x14ac:dyDescent="0.2">
      <c r="A7" s="55" t="s">
        <v>385</v>
      </c>
      <c r="B7" s="52" t="s">
        <v>1867</v>
      </c>
    </row>
    <row r="8" spans="1:5" x14ac:dyDescent="0.2">
      <c r="A8" s="55" t="s">
        <v>407</v>
      </c>
      <c r="B8" s="52" t="s">
        <v>1868</v>
      </c>
    </row>
    <row r="9" spans="1:5" x14ac:dyDescent="0.2">
      <c r="A9" s="55" t="s">
        <v>416</v>
      </c>
      <c r="B9" s="52" t="s">
        <v>1869</v>
      </c>
    </row>
    <row r="10" spans="1:5" x14ac:dyDescent="0.2">
      <c r="A10" s="55" t="s">
        <v>427</v>
      </c>
      <c r="B10" s="52" t="s">
        <v>1870</v>
      </c>
    </row>
    <row r="11" spans="1:5" x14ac:dyDescent="0.2">
      <c r="A11" s="55" t="s">
        <v>1352</v>
      </c>
      <c r="B11" s="52" t="s">
        <v>1860</v>
      </c>
    </row>
    <row r="12" spans="1:5" x14ac:dyDescent="0.2">
      <c r="A12" s="55" t="s">
        <v>1393</v>
      </c>
      <c r="B12" s="52" t="s">
        <v>1860</v>
      </c>
    </row>
    <row r="13" spans="1:5" x14ac:dyDescent="0.2">
      <c r="A13" s="55" t="s">
        <v>1531</v>
      </c>
      <c r="B13" s="52" t="s">
        <v>1861</v>
      </c>
    </row>
    <row r="14" spans="1:5" x14ac:dyDescent="0.2">
      <c r="A14" s="55" t="s">
        <v>1561</v>
      </c>
      <c r="B14" s="52" t="s">
        <v>1871</v>
      </c>
    </row>
    <row r="15" spans="1:5" x14ac:dyDescent="0.2">
      <c r="A15" s="55" t="s">
        <v>1569</v>
      </c>
      <c r="B15" s="52" t="s">
        <v>1872</v>
      </c>
    </row>
    <row r="16" spans="1:5" x14ac:dyDescent="0.2">
      <c r="A16" s="55" t="s">
        <v>1573</v>
      </c>
      <c r="B16" s="52" t="s">
        <v>1873</v>
      </c>
    </row>
    <row r="17" spans="1:2" x14ac:dyDescent="0.2">
      <c r="A17" s="55" t="s">
        <v>1580</v>
      </c>
      <c r="B17" s="52" t="s">
        <v>1874</v>
      </c>
    </row>
    <row r="18" spans="1:2" x14ac:dyDescent="0.2">
      <c r="A18" s="55" t="s">
        <v>1590</v>
      </c>
      <c r="B18" s="52" t="s">
        <v>1875</v>
      </c>
    </row>
    <row r="19" spans="1:2" x14ac:dyDescent="0.2">
      <c r="A19" s="55" t="s">
        <v>1596</v>
      </c>
      <c r="B19" s="52" t="s">
        <v>1598</v>
      </c>
    </row>
    <row r="20" spans="1:2" x14ac:dyDescent="0.2">
      <c r="A20" s="56" t="s">
        <v>1601</v>
      </c>
      <c r="B20" s="57" t="s">
        <v>1876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387776-c808-4661-ac38-1e77f7ba0e4c" xsi:nil="true"/>
    <lcf76f155ced4ddcb4097134ff3c332f xmlns="3cb09d1d-8c51-4a41-919a-674403c7797f">
      <Terms xmlns="http://schemas.microsoft.com/office/infopath/2007/PartnerControls"/>
    </lcf76f155ced4ddcb4097134ff3c332f>
    <Status xmlns="3cb09d1d-8c51-4a41-919a-674403c779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13C93E6BB4540BA25A9EE81477282" ma:contentTypeVersion="15" ma:contentTypeDescription="Create a new document." ma:contentTypeScope="" ma:versionID="8bcccbe68c4d3ba6f222b6d90bbb259d">
  <xsd:schema xmlns:xsd="http://www.w3.org/2001/XMLSchema" xmlns:xs="http://www.w3.org/2001/XMLSchema" xmlns:p="http://schemas.microsoft.com/office/2006/metadata/properties" xmlns:ns2="d6387776-c808-4661-ac38-1e77f7ba0e4c" xmlns:ns3="3cb09d1d-8c51-4a41-919a-674403c7797f" targetNamespace="http://schemas.microsoft.com/office/2006/metadata/properties" ma:root="true" ma:fieldsID="1f1dae919f10a488d6125cfb98151b41" ns2:_="" ns3:_="">
    <xsd:import namespace="d6387776-c808-4661-ac38-1e77f7ba0e4c"/>
    <xsd:import namespace="3cb09d1d-8c51-4a41-919a-674403c7797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87776-c808-4661-ac38-1e77f7ba0e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5e86ef6-67eb-4fdd-ac72-535ba6996740}" ma:internalName="TaxCatchAll" ma:showField="CatchAllData" ma:web="d6387776-c808-4661-ac38-1e77f7ba0e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09d1d-8c51-4a41-919a-674403c77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tatus" ma:index="22" nillable="true" ma:displayName="Status" ma:format="Dropdown" ma:internalName="Status">
      <xsd:simpleType>
        <xsd:restriction base="dms:Choice">
          <xsd:enumeration value="Active"/>
          <xsd:enumeration value="Archived "/>
          <xsd:enumeration value="Clos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C67449-10A0-448B-8A93-5DB80FB0DDD1}">
  <ds:schemaRefs>
    <ds:schemaRef ds:uri="http://schemas.microsoft.com/office/2006/metadata/properties"/>
    <ds:schemaRef ds:uri="http://schemas.microsoft.com/office/infopath/2007/PartnerControls"/>
    <ds:schemaRef ds:uri="d6387776-c808-4661-ac38-1e77f7ba0e4c"/>
    <ds:schemaRef ds:uri="3cb09d1d-8c51-4a41-919a-674403c7797f"/>
  </ds:schemaRefs>
</ds:datastoreItem>
</file>

<file path=customXml/itemProps2.xml><?xml version="1.0" encoding="utf-8"?>
<ds:datastoreItem xmlns:ds="http://schemas.openxmlformats.org/officeDocument/2006/customXml" ds:itemID="{3180AB2C-664E-4205-B5AD-CE00765707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105A6-AF70-4491-9DAF-D475BAD41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87776-c808-4661-ac38-1e77f7ba0e4c"/>
    <ds:schemaRef ds:uri="3cb09d1d-8c51-4a41-919a-674403c779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Tay, Bryan</dc:creator>
  <cp:keywords/>
  <dc:description/>
  <cp:lastModifiedBy>John Marsden</cp:lastModifiedBy>
  <cp:revision/>
  <dcterms:created xsi:type="dcterms:W3CDTF">2015-06-05T18:17:20Z</dcterms:created>
  <dcterms:modified xsi:type="dcterms:W3CDTF">2025-05-31T12:01:21Z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0x010100C6B13C93E6BB4540BA25A9EE81477282</vt:lpwstr>
  </property>
  <property fmtid="{D5CDD505-2E9C-101B-9397-08002B2CF9AE}" pid="3" name="MediaServiceImageTags">
    <vt:lpwstr/>
  </property>
</Properties>
</file>