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/>
  <mc:AlternateContent xmlns:mc="http://schemas.openxmlformats.org/markup-compatibility/2006">
    <mc:Choice Requires="x15">
      <x15ac:absPath xmlns:x15ac="http://schemas.microsoft.com/office/spreadsheetml/2010/11/ac" url="/Users/jwm/Work/WEEDS/Business/PowerLines/PGERAMP24/DRs/"/>
    </mc:Choice>
  </mc:AlternateContent>
  <xr:revisionPtr revIDLastSave="0" documentId="13_ncr:1_{F92ACF99-B613-1845-A44A-7B954C0FC822}" xr6:coauthVersionLast="47" xr6:coauthVersionMax="47" xr10:uidLastSave="{00000000-0000-0000-0000-000000000000}"/>
  <bookViews>
    <workbookView xWindow="-1000" yWindow="-19280" windowWidth="33160" windowHeight="144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1" i="1" l="1"/>
  <c r="U21" i="1"/>
  <c r="U10" i="1"/>
  <c r="O31" i="1"/>
  <c r="O21" i="1"/>
  <c r="O10" i="1"/>
  <c r="I31" i="1"/>
  <c r="I21" i="1"/>
  <c r="I10" i="1"/>
  <c r="Z42" i="1"/>
  <c r="Y42" i="1"/>
  <c r="X42" i="1"/>
  <c r="W42" i="1"/>
  <c r="Z41" i="1"/>
  <c r="Y41" i="1"/>
  <c r="X41" i="1"/>
  <c r="W41" i="1"/>
  <c r="Z40" i="1"/>
  <c r="Y40" i="1"/>
  <c r="X40" i="1"/>
  <c r="W40" i="1"/>
  <c r="Z39" i="1"/>
  <c r="Y39" i="1"/>
  <c r="X39" i="1"/>
  <c r="W39" i="1"/>
  <c r="Z38" i="1"/>
  <c r="Y38" i="1"/>
  <c r="X38" i="1"/>
  <c r="W38" i="1"/>
  <c r="Z37" i="1"/>
  <c r="Y37" i="1"/>
  <c r="X37" i="1"/>
  <c r="W37" i="1"/>
  <c r="Z36" i="1"/>
  <c r="Y36" i="1"/>
  <c r="X36" i="1"/>
  <c r="W36" i="1"/>
  <c r="Z35" i="1"/>
  <c r="Y35" i="1"/>
  <c r="X35" i="1"/>
  <c r="W35" i="1"/>
  <c r="Z34" i="1"/>
  <c r="Y34" i="1"/>
  <c r="X34" i="1"/>
  <c r="W34" i="1"/>
  <c r="Z33" i="1"/>
  <c r="Y33" i="1"/>
  <c r="X33" i="1"/>
  <c r="W33" i="1"/>
  <c r="Z32" i="1"/>
  <c r="Y32" i="1"/>
  <c r="X32" i="1"/>
  <c r="W32" i="1"/>
  <c r="Z31" i="1"/>
  <c r="Y31" i="1"/>
  <c r="X31" i="1"/>
  <c r="W31" i="1"/>
  <c r="Z30" i="1"/>
  <c r="Y30" i="1"/>
  <c r="X30" i="1"/>
  <c r="W30" i="1"/>
  <c r="Z29" i="1"/>
  <c r="Y29" i="1"/>
  <c r="X29" i="1"/>
  <c r="W29" i="1"/>
  <c r="Z28" i="1"/>
  <c r="Y28" i="1"/>
  <c r="X28" i="1"/>
  <c r="W28" i="1"/>
  <c r="Z27" i="1"/>
  <c r="Y27" i="1"/>
  <c r="X27" i="1"/>
  <c r="W27" i="1"/>
  <c r="Z26" i="1"/>
  <c r="Y26" i="1"/>
  <c r="X26" i="1"/>
  <c r="W26" i="1"/>
  <c r="Z25" i="1"/>
  <c r="Y25" i="1"/>
  <c r="X25" i="1"/>
  <c r="W25" i="1"/>
  <c r="Z24" i="1"/>
  <c r="Y24" i="1"/>
  <c r="X24" i="1"/>
  <c r="W24" i="1"/>
  <c r="Z23" i="1"/>
  <c r="Y23" i="1"/>
  <c r="X23" i="1"/>
  <c r="W23" i="1"/>
  <c r="Z22" i="1"/>
  <c r="Y22" i="1"/>
  <c r="X22" i="1"/>
  <c r="W22" i="1"/>
  <c r="Z21" i="1"/>
  <c r="Y21" i="1"/>
  <c r="X21" i="1"/>
  <c r="W21" i="1"/>
  <c r="Z20" i="1"/>
  <c r="Y20" i="1"/>
  <c r="X20" i="1"/>
  <c r="W20" i="1"/>
  <c r="Z19" i="1"/>
  <c r="Y19" i="1"/>
  <c r="X19" i="1"/>
  <c r="W19" i="1"/>
  <c r="Z18" i="1"/>
  <c r="Y18" i="1"/>
  <c r="X18" i="1"/>
  <c r="W18" i="1"/>
  <c r="Z17" i="1"/>
  <c r="Y17" i="1"/>
  <c r="X17" i="1"/>
  <c r="W17" i="1"/>
  <c r="Z16" i="1"/>
  <c r="Y16" i="1"/>
  <c r="X16" i="1"/>
  <c r="W16" i="1"/>
  <c r="Z15" i="1"/>
  <c r="Y15" i="1"/>
  <c r="X15" i="1"/>
  <c r="W15" i="1"/>
  <c r="Z14" i="1"/>
  <c r="Y14" i="1"/>
  <c r="X14" i="1"/>
  <c r="W14" i="1"/>
  <c r="Z13" i="1"/>
  <c r="Y13" i="1"/>
  <c r="X13" i="1"/>
  <c r="W13" i="1"/>
  <c r="Z12" i="1"/>
  <c r="Y12" i="1"/>
  <c r="X12" i="1"/>
  <c r="W12" i="1"/>
  <c r="Z11" i="1"/>
  <c r="Y11" i="1"/>
  <c r="X11" i="1"/>
  <c r="W11" i="1"/>
  <c r="Z10" i="1"/>
  <c r="Y10" i="1"/>
  <c r="X10" i="1"/>
  <c r="W10" i="1"/>
  <c r="Z9" i="1"/>
  <c r="Y9" i="1"/>
  <c r="X9" i="1"/>
  <c r="W9" i="1"/>
  <c r="Z8" i="1"/>
  <c r="Y8" i="1"/>
  <c r="X8" i="1"/>
  <c r="W8" i="1"/>
  <c r="Z7" i="1"/>
  <c r="Y7" i="1"/>
  <c r="X7" i="1"/>
  <c r="W7" i="1"/>
  <c r="Z6" i="1"/>
  <c r="Y6" i="1"/>
  <c r="X6" i="1"/>
  <c r="W6" i="1"/>
  <c r="Z5" i="1"/>
  <c r="Y5" i="1"/>
  <c r="X5" i="1"/>
  <c r="W5" i="1"/>
  <c r="Z4" i="1"/>
  <c r="Y4" i="1"/>
  <c r="X4" i="1"/>
  <c r="W4" i="1"/>
  <c r="Z3" i="1"/>
  <c r="Y3" i="1"/>
  <c r="X3" i="1"/>
  <c r="W3" i="1"/>
  <c r="Z2" i="1"/>
  <c r="Y2" i="1"/>
  <c r="X2" i="1"/>
  <c r="W2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</calcChain>
</file>

<file path=xl/sharedStrings.xml><?xml version="1.0" encoding="utf-8"?>
<sst xmlns="http://schemas.openxmlformats.org/spreadsheetml/2006/main" count="149" uniqueCount="71">
  <si>
    <t>Risk ID</t>
  </si>
  <si>
    <t>Program</t>
  </si>
  <si>
    <t>Tranche</t>
  </si>
  <si>
    <t>2027 Cost NPV</t>
  </si>
  <si>
    <t>2028 Cost NPV</t>
  </si>
  <si>
    <t>2029 Cost NPV</t>
  </si>
  <si>
    <t>2030 Cost NPV</t>
  </si>
  <si>
    <t>2027-2030 Cost NPV</t>
  </si>
  <si>
    <t>2027 Program Risk Reduction NPV ($M)</t>
  </si>
  <si>
    <t>2028 Program Risk Reduction NPV ($M)</t>
  </si>
  <si>
    <t>2029 Program Risk Reduction NPV ($M)</t>
  </si>
  <si>
    <t>2030 Program Risk Reduction NPV ($M)</t>
  </si>
  <si>
    <t>2027-2030 Program Risk Reduction NPV ($M)</t>
  </si>
  <si>
    <t>2027 Tranche CBR</t>
  </si>
  <si>
    <t>2028 Tranche CBR</t>
  </si>
  <si>
    <t>2029 Tranche CBR</t>
  </si>
  <si>
    <t>2030 Tranche CBR</t>
  </si>
  <si>
    <t>2027-2030 Tranche CBR</t>
  </si>
  <si>
    <t>2027 Program CBR</t>
  </si>
  <si>
    <t>2028 Program CBR</t>
  </si>
  <si>
    <t>2029 Program CBR</t>
  </si>
  <si>
    <t>2030 Program CBR</t>
  </si>
  <si>
    <t>2027-2030 Program CBR</t>
  </si>
  <si>
    <t>WLDFR</t>
  </si>
  <si>
    <t>System Hardening [Overhead]</t>
  </si>
  <si>
    <t>HFRA - Distribution - Primary - Tranche 1</t>
  </si>
  <si>
    <t>HFRA - Distribution - Primary - Tranche 10</t>
  </si>
  <si>
    <t>HFRA - Distribution - Primary - Tranche 2</t>
  </si>
  <si>
    <t>HFRA - Distribution - Primary - Tranche 3</t>
  </si>
  <si>
    <t>HFRA - Distribution - Primary - Tranche 4</t>
  </si>
  <si>
    <t>HFRA - Distribution - Primary - Tranche 5</t>
  </si>
  <si>
    <t>HFRA - Distribution - Primary - Tranche 6</t>
  </si>
  <si>
    <t>HFRA - Distribution - Primary - Tranche 7</t>
  </si>
  <si>
    <t>HFRA - Distribution - Primary - Tranche 8</t>
  </si>
  <si>
    <t>HFRA - Distribution - Primary - Tranche 9</t>
  </si>
  <si>
    <t>HFRA - Distribution - Secondary - Tranche 1</t>
  </si>
  <si>
    <t>HFRA - Distribution - Secondary - Tranche 10</t>
  </si>
  <si>
    <t>HFRA - Distribution - Secondary - Tranche 2</t>
  </si>
  <si>
    <t>HFRA - Distribution - Secondary - Tranche 3</t>
  </si>
  <si>
    <t>HFRA - Distribution - Secondary - Tranche 4</t>
  </si>
  <si>
    <t>HFRA - Distribution - Secondary - Tranche 5</t>
  </si>
  <si>
    <t>HFRA - Distribution - Secondary - Tranche 6</t>
  </si>
  <si>
    <t>HFRA - Distribution - Secondary - Tranche 7</t>
  </si>
  <si>
    <t>HFRA - Distribution - Secondary - Tranche 8</t>
  </si>
  <si>
    <t>HFRA - Distribution - Secondary - Tranche 9</t>
  </si>
  <si>
    <t>HFRA - Distribution - Service - Tranche 1</t>
  </si>
  <si>
    <t>HFRA - Distribution - Service - Tranche 10</t>
  </si>
  <si>
    <t>HFRA - Distribution - Service - Tranche 2</t>
  </si>
  <si>
    <t>HFRA - Distribution - Service - Tranche 3</t>
  </si>
  <si>
    <t>HFRA - Distribution - Service - Tranche 4</t>
  </si>
  <si>
    <t>HFRA - Distribution - Service - Tranche 5</t>
  </si>
  <si>
    <t>HFRA - Distribution - Service - Tranche 6</t>
  </si>
  <si>
    <t>HFRA - Distribution - Service - Tranche 7</t>
  </si>
  <si>
    <t>HFRA - Distribution - Service - Tranche 8</t>
  </si>
  <si>
    <t>HFRA - Distribution - Service - Tranche 9</t>
  </si>
  <si>
    <t>DOVHD</t>
  </si>
  <si>
    <t>HFRA_Tranche_01</t>
  </si>
  <si>
    <t>HFRA_Tranche_02</t>
  </si>
  <si>
    <t>HFRA_Tranche_03</t>
  </si>
  <si>
    <t>HFRA_Tranche_04</t>
  </si>
  <si>
    <t>HFRA_Tranche_05</t>
  </si>
  <si>
    <t>HFRA_Tranche_06</t>
  </si>
  <si>
    <t>HFRA_Tranche_07</t>
  </si>
  <si>
    <t>HFRA_Tranche_08</t>
  </si>
  <si>
    <t>HFRA_Tranche_09</t>
  </si>
  <si>
    <t>HFRA_Tranche_10</t>
  </si>
  <si>
    <t>PCEEE</t>
  </si>
  <si>
    <t>Electric Distribution Overhead Assets</t>
  </si>
  <si>
    <t>Total</t>
  </si>
  <si>
    <t>Total NPV</t>
  </si>
  <si>
    <t>Total 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</si>
</sst>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E+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  <xf numFmtId="164" fontId="3" fillId="0" borderId="1" xfId="1" applyNumberFormat="1" applyFont="1" applyFill="1" applyBorder="1"/>
    <xf numFmtId="165" fontId="3" fillId="0" borderId="1" xfId="1" applyNumberFormat="1" applyFont="1" applyFill="1" applyBorder="1"/>
    <xf numFmtId="0" fontId="3" fillId="0" borderId="1" xfId="0" applyFont="1" applyBorder="1" applyAlignment="1">
      <alignment vertical="top"/>
    </xf>
    <xf numFmtId="165" fontId="3" fillId="0" borderId="1" xfId="1" applyNumberFormat="1" applyFont="1" applyFill="1" applyBorder="1" applyAlignment="1">
      <alignment vertical="top" wrapText="1"/>
    </xf>
    <xf numFmtId="164" fontId="3" fillId="0" borderId="1" xfId="1" applyNumberFormat="1" applyFont="1" applyFill="1" applyBorder="1" applyAlignment="1">
      <alignment vertical="top" wrapText="1"/>
    </xf>
    <xf numFmtId="0" fontId="0" fillId="0" borderId="1" xfId="0" applyBorder="1"/>
    <xf numFmtId="165" fontId="0" fillId="0" borderId="1" xfId="1" applyNumberFormat="1" applyFont="1" applyBorder="1"/>
    <xf numFmtId="43" fontId="0" fillId="0" borderId="1" xfId="1" applyFont="1" applyBorder="1"/>
    <xf numFmtId="165" fontId="0" fillId="0" borderId="1" xfId="0" applyNumberFormat="1" applyBorder="1"/>
    <xf numFmtId="166" fontId="0" fillId="0" borderId="1" xfId="0" applyNumberFormat="1" applyBorder="1"/>
    <xf numFmtId="0" fontId="2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2"/>
  <sheetViews>
    <sheetView tabSelected="1" zoomScaleNormal="100" workbookViewId="0">
      <pane xSplit="3" ySplit="1" topLeftCell="J14" activePane="bottomRight" state="frozen"/>
      <selection pane="topRight"/>
      <selection pane="bottomLeft"/>
      <selection pane="bottomRight" activeCell="U31" sqref="U31"/>
    </sheetView>
  </sheetViews>
  <sheetFormatPr baseColWidth="10" defaultColWidth="8.83203125" defaultRowHeight="15" x14ac:dyDescent="0.2"/>
  <cols>
    <col min="2" max="2" width="30.6640625" bestFit="1" customWidth="1"/>
    <col min="3" max="3" width="46.5" bestFit="1" customWidth="1"/>
    <col min="4" max="7" width="16.6640625" customWidth="1"/>
    <col min="8" max="9" width="20.33203125" customWidth="1"/>
    <col min="10" max="13" width="17.1640625" customWidth="1"/>
    <col min="14" max="15" width="18.5" customWidth="1"/>
    <col min="16" max="19" width="11.5" customWidth="1"/>
    <col min="20" max="20" width="11.83203125" customWidth="1"/>
    <col min="21" max="21" width="17" customWidth="1"/>
    <col min="22" max="26" width="13" customWidth="1"/>
  </cols>
  <sheetData>
    <row r="1" spans="1:26" s="15" customFormat="1" ht="48" x14ac:dyDescent="0.2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68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69</v>
      </c>
      <c r="P1" s="14" t="s">
        <v>13</v>
      </c>
      <c r="Q1" s="14" t="s">
        <v>14</v>
      </c>
      <c r="R1" s="14" t="s">
        <v>15</v>
      </c>
      <c r="S1" s="14" t="s">
        <v>16</v>
      </c>
      <c r="T1" s="14" t="s">
        <v>17</v>
      </c>
      <c r="U1" s="14" t="s">
        <v>70</v>
      </c>
      <c r="V1" s="14" t="s">
        <v>18</v>
      </c>
      <c r="W1" s="14" t="s">
        <v>19</v>
      </c>
      <c r="X1" s="14" t="s">
        <v>20</v>
      </c>
      <c r="Y1" s="14" t="s">
        <v>21</v>
      </c>
      <c r="Z1" s="14" t="s">
        <v>22</v>
      </c>
    </row>
    <row r="2" spans="1:26" x14ac:dyDescent="0.2">
      <c r="A2" s="1" t="s">
        <v>23</v>
      </c>
      <c r="B2" s="2" t="s">
        <v>24</v>
      </c>
      <c r="C2" s="3" t="s">
        <v>25</v>
      </c>
      <c r="D2" s="4">
        <v>60683055.140607059</v>
      </c>
      <c r="E2" s="4">
        <v>0</v>
      </c>
      <c r="F2" s="4">
        <v>0</v>
      </c>
      <c r="G2" s="4">
        <v>0</v>
      </c>
      <c r="H2" s="4">
        <v>60683055.140607059</v>
      </c>
      <c r="I2" s="4"/>
      <c r="J2" s="3">
        <v>816.19207492416933</v>
      </c>
      <c r="K2" s="3">
        <v>0</v>
      </c>
      <c r="L2" s="3">
        <v>0</v>
      </c>
      <c r="M2" s="3">
        <v>0</v>
      </c>
      <c r="N2" s="3">
        <v>816.19207492416933</v>
      </c>
      <c r="P2" s="3">
        <v>13.450082119843715</v>
      </c>
      <c r="Q2" s="3">
        <v>0</v>
      </c>
      <c r="R2" s="3">
        <v>0</v>
      </c>
      <c r="S2" s="3">
        <v>0</v>
      </c>
      <c r="T2" s="3">
        <v>13.450082119843715</v>
      </c>
      <c r="U2" s="3"/>
      <c r="V2" s="3">
        <f>SUM(J$2:J$42)/SUM(D$2:D$31)*10^6</f>
        <v>11.375178190795925</v>
      </c>
      <c r="W2" s="3">
        <f>SUM(K$2:K$42)/SUM(E$2:E$31)*10^6</f>
        <v>13.787858052283809</v>
      </c>
      <c r="X2" s="3">
        <f>SUM(L$2:L$42)/SUM(F$2:F$31)*10^6</f>
        <v>13.687082231157323</v>
      </c>
      <c r="Y2" s="3">
        <f>SUM(M$2:M$42)/SUM(G$2:G$31)*10^6</f>
        <v>12.789299172523148</v>
      </c>
      <c r="Z2" s="3">
        <f>SUM(N$2:N$42)/SUM(H$2:H$31)*10^6</f>
        <v>12.974650328341772</v>
      </c>
    </row>
    <row r="3" spans="1:26" x14ac:dyDescent="0.2">
      <c r="A3" s="1" t="s">
        <v>23</v>
      </c>
      <c r="B3" s="2" t="s">
        <v>24</v>
      </c>
      <c r="C3" s="3" t="s">
        <v>26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/>
      <c r="J3" s="3">
        <v>0</v>
      </c>
      <c r="K3" s="3">
        <v>0</v>
      </c>
      <c r="L3" s="3">
        <v>0</v>
      </c>
      <c r="M3" s="3">
        <v>0</v>
      </c>
      <c r="N3" s="3">
        <v>0</v>
      </c>
      <c r="O3" s="3"/>
      <c r="P3" s="3">
        <v>0</v>
      </c>
      <c r="Q3" s="3">
        <v>0</v>
      </c>
      <c r="R3" s="3">
        <v>0</v>
      </c>
      <c r="S3" s="3">
        <v>0</v>
      </c>
      <c r="T3" s="3">
        <v>0</v>
      </c>
      <c r="U3" s="3"/>
      <c r="V3" s="3">
        <f t="shared" ref="V3:V42" si="0">SUM(J$2:J$42)/SUM(D$2:D$31)*10^6</f>
        <v>11.375178190795925</v>
      </c>
      <c r="W3" s="3">
        <f t="shared" ref="W3:W17" si="1">SUM(K$2:K$42)/SUM(E$2:E$31)*10^6</f>
        <v>13.787858052283809</v>
      </c>
      <c r="X3" s="3">
        <f t="shared" ref="X3:X17" si="2">SUM(L$2:L$42)/SUM(F$2:F$31)*10^6</f>
        <v>13.687082231157323</v>
      </c>
      <c r="Y3" s="3">
        <f t="shared" ref="Y3:Y17" si="3">SUM(M$2:M$42)/SUM(G$2:G$31)*10^6</f>
        <v>12.789299172523148</v>
      </c>
      <c r="Z3" s="3">
        <f t="shared" ref="Z3:Z17" si="4">SUM(N$2:N$42)/SUM(H$2:H$31)*10^6</f>
        <v>12.974650328341772</v>
      </c>
    </row>
    <row r="4" spans="1:26" x14ac:dyDescent="0.2">
      <c r="A4" s="1" t="s">
        <v>23</v>
      </c>
      <c r="B4" s="2" t="s">
        <v>24</v>
      </c>
      <c r="C4" s="3" t="s">
        <v>27</v>
      </c>
      <c r="D4" s="4">
        <v>113540440.39917505</v>
      </c>
      <c r="E4" s="4">
        <v>0</v>
      </c>
      <c r="F4" s="4">
        <v>0</v>
      </c>
      <c r="G4" s="4">
        <v>0</v>
      </c>
      <c r="H4" s="4">
        <v>113540440.39917505</v>
      </c>
      <c r="I4" s="4"/>
      <c r="J4" s="3">
        <v>1103.6364215370327</v>
      </c>
      <c r="K4" s="3">
        <v>0</v>
      </c>
      <c r="L4" s="3">
        <v>0</v>
      </c>
      <c r="M4" s="3">
        <v>0</v>
      </c>
      <c r="N4" s="3">
        <v>1103.6364215370327</v>
      </c>
      <c r="O4" s="3"/>
      <c r="P4" s="3">
        <v>9.7202055730713131</v>
      </c>
      <c r="Q4" s="3">
        <v>0</v>
      </c>
      <c r="R4" s="3">
        <v>0</v>
      </c>
      <c r="S4" s="3">
        <v>0</v>
      </c>
      <c r="T4" s="3">
        <v>9.7202055730713131</v>
      </c>
      <c r="U4" s="3"/>
      <c r="V4" s="3">
        <f t="shared" si="0"/>
        <v>11.375178190795925</v>
      </c>
      <c r="W4" s="3">
        <f t="shared" si="1"/>
        <v>13.787858052283809</v>
      </c>
      <c r="X4" s="3">
        <f t="shared" si="2"/>
        <v>13.687082231157323</v>
      </c>
      <c r="Y4" s="3">
        <f t="shared" si="3"/>
        <v>12.789299172523148</v>
      </c>
      <c r="Z4" s="3">
        <f t="shared" si="4"/>
        <v>12.974650328341772</v>
      </c>
    </row>
    <row r="5" spans="1:26" x14ac:dyDescent="0.2">
      <c r="A5" s="1" t="s">
        <v>23</v>
      </c>
      <c r="B5" s="2" t="s">
        <v>24</v>
      </c>
      <c r="C5" s="3" t="s">
        <v>28</v>
      </c>
      <c r="D5" s="4">
        <v>173050360.30204293</v>
      </c>
      <c r="E5" s="4">
        <v>376820499.33441126</v>
      </c>
      <c r="F5" s="4">
        <v>0</v>
      </c>
      <c r="G5" s="4">
        <v>0</v>
      </c>
      <c r="H5" s="4">
        <v>549870859.63645411</v>
      </c>
      <c r="I5" s="4"/>
      <c r="J5" s="3">
        <v>3106.8819781726006</v>
      </c>
      <c r="K5" s="3">
        <v>6775.2637343296292</v>
      </c>
      <c r="L5" s="3">
        <v>0</v>
      </c>
      <c r="M5" s="3">
        <v>0</v>
      </c>
      <c r="N5" s="3">
        <v>9882.1457125022298</v>
      </c>
      <c r="O5" s="3"/>
      <c r="P5" s="3">
        <v>17.953629063527138</v>
      </c>
      <c r="Q5" s="3">
        <v>17.980082682064722</v>
      </c>
      <c r="R5" s="3">
        <v>0</v>
      </c>
      <c r="S5" s="3">
        <v>0</v>
      </c>
      <c r="T5" s="3">
        <v>17.971757439620983</v>
      </c>
      <c r="U5" s="3"/>
      <c r="V5" s="3">
        <f t="shared" si="0"/>
        <v>11.375178190795925</v>
      </c>
      <c r="W5" s="3">
        <f t="shared" si="1"/>
        <v>13.787858052283809</v>
      </c>
      <c r="X5" s="3">
        <f t="shared" si="2"/>
        <v>13.687082231157323</v>
      </c>
      <c r="Y5" s="3">
        <f t="shared" si="3"/>
        <v>12.789299172523148</v>
      </c>
      <c r="Z5" s="3">
        <f t="shared" si="4"/>
        <v>12.974650328341772</v>
      </c>
    </row>
    <row r="6" spans="1:26" x14ac:dyDescent="0.2">
      <c r="A6" s="1" t="s">
        <v>23</v>
      </c>
      <c r="B6" s="2" t="s">
        <v>24</v>
      </c>
      <c r="C6" s="3" t="s">
        <v>29</v>
      </c>
      <c r="D6" s="4">
        <v>0</v>
      </c>
      <c r="E6" s="4">
        <v>24484859.013905473</v>
      </c>
      <c r="F6" s="4">
        <v>450687170.35691804</v>
      </c>
      <c r="G6" s="4">
        <v>335623720.08770168</v>
      </c>
      <c r="H6" s="4">
        <v>810795749.45852518</v>
      </c>
      <c r="I6" s="4"/>
      <c r="J6" s="3">
        <v>0</v>
      </c>
      <c r="K6" s="3">
        <v>461.92818526157811</v>
      </c>
      <c r="L6" s="3">
        <v>8492.2870870429251</v>
      </c>
      <c r="M6" s="3">
        <v>6310.4122867476808</v>
      </c>
      <c r="N6" s="3">
        <v>15264.627559052185</v>
      </c>
      <c r="O6" s="3"/>
      <c r="P6" s="3">
        <v>0</v>
      </c>
      <c r="Q6" s="3">
        <v>18.865870740739787</v>
      </c>
      <c r="R6" s="3">
        <v>18.84297500707093</v>
      </c>
      <c r="S6" s="3">
        <v>18.80204499580277</v>
      </c>
      <c r="T6" s="3">
        <v>18.826723708463422</v>
      </c>
      <c r="U6" s="3"/>
      <c r="V6" s="3">
        <f t="shared" si="0"/>
        <v>11.375178190795925</v>
      </c>
      <c r="W6" s="3">
        <f t="shared" si="1"/>
        <v>13.787858052283809</v>
      </c>
      <c r="X6" s="3">
        <f t="shared" si="2"/>
        <v>13.687082231157323</v>
      </c>
      <c r="Y6" s="3">
        <f t="shared" si="3"/>
        <v>12.789299172523148</v>
      </c>
      <c r="Z6" s="3">
        <f t="shared" si="4"/>
        <v>12.974650328341772</v>
      </c>
    </row>
    <row r="7" spans="1:26" x14ac:dyDescent="0.2">
      <c r="A7" s="1" t="s">
        <v>23</v>
      </c>
      <c r="B7" s="2" t="s">
        <v>24</v>
      </c>
      <c r="C7" s="3" t="s">
        <v>30</v>
      </c>
      <c r="D7" s="4">
        <v>0</v>
      </c>
      <c r="E7" s="4">
        <v>0</v>
      </c>
      <c r="F7" s="4">
        <v>0</v>
      </c>
      <c r="G7" s="4">
        <v>160192339.15680102</v>
      </c>
      <c r="H7" s="4">
        <v>160192339.15680102</v>
      </c>
      <c r="I7" s="4"/>
      <c r="J7" s="3">
        <v>0</v>
      </c>
      <c r="K7" s="3">
        <v>0</v>
      </c>
      <c r="L7" s="3">
        <v>0</v>
      </c>
      <c r="M7" s="3">
        <v>2503.0841541979885</v>
      </c>
      <c r="N7" s="3">
        <v>2503.0841541979885</v>
      </c>
      <c r="O7" s="3"/>
      <c r="P7" s="3">
        <v>0</v>
      </c>
      <c r="Q7" s="3">
        <v>0</v>
      </c>
      <c r="R7" s="3">
        <v>0</v>
      </c>
      <c r="S7" s="3">
        <v>15.625492251211185</v>
      </c>
      <c r="T7" s="3">
        <v>15.625492251211185</v>
      </c>
      <c r="U7" s="3"/>
      <c r="V7" s="3">
        <f t="shared" si="0"/>
        <v>11.375178190795925</v>
      </c>
      <c r="W7" s="3">
        <f t="shared" si="1"/>
        <v>13.787858052283809</v>
      </c>
      <c r="X7" s="3">
        <f t="shared" si="2"/>
        <v>13.687082231157323</v>
      </c>
      <c r="Y7" s="3">
        <f t="shared" si="3"/>
        <v>12.789299172523148</v>
      </c>
      <c r="Z7" s="3">
        <f t="shared" si="4"/>
        <v>12.974650328341772</v>
      </c>
    </row>
    <row r="8" spans="1:26" x14ac:dyDescent="0.2">
      <c r="A8" s="1" t="s">
        <v>23</v>
      </c>
      <c r="B8" s="2" t="s">
        <v>24</v>
      </c>
      <c r="C8" s="3" t="s">
        <v>31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/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  <c r="P8" s="3">
        <v>0</v>
      </c>
      <c r="Q8" s="3">
        <v>0</v>
      </c>
      <c r="R8" s="3">
        <v>0</v>
      </c>
      <c r="S8" s="3">
        <v>0</v>
      </c>
      <c r="T8" s="3">
        <v>0</v>
      </c>
      <c r="U8" s="3"/>
      <c r="V8" s="3">
        <f t="shared" si="0"/>
        <v>11.375178190795925</v>
      </c>
      <c r="W8" s="3">
        <f t="shared" si="1"/>
        <v>13.787858052283809</v>
      </c>
      <c r="X8" s="3">
        <f t="shared" si="2"/>
        <v>13.687082231157323</v>
      </c>
      <c r="Y8" s="3">
        <f t="shared" si="3"/>
        <v>12.789299172523148</v>
      </c>
      <c r="Z8" s="3">
        <f t="shared" si="4"/>
        <v>12.974650328341772</v>
      </c>
    </row>
    <row r="9" spans="1:26" x14ac:dyDescent="0.2">
      <c r="A9" s="1" t="s">
        <v>23</v>
      </c>
      <c r="B9" s="2" t="s">
        <v>24</v>
      </c>
      <c r="C9" s="3" t="s">
        <v>32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/>
      <c r="J9" s="3">
        <v>0</v>
      </c>
      <c r="K9" s="3">
        <v>0</v>
      </c>
      <c r="L9" s="3">
        <v>0</v>
      </c>
      <c r="M9" s="3">
        <v>0</v>
      </c>
      <c r="N9" s="3">
        <v>0</v>
      </c>
      <c r="O9" s="3"/>
      <c r="P9" s="3">
        <v>0</v>
      </c>
      <c r="Q9" s="3">
        <v>0</v>
      </c>
      <c r="R9" s="3">
        <v>0</v>
      </c>
      <c r="S9" s="3">
        <v>0</v>
      </c>
      <c r="T9" s="3">
        <v>0</v>
      </c>
      <c r="V9" s="3">
        <f t="shared" si="0"/>
        <v>11.375178190795925</v>
      </c>
      <c r="W9" s="3">
        <f t="shared" si="1"/>
        <v>13.787858052283809</v>
      </c>
      <c r="X9" s="3">
        <f t="shared" si="2"/>
        <v>13.687082231157323</v>
      </c>
      <c r="Y9" s="3">
        <f t="shared" si="3"/>
        <v>12.789299172523148</v>
      </c>
      <c r="Z9" s="3">
        <f t="shared" si="4"/>
        <v>12.974650328341772</v>
      </c>
    </row>
    <row r="10" spans="1:26" x14ac:dyDescent="0.2">
      <c r="A10" s="1" t="s">
        <v>23</v>
      </c>
      <c r="B10" s="2" t="s">
        <v>24</v>
      </c>
      <c r="C10" s="3" t="s">
        <v>33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f>SUM(H2:H7)</f>
        <v>1695082443.7915623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f>SUM(N2:N7)</f>
        <v>29569.685922213604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f>O10/(I10/1000000)</f>
        <v>17.444393947041359</v>
      </c>
      <c r="V10" s="3">
        <f t="shared" si="0"/>
        <v>11.375178190795925</v>
      </c>
      <c r="W10" s="3">
        <f t="shared" si="1"/>
        <v>13.787858052283809</v>
      </c>
      <c r="X10" s="3">
        <f t="shared" si="2"/>
        <v>13.687082231157323</v>
      </c>
      <c r="Y10" s="3">
        <f t="shared" si="3"/>
        <v>12.789299172523148</v>
      </c>
      <c r="Z10" s="3">
        <f t="shared" si="4"/>
        <v>12.974650328341772</v>
      </c>
    </row>
    <row r="11" spans="1:26" x14ac:dyDescent="0.2">
      <c r="A11" s="1" t="s">
        <v>23</v>
      </c>
      <c r="B11" s="2" t="s">
        <v>24</v>
      </c>
      <c r="C11" s="3" t="s">
        <v>34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/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/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/>
      <c r="V11" s="3">
        <f t="shared" si="0"/>
        <v>11.375178190795925</v>
      </c>
      <c r="W11" s="3">
        <f t="shared" si="1"/>
        <v>13.787858052283809</v>
      </c>
      <c r="X11" s="3">
        <f t="shared" si="2"/>
        <v>13.687082231157323</v>
      </c>
      <c r="Y11" s="3">
        <f t="shared" si="3"/>
        <v>12.789299172523148</v>
      </c>
      <c r="Z11" s="3">
        <f t="shared" si="4"/>
        <v>12.974650328341772</v>
      </c>
    </row>
    <row r="12" spans="1:26" x14ac:dyDescent="0.2">
      <c r="A12" s="1" t="s">
        <v>23</v>
      </c>
      <c r="B12" s="2" t="s">
        <v>24</v>
      </c>
      <c r="C12" s="3" t="s">
        <v>35</v>
      </c>
      <c r="D12" s="4">
        <v>8908905.9080249034</v>
      </c>
      <c r="E12" s="4">
        <v>0</v>
      </c>
      <c r="F12" s="4">
        <v>0</v>
      </c>
      <c r="G12" s="4">
        <v>0</v>
      </c>
      <c r="H12" s="4">
        <v>8908905.9080249034</v>
      </c>
      <c r="I12" s="4"/>
      <c r="J12" s="3">
        <v>132.78171968098923</v>
      </c>
      <c r="K12" s="3">
        <v>0</v>
      </c>
      <c r="L12" s="3">
        <v>0</v>
      </c>
      <c r="M12" s="3">
        <v>0</v>
      </c>
      <c r="N12" s="3">
        <v>132.78171968098923</v>
      </c>
      <c r="O12" s="3"/>
      <c r="P12" s="3">
        <v>14.904380072235696</v>
      </c>
      <c r="Q12" s="3">
        <v>0</v>
      </c>
      <c r="R12" s="3">
        <v>0</v>
      </c>
      <c r="S12" s="3">
        <v>0</v>
      </c>
      <c r="T12" s="3">
        <v>14.904380072235696</v>
      </c>
      <c r="U12" s="3"/>
      <c r="V12" s="3">
        <f t="shared" si="0"/>
        <v>11.375178190795925</v>
      </c>
      <c r="W12" s="3">
        <f t="shared" si="1"/>
        <v>13.787858052283809</v>
      </c>
      <c r="X12" s="3">
        <f t="shared" si="2"/>
        <v>13.687082231157323</v>
      </c>
      <c r="Y12" s="3">
        <f t="shared" si="3"/>
        <v>12.789299172523148</v>
      </c>
      <c r="Z12" s="3">
        <f t="shared" si="4"/>
        <v>12.974650328341772</v>
      </c>
    </row>
    <row r="13" spans="1:26" x14ac:dyDescent="0.2">
      <c r="A13" s="1" t="s">
        <v>23</v>
      </c>
      <c r="B13" s="2" t="s">
        <v>24</v>
      </c>
      <c r="C13" s="3" t="s">
        <v>36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/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/>
      <c r="V13" s="3">
        <f t="shared" si="0"/>
        <v>11.375178190795925</v>
      </c>
      <c r="W13" s="3">
        <f t="shared" si="1"/>
        <v>13.787858052283809</v>
      </c>
      <c r="X13" s="3">
        <f t="shared" si="2"/>
        <v>13.687082231157323</v>
      </c>
      <c r="Y13" s="3">
        <f t="shared" si="3"/>
        <v>12.789299172523148</v>
      </c>
      <c r="Z13" s="3">
        <f t="shared" si="4"/>
        <v>12.974650328341772</v>
      </c>
    </row>
    <row r="14" spans="1:26" x14ac:dyDescent="0.2">
      <c r="A14" s="1" t="s">
        <v>23</v>
      </c>
      <c r="B14" s="2" t="s">
        <v>24</v>
      </c>
      <c r="C14" s="3" t="s">
        <v>37</v>
      </c>
      <c r="D14" s="4">
        <v>14689648.662332173</v>
      </c>
      <c r="E14" s="4">
        <v>0</v>
      </c>
      <c r="F14" s="4">
        <v>0</v>
      </c>
      <c r="G14" s="4">
        <v>0</v>
      </c>
      <c r="H14" s="4">
        <v>14689648.662332172</v>
      </c>
      <c r="I14" s="4"/>
      <c r="J14" s="3">
        <v>166.90571521474206</v>
      </c>
      <c r="K14" s="3">
        <v>0</v>
      </c>
      <c r="L14" s="3">
        <v>0</v>
      </c>
      <c r="M14" s="3">
        <v>0</v>
      </c>
      <c r="N14" s="3">
        <v>166.90571521474206</v>
      </c>
      <c r="O14" s="3"/>
      <c r="P14" s="3">
        <v>11.362131188523852</v>
      </c>
      <c r="Q14" s="3">
        <v>0</v>
      </c>
      <c r="R14" s="3">
        <v>0</v>
      </c>
      <c r="S14" s="3">
        <v>0</v>
      </c>
      <c r="T14" s="3">
        <v>11.362131188523852</v>
      </c>
      <c r="U14" s="3"/>
      <c r="V14" s="3">
        <f t="shared" si="0"/>
        <v>11.375178190795925</v>
      </c>
      <c r="W14" s="3">
        <f t="shared" si="1"/>
        <v>13.787858052283809</v>
      </c>
      <c r="X14" s="3">
        <f t="shared" si="2"/>
        <v>13.687082231157323</v>
      </c>
      <c r="Y14" s="3">
        <f t="shared" si="3"/>
        <v>12.789299172523148</v>
      </c>
      <c r="Z14" s="3">
        <f t="shared" si="4"/>
        <v>12.974650328341772</v>
      </c>
    </row>
    <row r="15" spans="1:26" x14ac:dyDescent="0.2">
      <c r="A15" s="1" t="s">
        <v>23</v>
      </c>
      <c r="B15" s="2" t="s">
        <v>24</v>
      </c>
      <c r="C15" s="3" t="s">
        <v>38</v>
      </c>
      <c r="D15" s="4">
        <v>2000321.91906024</v>
      </c>
      <c r="E15" s="4">
        <v>31866299.82431522</v>
      </c>
      <c r="F15" s="4">
        <v>17722504.985758517</v>
      </c>
      <c r="G15" s="4">
        <v>0</v>
      </c>
      <c r="H15" s="4">
        <v>51589126.729133978</v>
      </c>
      <c r="I15" s="4"/>
      <c r="J15" s="3">
        <v>19.405881207907576</v>
      </c>
      <c r="K15" s="3">
        <v>308.32887039317535</v>
      </c>
      <c r="L15" s="3">
        <v>170.82322157583977</v>
      </c>
      <c r="M15" s="3">
        <v>0</v>
      </c>
      <c r="N15" s="3">
        <v>498.5579731769227</v>
      </c>
      <c r="O15" s="3"/>
      <c r="P15" s="3">
        <v>9.701379074536435</v>
      </c>
      <c r="Q15" s="3">
        <v>9.6757035518101944</v>
      </c>
      <c r="R15" s="3">
        <v>9.638774073592316</v>
      </c>
      <c r="S15" s="3">
        <v>0</v>
      </c>
      <c r="T15" s="3">
        <v>9.6640126473660892</v>
      </c>
      <c r="U15" s="3"/>
      <c r="V15" s="3">
        <f t="shared" si="0"/>
        <v>11.375178190795925</v>
      </c>
      <c r="W15" s="3">
        <f t="shared" si="1"/>
        <v>13.787858052283809</v>
      </c>
      <c r="X15" s="3">
        <f t="shared" si="2"/>
        <v>13.687082231157323</v>
      </c>
      <c r="Y15" s="3">
        <f t="shared" si="3"/>
        <v>12.789299172523148</v>
      </c>
      <c r="Z15" s="3">
        <f t="shared" si="4"/>
        <v>12.974650328341772</v>
      </c>
    </row>
    <row r="16" spans="1:26" x14ac:dyDescent="0.2">
      <c r="A16" s="1" t="s">
        <v>23</v>
      </c>
      <c r="B16" s="2" t="s">
        <v>24</v>
      </c>
      <c r="C16" s="2" t="s">
        <v>39</v>
      </c>
      <c r="D16" s="4">
        <v>0</v>
      </c>
      <c r="E16" s="4">
        <v>0</v>
      </c>
      <c r="F16" s="4">
        <v>23713500.075481199</v>
      </c>
      <c r="G16" s="4">
        <v>36117690.225986019</v>
      </c>
      <c r="H16" s="4">
        <v>59831190.301467218</v>
      </c>
      <c r="I16" s="4"/>
      <c r="J16" s="3">
        <v>0</v>
      </c>
      <c r="K16" s="3">
        <v>0</v>
      </c>
      <c r="L16" s="3">
        <v>186.84435340260555</v>
      </c>
      <c r="M16" s="3">
        <v>283.00577849991066</v>
      </c>
      <c r="N16" s="3">
        <v>469.85013190251618</v>
      </c>
      <c r="O16" s="3"/>
      <c r="P16" s="3">
        <v>0</v>
      </c>
      <c r="Q16" s="3">
        <v>0</v>
      </c>
      <c r="R16" s="3">
        <v>7.87923979201177</v>
      </c>
      <c r="S16" s="3">
        <v>7.8356555119987483</v>
      </c>
      <c r="T16" s="3">
        <v>7.8529297099909821</v>
      </c>
      <c r="U16" s="3"/>
      <c r="V16" s="3">
        <f t="shared" si="0"/>
        <v>11.375178190795925</v>
      </c>
      <c r="W16" s="3">
        <f t="shared" si="1"/>
        <v>13.787858052283809</v>
      </c>
      <c r="X16" s="3">
        <f t="shared" si="2"/>
        <v>13.687082231157323</v>
      </c>
      <c r="Y16" s="3">
        <f t="shared" si="3"/>
        <v>12.789299172523148</v>
      </c>
      <c r="Z16" s="3">
        <f t="shared" si="4"/>
        <v>12.974650328341772</v>
      </c>
    </row>
    <row r="17" spans="1:26" x14ac:dyDescent="0.2">
      <c r="A17" s="1" t="s">
        <v>23</v>
      </c>
      <c r="B17" s="5" t="s">
        <v>24</v>
      </c>
      <c r="C17" s="5" t="s">
        <v>40</v>
      </c>
      <c r="D17" s="6">
        <v>0</v>
      </c>
      <c r="E17" s="4">
        <v>0</v>
      </c>
      <c r="F17" s="4">
        <v>0</v>
      </c>
      <c r="G17" s="4">
        <v>0</v>
      </c>
      <c r="H17" s="6">
        <v>0</v>
      </c>
      <c r="I17" s="6"/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/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/>
      <c r="V17" s="3">
        <f t="shared" si="0"/>
        <v>11.375178190795925</v>
      </c>
      <c r="W17" s="3">
        <f t="shared" si="1"/>
        <v>13.787858052283809</v>
      </c>
      <c r="X17" s="3">
        <f t="shared" si="2"/>
        <v>13.687082231157323</v>
      </c>
      <c r="Y17" s="3">
        <f t="shared" si="3"/>
        <v>12.789299172523148</v>
      </c>
      <c r="Z17" s="3">
        <f t="shared" si="4"/>
        <v>12.974650328341772</v>
      </c>
    </row>
    <row r="18" spans="1:26" x14ac:dyDescent="0.2">
      <c r="A18" s="1" t="s">
        <v>23</v>
      </c>
      <c r="B18" s="2" t="s">
        <v>24</v>
      </c>
      <c r="C18" s="3" t="s">
        <v>41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/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/>
      <c r="V18" s="3">
        <f t="shared" si="0"/>
        <v>11.375178190795925</v>
      </c>
      <c r="W18" s="3">
        <f t="shared" ref="W18:W42" si="5">SUM(K$2:K$42)/SUM(E$2:E$31)*10^6</f>
        <v>13.787858052283809</v>
      </c>
      <c r="X18" s="3">
        <f t="shared" ref="X18:X42" si="6">SUM(L$2:L$42)/SUM(F$2:F$31)*10^6</f>
        <v>13.687082231157323</v>
      </c>
      <c r="Y18" s="3">
        <f t="shared" ref="Y18:Y42" si="7">SUM(M$2:M$42)/SUM(G$2:G$31)*10^6</f>
        <v>12.789299172523148</v>
      </c>
      <c r="Z18" s="3">
        <f t="shared" ref="Z18:Z42" si="8">SUM(N$2:N$42)/SUM(H$2:H$31)*10^6</f>
        <v>12.974650328341772</v>
      </c>
    </row>
    <row r="19" spans="1:26" x14ac:dyDescent="0.2">
      <c r="A19" s="1" t="s">
        <v>23</v>
      </c>
      <c r="B19" s="2" t="s">
        <v>24</v>
      </c>
      <c r="C19" s="3" t="s">
        <v>42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/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/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/>
      <c r="V19" s="3">
        <f t="shared" si="0"/>
        <v>11.375178190795925</v>
      </c>
      <c r="W19" s="3">
        <f t="shared" si="5"/>
        <v>13.787858052283809</v>
      </c>
      <c r="X19" s="3">
        <f t="shared" si="6"/>
        <v>13.687082231157323</v>
      </c>
      <c r="Y19" s="3">
        <f t="shared" si="7"/>
        <v>12.789299172523148</v>
      </c>
      <c r="Z19" s="3">
        <f t="shared" si="8"/>
        <v>12.974650328341772</v>
      </c>
    </row>
    <row r="20" spans="1:26" x14ac:dyDescent="0.2">
      <c r="A20" s="1" t="s">
        <v>23</v>
      </c>
      <c r="B20" s="2" t="s">
        <v>24</v>
      </c>
      <c r="C20" s="3" t="s">
        <v>43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/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  <c r="P20" s="3">
        <v>0</v>
      </c>
      <c r="Q20" s="3">
        <v>0</v>
      </c>
      <c r="R20" s="3">
        <v>0</v>
      </c>
      <c r="S20" s="3">
        <v>0</v>
      </c>
      <c r="T20" s="3">
        <v>0</v>
      </c>
      <c r="V20" s="3">
        <f t="shared" si="0"/>
        <v>11.375178190795925</v>
      </c>
      <c r="W20" s="3">
        <f t="shared" si="5"/>
        <v>13.787858052283809</v>
      </c>
      <c r="X20" s="3">
        <f t="shared" si="6"/>
        <v>13.687082231157323</v>
      </c>
      <c r="Y20" s="3">
        <f t="shared" si="7"/>
        <v>12.789299172523148</v>
      </c>
      <c r="Z20" s="3">
        <f t="shared" si="8"/>
        <v>12.974650328341772</v>
      </c>
    </row>
    <row r="21" spans="1:26" x14ac:dyDescent="0.2">
      <c r="A21" s="1" t="s">
        <v>23</v>
      </c>
      <c r="B21" s="2" t="s">
        <v>24</v>
      </c>
      <c r="C21" s="3" t="s">
        <v>44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f>SUM(H12:H16)</f>
        <v>135018871.60095826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f>SUM(N12:N21)</f>
        <v>1268.0955399751701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f>O21/I21*1000000</f>
        <v>9.3919873936064668</v>
      </c>
      <c r="V21" s="3">
        <f t="shared" si="0"/>
        <v>11.375178190795925</v>
      </c>
      <c r="W21" s="3">
        <f t="shared" si="5"/>
        <v>13.787858052283809</v>
      </c>
      <c r="X21" s="3">
        <f t="shared" si="6"/>
        <v>13.687082231157323</v>
      </c>
      <c r="Y21" s="3">
        <f t="shared" si="7"/>
        <v>12.789299172523148</v>
      </c>
      <c r="Z21" s="3">
        <f t="shared" si="8"/>
        <v>12.974650328341772</v>
      </c>
    </row>
    <row r="22" spans="1:26" x14ac:dyDescent="0.2">
      <c r="A22" s="1" t="s">
        <v>23</v>
      </c>
      <c r="B22" s="2" t="s">
        <v>24</v>
      </c>
      <c r="C22" s="3" t="s">
        <v>45</v>
      </c>
      <c r="D22" s="4">
        <v>64156545.621402673</v>
      </c>
      <c r="E22" s="4">
        <v>0</v>
      </c>
      <c r="F22" s="4">
        <v>0</v>
      </c>
      <c r="G22" s="4">
        <v>0</v>
      </c>
      <c r="H22" s="4">
        <v>64156545.621402666</v>
      </c>
      <c r="I22" s="4"/>
      <c r="J22" s="3">
        <v>244.48672643974817</v>
      </c>
      <c r="K22" s="3">
        <v>0</v>
      </c>
      <c r="L22" s="3">
        <v>0</v>
      </c>
      <c r="M22" s="3">
        <v>0</v>
      </c>
      <c r="N22" s="3">
        <v>244.48672643974817</v>
      </c>
      <c r="O22" s="3"/>
      <c r="P22" s="3">
        <v>3.8107838268366372</v>
      </c>
      <c r="Q22" s="3">
        <v>0</v>
      </c>
      <c r="R22" s="3">
        <v>0</v>
      </c>
      <c r="S22" s="3">
        <v>0</v>
      </c>
      <c r="T22" s="3">
        <v>3.8107838268366372</v>
      </c>
      <c r="V22" s="3">
        <f t="shared" si="0"/>
        <v>11.375178190795925</v>
      </c>
      <c r="W22" s="3">
        <f t="shared" si="5"/>
        <v>13.787858052283809</v>
      </c>
      <c r="X22" s="3">
        <f t="shared" si="6"/>
        <v>13.687082231157323</v>
      </c>
      <c r="Y22" s="3">
        <f t="shared" si="7"/>
        <v>12.789299172523148</v>
      </c>
      <c r="Z22" s="3">
        <f t="shared" si="8"/>
        <v>12.974650328341772</v>
      </c>
    </row>
    <row r="23" spans="1:26" x14ac:dyDescent="0.2">
      <c r="A23" s="1" t="s">
        <v>23</v>
      </c>
      <c r="B23" s="2" t="s">
        <v>24</v>
      </c>
      <c r="C23" s="3" t="s">
        <v>46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/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/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/>
      <c r="V23" s="3">
        <f t="shared" si="0"/>
        <v>11.375178190795925</v>
      </c>
      <c r="W23" s="3">
        <f t="shared" si="5"/>
        <v>13.787858052283809</v>
      </c>
      <c r="X23" s="3">
        <f t="shared" si="6"/>
        <v>13.687082231157323</v>
      </c>
      <c r="Y23" s="3">
        <f t="shared" si="7"/>
        <v>12.789299172523148</v>
      </c>
      <c r="Z23" s="3">
        <f t="shared" si="8"/>
        <v>12.974650328341772</v>
      </c>
    </row>
    <row r="24" spans="1:26" x14ac:dyDescent="0.2">
      <c r="A24" s="1" t="s">
        <v>23</v>
      </c>
      <c r="B24" s="2" t="s">
        <v>24</v>
      </c>
      <c r="C24" s="3" t="s">
        <v>47</v>
      </c>
      <c r="D24" s="4">
        <v>77495328.354456961</v>
      </c>
      <c r="E24" s="4">
        <v>0</v>
      </c>
      <c r="F24" s="4">
        <v>0</v>
      </c>
      <c r="G24" s="4">
        <v>0</v>
      </c>
      <c r="H24" s="4">
        <v>77495328.354456946</v>
      </c>
      <c r="I24" s="4"/>
      <c r="J24" s="3">
        <v>225.12851649192098</v>
      </c>
      <c r="K24" s="3">
        <v>0</v>
      </c>
      <c r="L24" s="3">
        <v>0</v>
      </c>
      <c r="M24" s="3">
        <v>0</v>
      </c>
      <c r="N24" s="3">
        <v>225.12851649192098</v>
      </c>
      <c r="O24" s="3"/>
      <c r="P24" s="3">
        <v>2.9050591986939205</v>
      </c>
      <c r="Q24" s="3">
        <v>0</v>
      </c>
      <c r="R24" s="3">
        <v>0</v>
      </c>
      <c r="S24" s="3">
        <v>0</v>
      </c>
      <c r="T24" s="3">
        <v>2.9050591986939205</v>
      </c>
      <c r="U24" s="3"/>
      <c r="V24" s="3">
        <f t="shared" si="0"/>
        <v>11.375178190795925</v>
      </c>
      <c r="W24" s="3">
        <f t="shared" si="5"/>
        <v>13.787858052283809</v>
      </c>
      <c r="X24" s="3">
        <f t="shared" si="6"/>
        <v>13.687082231157323</v>
      </c>
      <c r="Y24" s="3">
        <f t="shared" si="7"/>
        <v>12.789299172523148</v>
      </c>
      <c r="Z24" s="3">
        <f t="shared" si="8"/>
        <v>12.974650328341772</v>
      </c>
    </row>
    <row r="25" spans="1:26" x14ac:dyDescent="0.2">
      <c r="A25" s="1" t="s">
        <v>23</v>
      </c>
      <c r="B25" s="2" t="s">
        <v>24</v>
      </c>
      <c r="C25" s="3" t="s">
        <v>48</v>
      </c>
      <c r="D25" s="4">
        <v>13401596.933606248</v>
      </c>
      <c r="E25" s="4">
        <v>176812486.51680967</v>
      </c>
      <c r="F25" s="4">
        <v>74666187.000660852</v>
      </c>
      <c r="G25" s="4">
        <v>0</v>
      </c>
      <c r="H25" s="4">
        <v>264880270.45107675</v>
      </c>
      <c r="I25" s="4"/>
      <c r="J25" s="3">
        <v>33.241842468572827</v>
      </c>
      <c r="K25" s="3">
        <v>437.4120437561121</v>
      </c>
      <c r="L25" s="3">
        <v>184.00988860767737</v>
      </c>
      <c r="M25" s="3">
        <v>0</v>
      </c>
      <c r="N25" s="3">
        <v>654.66377483236226</v>
      </c>
      <c r="O25" s="3"/>
      <c r="P25" s="3">
        <v>2.4804389083822227</v>
      </c>
      <c r="Q25" s="3">
        <v>2.4738753035664542</v>
      </c>
      <c r="R25" s="3">
        <v>2.4644339827618187</v>
      </c>
      <c r="S25" s="3">
        <v>0</v>
      </c>
      <c r="T25" s="3">
        <v>2.4715460072488802</v>
      </c>
      <c r="U25" s="3"/>
      <c r="V25" s="3">
        <f t="shared" si="0"/>
        <v>11.375178190795925</v>
      </c>
      <c r="W25" s="3">
        <f t="shared" si="5"/>
        <v>13.787858052283809</v>
      </c>
      <c r="X25" s="3">
        <f t="shared" si="6"/>
        <v>13.687082231157323</v>
      </c>
      <c r="Y25" s="3">
        <f t="shared" si="7"/>
        <v>12.789299172523148</v>
      </c>
      <c r="Z25" s="3">
        <f t="shared" si="8"/>
        <v>12.974650328341772</v>
      </c>
    </row>
    <row r="26" spans="1:26" x14ac:dyDescent="0.2">
      <c r="A26" s="1" t="s">
        <v>23</v>
      </c>
      <c r="B26" s="2" t="s">
        <v>24</v>
      </c>
      <c r="C26" s="3" t="s">
        <v>49</v>
      </c>
      <c r="D26" s="4">
        <v>0</v>
      </c>
      <c r="E26" s="4">
        <v>0</v>
      </c>
      <c r="F26" s="4">
        <v>118255136.52369694</v>
      </c>
      <c r="G26" s="4">
        <v>221706660.58115634</v>
      </c>
      <c r="H26" s="4">
        <v>339961797.10485321</v>
      </c>
      <c r="I26" s="4"/>
      <c r="J26" s="3">
        <v>0</v>
      </c>
      <c r="K26" s="3">
        <v>0</v>
      </c>
      <c r="L26" s="3">
        <v>238.22732169184511</v>
      </c>
      <c r="M26" s="3">
        <v>444.1619789652575</v>
      </c>
      <c r="N26" s="3">
        <v>682.38930065710269</v>
      </c>
      <c r="O26" s="3"/>
      <c r="P26" s="3">
        <v>0</v>
      </c>
      <c r="Q26" s="3">
        <v>0</v>
      </c>
      <c r="R26" s="3">
        <v>2.0145198652246887</v>
      </c>
      <c r="S26" s="3">
        <v>2.00337679436866</v>
      </c>
      <c r="T26" s="3">
        <v>2.0072528927320494</v>
      </c>
      <c r="U26" s="3"/>
      <c r="V26" s="3">
        <f t="shared" si="0"/>
        <v>11.375178190795925</v>
      </c>
      <c r="W26" s="3">
        <f t="shared" si="5"/>
        <v>13.787858052283809</v>
      </c>
      <c r="X26" s="3">
        <f t="shared" si="6"/>
        <v>13.687082231157323</v>
      </c>
      <c r="Y26" s="3">
        <f t="shared" si="7"/>
        <v>12.789299172523148</v>
      </c>
      <c r="Z26" s="3">
        <f t="shared" si="8"/>
        <v>12.974650328341772</v>
      </c>
    </row>
    <row r="27" spans="1:26" x14ac:dyDescent="0.2">
      <c r="A27" s="1" t="s">
        <v>23</v>
      </c>
      <c r="B27" s="2" t="s">
        <v>24</v>
      </c>
      <c r="C27" s="3" t="s">
        <v>50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/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/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/>
      <c r="V27" s="3">
        <f t="shared" si="0"/>
        <v>11.375178190795925</v>
      </c>
      <c r="W27" s="3">
        <f t="shared" si="5"/>
        <v>13.787858052283809</v>
      </c>
      <c r="X27" s="3">
        <f t="shared" si="6"/>
        <v>13.687082231157323</v>
      </c>
      <c r="Y27" s="3">
        <f t="shared" si="7"/>
        <v>12.789299172523148</v>
      </c>
      <c r="Z27" s="3">
        <f t="shared" si="8"/>
        <v>12.974650328341772</v>
      </c>
    </row>
    <row r="28" spans="1:26" x14ac:dyDescent="0.2">
      <c r="A28" s="1" t="s">
        <v>23</v>
      </c>
      <c r="B28" s="2" t="s">
        <v>24</v>
      </c>
      <c r="C28" s="3" t="s">
        <v>51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/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/>
      <c r="V28" s="3">
        <f t="shared" si="0"/>
        <v>11.375178190795925</v>
      </c>
      <c r="W28" s="3">
        <f t="shared" si="5"/>
        <v>13.787858052283809</v>
      </c>
      <c r="X28" s="3">
        <f t="shared" si="6"/>
        <v>13.687082231157323</v>
      </c>
      <c r="Y28" s="3">
        <f t="shared" si="7"/>
        <v>12.789299172523148</v>
      </c>
      <c r="Z28" s="3">
        <f t="shared" si="8"/>
        <v>12.974650328341772</v>
      </c>
    </row>
    <row r="29" spans="1:26" x14ac:dyDescent="0.2">
      <c r="A29" s="1" t="s">
        <v>23</v>
      </c>
      <c r="B29" s="2" t="s">
        <v>24</v>
      </c>
      <c r="C29" s="3" t="s">
        <v>52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/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/>
      <c r="V29" s="3">
        <f t="shared" si="0"/>
        <v>11.375178190795925</v>
      </c>
      <c r="W29" s="3">
        <f t="shared" si="5"/>
        <v>13.787858052283809</v>
      </c>
      <c r="X29" s="3">
        <f t="shared" si="6"/>
        <v>13.687082231157323</v>
      </c>
      <c r="Y29" s="3">
        <f t="shared" si="7"/>
        <v>12.789299172523148</v>
      </c>
      <c r="Z29" s="3">
        <f t="shared" si="8"/>
        <v>12.974650328341772</v>
      </c>
    </row>
    <row r="30" spans="1:26" x14ac:dyDescent="0.2">
      <c r="A30" s="1" t="s">
        <v>23</v>
      </c>
      <c r="B30" s="2" t="s">
        <v>24</v>
      </c>
      <c r="C30" s="3" t="s">
        <v>53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/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/>
      <c r="V30" s="3">
        <f t="shared" si="0"/>
        <v>11.375178190795925</v>
      </c>
      <c r="W30" s="3">
        <f t="shared" si="5"/>
        <v>13.787858052283809</v>
      </c>
      <c r="X30" s="3">
        <f t="shared" si="6"/>
        <v>13.687082231157323</v>
      </c>
      <c r="Y30" s="3">
        <f t="shared" si="7"/>
        <v>12.789299172523148</v>
      </c>
      <c r="Z30" s="3">
        <f t="shared" si="8"/>
        <v>12.974650328341772</v>
      </c>
    </row>
    <row r="31" spans="1:26" x14ac:dyDescent="0.2">
      <c r="A31" s="1" t="s">
        <v>23</v>
      </c>
      <c r="B31" s="2" t="s">
        <v>24</v>
      </c>
      <c r="C31" s="3" t="s">
        <v>54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f>SUM(H22:H26)</f>
        <v>746493941.53178954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f>SUM(N22:N31)</f>
        <v>1806.668318421134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f>O31/I31*1000000</f>
        <v>2.4202049312200571</v>
      </c>
      <c r="V31" s="3">
        <f t="shared" si="0"/>
        <v>11.375178190795925</v>
      </c>
      <c r="W31" s="3">
        <f t="shared" si="5"/>
        <v>13.787858052283809</v>
      </c>
      <c r="X31" s="3">
        <f t="shared" si="6"/>
        <v>13.687082231157323</v>
      </c>
      <c r="Y31" s="3">
        <f t="shared" si="7"/>
        <v>12.789299172523148</v>
      </c>
      <c r="Z31" s="3">
        <f t="shared" si="8"/>
        <v>12.974650328341772</v>
      </c>
    </row>
    <row r="32" spans="1:26" x14ac:dyDescent="0.2">
      <c r="A32" s="1" t="s">
        <v>55</v>
      </c>
      <c r="B32" s="2" t="s">
        <v>24</v>
      </c>
      <c r="C32" s="8" t="s">
        <v>56</v>
      </c>
      <c r="D32" s="9">
        <v>100973.50380249023</v>
      </c>
      <c r="E32" s="9">
        <v>34242206.670405455</v>
      </c>
      <c r="F32" s="9">
        <v>0</v>
      </c>
      <c r="G32" s="9">
        <v>0</v>
      </c>
      <c r="H32" s="9">
        <v>34343180.174207948</v>
      </c>
      <c r="I32" s="9"/>
      <c r="J32" s="10">
        <v>0.87054178794991621</v>
      </c>
      <c r="K32" s="10">
        <v>295.49004535990326</v>
      </c>
      <c r="L32" s="10">
        <v>0</v>
      </c>
      <c r="M32" s="10">
        <v>0</v>
      </c>
      <c r="N32" s="10">
        <v>296.36058714785315</v>
      </c>
      <c r="O32" s="10"/>
      <c r="P32" s="10">
        <v>8.6214873721005478</v>
      </c>
      <c r="Q32" s="10">
        <v>8.6294101371476959</v>
      </c>
      <c r="R32" s="10">
        <v>0</v>
      </c>
      <c r="S32" s="10">
        <v>0</v>
      </c>
      <c r="T32" s="10">
        <v>8.629386843167854</v>
      </c>
      <c r="U32" s="10"/>
      <c r="V32" s="3">
        <f t="shared" si="0"/>
        <v>11.375178190795925</v>
      </c>
      <c r="W32" s="3">
        <f t="shared" si="5"/>
        <v>13.787858052283809</v>
      </c>
      <c r="X32" s="3">
        <f t="shared" si="6"/>
        <v>13.687082231157323</v>
      </c>
      <c r="Y32" s="3">
        <f t="shared" si="7"/>
        <v>12.789299172523148</v>
      </c>
      <c r="Z32" s="3">
        <f t="shared" si="8"/>
        <v>12.974650328341772</v>
      </c>
    </row>
    <row r="33" spans="1:26" x14ac:dyDescent="0.2">
      <c r="A33" s="1" t="s">
        <v>55</v>
      </c>
      <c r="B33" s="2" t="s">
        <v>24</v>
      </c>
      <c r="C33" s="8" t="s">
        <v>57</v>
      </c>
      <c r="D33" s="9">
        <v>198413.47456203878</v>
      </c>
      <c r="E33" s="9">
        <v>14294767.519028403</v>
      </c>
      <c r="F33" s="9">
        <v>2101755.4307332425</v>
      </c>
      <c r="G33" s="9">
        <v>0</v>
      </c>
      <c r="H33" s="9">
        <v>16594936.424323687</v>
      </c>
      <c r="I33" s="9"/>
      <c r="J33" s="10">
        <v>0.72558054914857772</v>
      </c>
      <c r="K33" s="10">
        <v>52.168029438023552</v>
      </c>
      <c r="L33" s="10">
        <v>7.65197727637669</v>
      </c>
      <c r="M33" s="10">
        <v>0</v>
      </c>
      <c r="N33" s="10">
        <v>60.545587263548818</v>
      </c>
      <c r="O33" s="10"/>
      <c r="P33" s="10">
        <v>3.6569116626285751</v>
      </c>
      <c r="Q33" s="10">
        <v>3.6494493085375721</v>
      </c>
      <c r="R33" s="10">
        <v>3.6407553250413787</v>
      </c>
      <c r="S33" s="10">
        <v>0</v>
      </c>
      <c r="T33" s="10">
        <v>3.6484374338913024</v>
      </c>
      <c r="U33" s="10"/>
      <c r="V33" s="3">
        <f t="shared" si="0"/>
        <v>11.375178190795925</v>
      </c>
      <c r="W33" s="3">
        <f t="shared" si="5"/>
        <v>13.787858052283809</v>
      </c>
      <c r="X33" s="3">
        <f t="shared" si="6"/>
        <v>13.687082231157323</v>
      </c>
      <c r="Y33" s="3">
        <f t="shared" si="7"/>
        <v>12.789299172523148</v>
      </c>
      <c r="Z33" s="3">
        <f t="shared" si="8"/>
        <v>12.974650328341772</v>
      </c>
    </row>
    <row r="34" spans="1:26" x14ac:dyDescent="0.2">
      <c r="A34" s="1" t="s">
        <v>55</v>
      </c>
      <c r="B34" s="2" t="s">
        <v>24</v>
      </c>
      <c r="C34" s="8" t="s">
        <v>58</v>
      </c>
      <c r="D34" s="9">
        <v>16397196.213360608</v>
      </c>
      <c r="E34" s="9">
        <v>0</v>
      </c>
      <c r="F34" s="9">
        <v>0</v>
      </c>
      <c r="G34" s="9">
        <v>9605276.4158878829</v>
      </c>
      <c r="H34" s="9">
        <v>26002472.629248492</v>
      </c>
      <c r="I34" s="9"/>
      <c r="J34" s="10">
        <v>30.069102917668765</v>
      </c>
      <c r="K34" s="10">
        <v>0</v>
      </c>
      <c r="L34" s="10">
        <v>0</v>
      </c>
      <c r="M34" s="10">
        <v>17.431327824638892</v>
      </c>
      <c r="N34" s="10">
        <v>47.500430742307657</v>
      </c>
      <c r="O34" s="10"/>
      <c r="P34" s="10">
        <v>1.8337953956523458</v>
      </c>
      <c r="Q34" s="10">
        <v>0</v>
      </c>
      <c r="R34" s="10">
        <v>0</v>
      </c>
      <c r="S34" s="10">
        <v>1.8147658713710837</v>
      </c>
      <c r="T34" s="10">
        <v>1.8267659164412506</v>
      </c>
      <c r="U34" s="10"/>
      <c r="V34" s="3">
        <f t="shared" si="0"/>
        <v>11.375178190795925</v>
      </c>
      <c r="W34" s="3">
        <f t="shared" si="5"/>
        <v>13.787858052283809</v>
      </c>
      <c r="X34" s="3">
        <f t="shared" si="6"/>
        <v>13.687082231157323</v>
      </c>
      <c r="Y34" s="3">
        <f t="shared" si="7"/>
        <v>12.789299172523148</v>
      </c>
      <c r="Z34" s="3">
        <f t="shared" si="8"/>
        <v>12.974650328341772</v>
      </c>
    </row>
    <row r="35" spans="1:26" x14ac:dyDescent="0.2">
      <c r="A35" s="1" t="s">
        <v>55</v>
      </c>
      <c r="B35" s="2" t="s">
        <v>24</v>
      </c>
      <c r="C35" s="8" t="s">
        <v>59</v>
      </c>
      <c r="D35" s="9">
        <v>61392017.597142532</v>
      </c>
      <c r="E35" s="9">
        <v>0</v>
      </c>
      <c r="F35" s="9">
        <v>0</v>
      </c>
      <c r="G35" s="9">
        <v>2555602.2832557275</v>
      </c>
      <c r="H35" s="9">
        <v>63947619.880398259</v>
      </c>
      <c r="I35" s="9"/>
      <c r="J35" s="10">
        <v>42.362999017238621</v>
      </c>
      <c r="K35" s="10">
        <v>0</v>
      </c>
      <c r="L35" s="10">
        <v>0</v>
      </c>
      <c r="M35" s="10">
        <v>1.7478746849705673</v>
      </c>
      <c r="N35" s="10">
        <v>44.110873702209183</v>
      </c>
      <c r="O35" s="10"/>
      <c r="P35" s="10">
        <v>0.69004083389516091</v>
      </c>
      <c r="Q35" s="10">
        <v>0</v>
      </c>
      <c r="R35" s="10">
        <v>0</v>
      </c>
      <c r="S35" s="10">
        <v>0.68393845803888154</v>
      </c>
      <c r="T35" s="10">
        <v>0.68979695858438672</v>
      </c>
      <c r="U35" s="10"/>
      <c r="V35" s="3">
        <f t="shared" si="0"/>
        <v>11.375178190795925</v>
      </c>
      <c r="W35" s="3">
        <f t="shared" si="5"/>
        <v>13.787858052283809</v>
      </c>
      <c r="X35" s="3">
        <f t="shared" si="6"/>
        <v>13.687082231157323</v>
      </c>
      <c r="Y35" s="3">
        <f t="shared" si="7"/>
        <v>12.789299172523148</v>
      </c>
      <c r="Z35" s="3">
        <f t="shared" si="8"/>
        <v>12.974650328341772</v>
      </c>
    </row>
    <row r="36" spans="1:26" x14ac:dyDescent="0.2">
      <c r="A36" s="1" t="s">
        <v>55</v>
      </c>
      <c r="B36" s="2" t="s">
        <v>24</v>
      </c>
      <c r="C36" s="8" t="s">
        <v>60</v>
      </c>
      <c r="D36" s="9">
        <v>67472696.463796332</v>
      </c>
      <c r="E36" s="9">
        <v>0</v>
      </c>
      <c r="F36" s="9">
        <v>42630730.271012716</v>
      </c>
      <c r="G36" s="9">
        <v>0</v>
      </c>
      <c r="H36" s="9">
        <v>110103426.73480903</v>
      </c>
      <c r="I36" s="9"/>
      <c r="J36" s="10">
        <v>31.930351985905439</v>
      </c>
      <c r="K36" s="10">
        <v>0</v>
      </c>
      <c r="L36" s="10">
        <v>20.062342646149791</v>
      </c>
      <c r="M36" s="10">
        <v>0</v>
      </c>
      <c r="N36" s="10">
        <v>51.992694632055226</v>
      </c>
      <c r="O36" s="10"/>
      <c r="P36" s="10">
        <v>0.47323367316494064</v>
      </c>
      <c r="Q36" s="10">
        <v>0</v>
      </c>
      <c r="R36" s="10">
        <v>0.47060752932471872</v>
      </c>
      <c r="S36" s="10">
        <v>0</v>
      </c>
      <c r="T36" s="10">
        <v>0.47221686167209737</v>
      </c>
      <c r="U36" s="10"/>
      <c r="V36" s="3">
        <f t="shared" si="0"/>
        <v>11.375178190795925</v>
      </c>
      <c r="W36" s="3">
        <f t="shared" si="5"/>
        <v>13.787858052283809</v>
      </c>
      <c r="X36" s="3">
        <f t="shared" si="6"/>
        <v>13.687082231157323</v>
      </c>
      <c r="Y36" s="3">
        <f t="shared" si="7"/>
        <v>12.789299172523148</v>
      </c>
      <c r="Z36" s="3">
        <f t="shared" si="8"/>
        <v>12.974650328341772</v>
      </c>
    </row>
    <row r="37" spans="1:26" x14ac:dyDescent="0.2">
      <c r="A37" s="1" t="s">
        <v>55</v>
      </c>
      <c r="B37" s="2" t="s">
        <v>24</v>
      </c>
      <c r="C37" s="8" t="s">
        <v>61</v>
      </c>
      <c r="D37" s="9">
        <v>20578919.534662537</v>
      </c>
      <c r="E37" s="9">
        <v>61406015.569893815</v>
      </c>
      <c r="F37" s="9">
        <v>35639741.266322613</v>
      </c>
      <c r="G37" s="9">
        <v>14409704.290182408</v>
      </c>
      <c r="H37" s="9">
        <v>132034380.66106138</v>
      </c>
      <c r="I37" s="9"/>
      <c r="J37" s="10">
        <v>7.475127647305194</v>
      </c>
      <c r="K37" s="10">
        <v>22.235052509474695</v>
      </c>
      <c r="L37" s="10">
        <v>12.862687561985954</v>
      </c>
      <c r="M37" s="10">
        <v>5.1833584961696966</v>
      </c>
      <c r="N37" s="10">
        <v>47.756226214935538</v>
      </c>
      <c r="O37" s="10"/>
      <c r="P37" s="10">
        <v>0.36324198822558712</v>
      </c>
      <c r="Q37" s="10">
        <v>0.36209892961001872</v>
      </c>
      <c r="R37" s="10">
        <v>0.36090855614994077</v>
      </c>
      <c r="S37" s="10">
        <v>0.35971303725512344</v>
      </c>
      <c r="T37" s="10">
        <v>0.36169538551877695</v>
      </c>
      <c r="U37" s="10"/>
      <c r="V37" s="3">
        <f t="shared" si="0"/>
        <v>11.375178190795925</v>
      </c>
      <c r="W37" s="3">
        <f t="shared" si="5"/>
        <v>13.787858052283809</v>
      </c>
      <c r="X37" s="3">
        <f t="shared" si="6"/>
        <v>13.687082231157323</v>
      </c>
      <c r="Y37" s="3">
        <f t="shared" si="7"/>
        <v>12.789299172523148</v>
      </c>
      <c r="Z37" s="3">
        <f t="shared" si="8"/>
        <v>12.974650328341772</v>
      </c>
    </row>
    <row r="38" spans="1:26" x14ac:dyDescent="0.2">
      <c r="A38" s="1" t="s">
        <v>55</v>
      </c>
      <c r="B38" s="2" t="s">
        <v>24</v>
      </c>
      <c r="C38" s="8" t="s">
        <v>62</v>
      </c>
      <c r="D38" s="9">
        <v>71683154.985894963</v>
      </c>
      <c r="E38" s="9">
        <v>66782930.586517043</v>
      </c>
      <c r="F38" s="9">
        <v>128682785.05319284</v>
      </c>
      <c r="G38" s="9">
        <v>112436773.88099657</v>
      </c>
      <c r="H38" s="9">
        <v>379585644.50660139</v>
      </c>
      <c r="I38" s="9"/>
      <c r="J38" s="10">
        <v>19.335066950908324</v>
      </c>
      <c r="K38" s="10">
        <v>17.951975921651062</v>
      </c>
      <c r="L38" s="10">
        <v>34.467874861451826</v>
      </c>
      <c r="M38" s="10">
        <v>30.00984553942444</v>
      </c>
      <c r="N38" s="10">
        <v>101.76476327343566</v>
      </c>
      <c r="O38" s="10"/>
      <c r="P38" s="10">
        <v>0.26972957530556335</v>
      </c>
      <c r="Q38" s="10">
        <v>0.26881084378880832</v>
      </c>
      <c r="R38" s="10">
        <v>0.26785148337599352</v>
      </c>
      <c r="S38" s="10">
        <v>0.26690418537966015</v>
      </c>
      <c r="T38" s="10">
        <v>0.26809434114852537</v>
      </c>
      <c r="U38" s="10"/>
      <c r="V38" s="3">
        <f t="shared" si="0"/>
        <v>11.375178190795925</v>
      </c>
      <c r="W38" s="3">
        <f t="shared" si="5"/>
        <v>13.787858052283809</v>
      </c>
      <c r="X38" s="3">
        <f t="shared" si="6"/>
        <v>13.687082231157323</v>
      </c>
      <c r="Y38" s="3">
        <f t="shared" si="7"/>
        <v>12.789299172523148</v>
      </c>
      <c r="Z38" s="3">
        <f t="shared" si="8"/>
        <v>12.974650328341772</v>
      </c>
    </row>
    <row r="39" spans="1:26" x14ac:dyDescent="0.2">
      <c r="A39" s="1" t="s">
        <v>55</v>
      </c>
      <c r="B39" s="2" t="s">
        <v>24</v>
      </c>
      <c r="C39" s="8" t="s">
        <v>63</v>
      </c>
      <c r="D39" s="9">
        <v>84708684.184929863</v>
      </c>
      <c r="E39" s="9">
        <v>197100373.0359945</v>
      </c>
      <c r="F39" s="9">
        <v>68419683.17466931</v>
      </c>
      <c r="G39" s="9">
        <v>159734987.8652595</v>
      </c>
      <c r="H39" s="9">
        <v>509963728.26085323</v>
      </c>
      <c r="I39" s="9"/>
      <c r="J39" s="10">
        <v>10.9167337667959</v>
      </c>
      <c r="K39" s="10">
        <v>25.32628035896111</v>
      </c>
      <c r="L39" s="10">
        <v>8.7634008822845875</v>
      </c>
      <c r="M39" s="10">
        <v>20.392706855769156</v>
      </c>
      <c r="N39" s="10">
        <v>65.399121863810748</v>
      </c>
      <c r="O39" s="10"/>
      <c r="P39" s="10">
        <v>0.12887384418536449</v>
      </c>
      <c r="Q39" s="10">
        <v>0.12849432991350057</v>
      </c>
      <c r="R39" s="10">
        <v>0.12808303803325735</v>
      </c>
      <c r="S39" s="10">
        <v>0.12766587413504496</v>
      </c>
      <c r="T39" s="10">
        <v>0.12824269303788255</v>
      </c>
      <c r="U39" s="10"/>
      <c r="V39" s="3">
        <f t="shared" si="0"/>
        <v>11.375178190795925</v>
      </c>
      <c r="W39" s="3">
        <f t="shared" si="5"/>
        <v>13.787858052283809</v>
      </c>
      <c r="X39" s="3">
        <f t="shared" si="6"/>
        <v>13.687082231157323</v>
      </c>
      <c r="Y39" s="3">
        <f t="shared" si="7"/>
        <v>12.789299172523148</v>
      </c>
      <c r="Z39" s="3">
        <f t="shared" si="8"/>
        <v>12.974650328341772</v>
      </c>
    </row>
    <row r="40" spans="1:26" x14ac:dyDescent="0.2">
      <c r="A40" s="1" t="s">
        <v>55</v>
      </c>
      <c r="B40" s="2" t="s">
        <v>24</v>
      </c>
      <c r="C40" s="8" t="s">
        <v>64</v>
      </c>
      <c r="D40" s="9">
        <v>135182728.16051841</v>
      </c>
      <c r="E40" s="9">
        <v>141883385.15591562</v>
      </c>
      <c r="F40" s="9">
        <v>133862370.28564522</v>
      </c>
      <c r="G40" s="9">
        <v>164379074.53472129</v>
      </c>
      <c r="H40" s="9">
        <v>575307558.13680053</v>
      </c>
      <c r="I40" s="9"/>
      <c r="J40" s="10">
        <v>10.268335593146555</v>
      </c>
      <c r="K40" s="10">
        <v>10.741711984562663</v>
      </c>
      <c r="L40" s="10">
        <v>10.098596166828917</v>
      </c>
      <c r="M40" s="10">
        <v>12.355564006943638</v>
      </c>
      <c r="N40" s="10">
        <v>43.464207751481773</v>
      </c>
      <c r="O40" s="10"/>
      <c r="P40" s="10">
        <v>7.5958931535645202E-2</v>
      </c>
      <c r="Q40" s="10">
        <v>7.5708032852180682E-2</v>
      </c>
      <c r="R40" s="10">
        <v>7.5440141581833653E-2</v>
      </c>
      <c r="S40" s="10">
        <v>7.5165066124847968E-2</v>
      </c>
      <c r="T40" s="10">
        <v>7.55495163182726E-2</v>
      </c>
      <c r="U40" s="10"/>
      <c r="V40" s="3">
        <f t="shared" si="0"/>
        <v>11.375178190795925</v>
      </c>
      <c r="W40" s="3">
        <f t="shared" si="5"/>
        <v>13.787858052283809</v>
      </c>
      <c r="X40" s="3">
        <f t="shared" si="6"/>
        <v>13.687082231157323</v>
      </c>
      <c r="Y40" s="3">
        <f t="shared" si="7"/>
        <v>12.789299172523148</v>
      </c>
      <c r="Z40" s="3">
        <f t="shared" si="8"/>
        <v>12.974650328341772</v>
      </c>
    </row>
    <row r="41" spans="1:26" x14ac:dyDescent="0.2">
      <c r="A41" s="1" t="s">
        <v>55</v>
      </c>
      <c r="B41" s="2" t="s">
        <v>24</v>
      </c>
      <c r="C41" s="8" t="s">
        <v>65</v>
      </c>
      <c r="D41" s="9">
        <v>70211419.122038469</v>
      </c>
      <c r="E41" s="9">
        <v>94274466.151686817</v>
      </c>
      <c r="F41" s="9">
        <v>273707433.46093971</v>
      </c>
      <c r="G41" s="9">
        <v>290518990.78134161</v>
      </c>
      <c r="H41" s="9">
        <v>728712309.51600671</v>
      </c>
      <c r="I41" s="9"/>
      <c r="J41" s="10">
        <v>2.6163331200611131</v>
      </c>
      <c r="K41" s="10">
        <v>3.5018033992304449</v>
      </c>
      <c r="L41" s="10">
        <v>10.131444114207024</v>
      </c>
      <c r="M41" s="10">
        <v>10.714805070127118</v>
      </c>
      <c r="N41" s="10">
        <v>26.964385703625702</v>
      </c>
      <c r="O41" s="10"/>
      <c r="P41" s="10">
        <v>3.7263641054078617E-2</v>
      </c>
      <c r="Q41" s="10">
        <v>3.7144770394096666E-2</v>
      </c>
      <c r="R41" s="10">
        <v>3.7015597224007671E-2</v>
      </c>
      <c r="S41" s="10">
        <v>3.6881599517160614E-2</v>
      </c>
      <c r="T41" s="10">
        <v>3.7002786081018452E-2</v>
      </c>
      <c r="U41" s="10"/>
      <c r="V41" s="3">
        <f t="shared" si="0"/>
        <v>11.375178190795925</v>
      </c>
      <c r="W41" s="3">
        <f t="shared" si="5"/>
        <v>13.787858052283809</v>
      </c>
      <c r="X41" s="3">
        <f t="shared" si="6"/>
        <v>13.687082231157323</v>
      </c>
      <c r="Y41" s="3">
        <f t="shared" si="7"/>
        <v>12.789299172523148</v>
      </c>
      <c r="Z41" s="3">
        <f t="shared" si="8"/>
        <v>12.974650328341772</v>
      </c>
    </row>
    <row r="42" spans="1:26" x14ac:dyDescent="0.2">
      <c r="A42" s="1" t="s">
        <v>66</v>
      </c>
      <c r="B42" s="2" t="s">
        <v>24</v>
      </c>
      <c r="C42" t="s">
        <v>67</v>
      </c>
      <c r="D42" s="11">
        <v>527926203.24070823</v>
      </c>
      <c r="E42" s="11">
        <v>609984144.68944168</v>
      </c>
      <c r="F42" s="11">
        <v>685044498.94251561</v>
      </c>
      <c r="G42" s="11">
        <v>753640410.05164504</v>
      </c>
      <c r="H42" s="11">
        <v>2576595256.9243107</v>
      </c>
      <c r="I42" s="11"/>
      <c r="J42" s="10">
        <v>2.3583979588572855E-2</v>
      </c>
      <c r="K42" s="10">
        <v>2.7068409466593103E-2</v>
      </c>
      <c r="L42" s="10">
        <v>3.0193197995530097E-2</v>
      </c>
      <c r="M42" s="10">
        <v>3.2991764628233819E-2</v>
      </c>
      <c r="N42" s="10">
        <v>0.11383735167892987</v>
      </c>
      <c r="O42" s="10"/>
      <c r="P42" s="12">
        <v>4.4672871783596107E-5</v>
      </c>
      <c r="Q42" s="12">
        <v>4.4375595172845539E-5</v>
      </c>
      <c r="R42" s="12">
        <v>4.4074798122076023E-5</v>
      </c>
      <c r="S42" s="12">
        <v>4.3776533461061325E-5</v>
      </c>
      <c r="T42" s="12">
        <v>4.4181309180401837E-5</v>
      </c>
      <c r="U42" s="12"/>
      <c r="V42" s="3">
        <f t="shared" si="0"/>
        <v>11.375178190795925</v>
      </c>
      <c r="W42" s="3">
        <f t="shared" si="5"/>
        <v>13.787858052283809</v>
      </c>
      <c r="X42" s="3">
        <f t="shared" si="6"/>
        <v>13.687082231157323</v>
      </c>
      <c r="Y42" s="3">
        <f t="shared" si="7"/>
        <v>12.789299172523148</v>
      </c>
      <c r="Z42" s="3">
        <f t="shared" si="8"/>
        <v>12.974650328341772</v>
      </c>
    </row>
  </sheetData>
  <pageMargins left="0.7" right="0.7" top="0.75" bottom="0.75" header="0.3" footer="0.3"/>
  <pageSetup orientation="portrait" horizontalDpi="1200" verticalDpi="1200" r:id="rId1"/>
  <headerFooter>
    <oddHeader>&amp;RRAMP-2024_DR_SPD_015-Q001Atch01</oddHeader>
    <oddFooter xml:space="preserve">&amp;C_x000D_&amp;1#&amp;"Calibri"&amp;10&amp;K000000 Internal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229A26A6761D4299F903B0C46F77BC" ma:contentTypeVersion="17" ma:contentTypeDescription="Create a new document." ma:contentTypeScope="" ma:versionID="545fe2c2c41f7aa7e516d640d0be3052">
  <xsd:schema xmlns:xsd="http://www.w3.org/2001/XMLSchema" xmlns:xs="http://www.w3.org/2001/XMLSchema" xmlns:p="http://schemas.microsoft.com/office/2006/metadata/properties" xmlns:ns2="97e57212-3e02-407f-8b2d-05f7d7f19b15" xmlns:ns3="b9e35585-3b67-4204-a5b8-608ed24a21de" xmlns:ns4="a7cb1231-1240-4eb2-ba01-b8e9ed955cfb" targetNamespace="http://schemas.microsoft.com/office/2006/metadata/properties" ma:root="true" ma:fieldsID="40a9e1b9c98d7c7e3e6828bc63a0da5c" ns2:_="" ns3:_="" ns4:_="">
    <xsd:import namespace="97e57212-3e02-407f-8b2d-05f7d7f19b15"/>
    <xsd:import namespace="b9e35585-3b67-4204-a5b8-608ed24a21de"/>
    <xsd:import namespace="a7cb1231-1240-4eb2-ba01-b8e9ed955cfb"/>
    <xsd:element name="properties">
      <xsd:complexType>
        <xsd:sequence>
          <xsd:element name="documentManagement">
            <xsd:complexType>
              <xsd:all>
                <xsd:element ref="ns2:pgeInformationSecurityClassification" minOccurs="0"/>
                <xsd:element ref="ns2:mca9ac2a47d44219b4ff213ace4480ec" minOccurs="0"/>
                <xsd:element ref="ns2:TaxCatchAll" minOccurs="0"/>
                <xsd:element ref="ns2:TaxCatchAllLabel" minOccurs="0"/>
                <xsd:element ref="ns2:pgeRetentionTriggerDate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57212-3e02-407f-8b2d-05f7d7f19b15" elementFormDefault="qualified">
    <xsd:import namespace="http://schemas.microsoft.com/office/2006/documentManagement/types"/>
    <xsd:import namespace="http://schemas.microsoft.com/office/infopath/2007/PartnerControls"/>
    <xsd:element name="pgeInformationSecurityClassification" ma:index="8" nillable="true" ma:displayName="PGE Information Security Classification" ma:description="Confidentiality of the Item (i.e. who can access it.) PG&amp;E uses the following four levels of confidentiality:&#10;• Public: Information available to anyone inside or outside PG&amp;E without restriction. &#10;• Internal: Information intended primarily for use within PG&amp;E.&#10;• Confidential: Information intended for use within PG&amp;E on a “business-need-to-know basis.” &#10;• Restricted: Information that is the most sensitive due to its significant value to the company and requires the maximum level of handling and protection from unauthorized collection, access, use or disclosure&#10;" ma:format="Dropdown" ma:internalName="pgeInformationSecurityClassification">
      <xsd:simpleType>
        <xsd:restriction base="dms:Choice">
          <xsd:enumeration value="Public"/>
          <xsd:enumeration value="Internal"/>
          <xsd:enumeration value="Confidential"/>
          <xsd:enumeration value="Restricted"/>
        </xsd:restriction>
      </xsd:simpleType>
    </xsd:element>
    <xsd:element name="mca9ac2a47d44219b4ff213ace4480ec" ma:index="9" nillable="true" ma:taxonomy="true" ma:internalName="mca9ac2a47d44219b4ff213ace4480ec" ma:taxonomyFieldName="pgeRecordCategory" ma:displayName="PGE Record Category" ma:default="" ma:fieldId="{6ca9ac2a-47d4-4219-b4ff-213ace4480ec}" ma:sspId="b06c99b3-cd83-43e5-b4c1-d62f316c1e37" ma:termSetId="adcc1c58-aad5-4d6c-b2f3-f9d1112c68e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cd166050-40b0-492f-a117-53f4887ddf2d}" ma:internalName="TaxCatchAll" ma:showField="CatchAllData" ma:web="a7cb1231-1240-4eb2-ba01-b8e9ed955c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cd166050-40b0-492f-a117-53f4887ddf2d}" ma:internalName="TaxCatchAllLabel" ma:readOnly="true" ma:showField="CatchAllDataLabel" ma:web="a7cb1231-1240-4eb2-ba01-b8e9ed955c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geRetentionTriggerDate" ma:index="13" nillable="true" ma:displayName="PGE Retention Trigger Date" ma:description="This is a date field it will be populated when an event has occurred that will trigger retention" ma:format="DateOnly" ma:internalName="pgeRetentionTrigger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e35585-3b67-4204-a5b8-608ed24a21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06c99b3-cd83-43e5-b4c1-d62f316c1e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cb1231-1240-4eb2-ba01-b8e9ed955cf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geRetentionTriggerDate xmlns="97e57212-3e02-407f-8b2d-05f7d7f19b15" xsi:nil="true"/>
    <pgeInformationSecurityClassification xmlns="97e57212-3e02-407f-8b2d-05f7d7f19b15" xsi:nil="true"/>
    <mca9ac2a47d44219b4ff213ace4480ec xmlns="97e57212-3e02-407f-8b2d-05f7d7f19b15">
      <Terms xmlns="http://schemas.microsoft.com/office/infopath/2007/PartnerControls"/>
    </mca9ac2a47d44219b4ff213ace4480ec>
    <lcf76f155ced4ddcb4097134ff3c332f xmlns="b9e35585-3b67-4204-a5b8-608ed24a21de">
      <Terms xmlns="http://schemas.microsoft.com/office/infopath/2007/PartnerControls"/>
    </lcf76f155ced4ddcb4097134ff3c332f>
    <TaxCatchAll xmlns="97e57212-3e02-407f-8b2d-05f7d7f19b1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b06c99b3-cd83-43e5-b4c1-d62f316c1e37" ContentTypeId="0x0101" PreviousValue="false"/>
</file>

<file path=customXml/itemProps1.xml><?xml version="1.0" encoding="utf-8"?>
<ds:datastoreItem xmlns:ds="http://schemas.openxmlformats.org/officeDocument/2006/customXml" ds:itemID="{BAC8A091-1E1F-4FAE-96CC-2781101BB6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e57212-3e02-407f-8b2d-05f7d7f19b15"/>
    <ds:schemaRef ds:uri="b9e35585-3b67-4204-a5b8-608ed24a21de"/>
    <ds:schemaRef ds:uri="a7cb1231-1240-4eb2-ba01-b8e9ed955c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7BC23D-9F57-4DD5-A5F5-8779DF887DA1}">
  <ds:schemaRefs>
    <ds:schemaRef ds:uri="http://schemas.openxmlformats.org/package/2006/metadata/core-properties"/>
    <ds:schemaRef ds:uri="http://purl.org/dc/dcmitype/"/>
    <ds:schemaRef ds:uri="b9e35585-3b67-4204-a5b8-608ed24a21de"/>
    <ds:schemaRef ds:uri="http://purl.org/dc/elements/1.1/"/>
    <ds:schemaRef ds:uri="http://schemas.microsoft.com/office/infopath/2007/PartnerControls"/>
    <ds:schemaRef ds:uri="http://www.w3.org/XML/1998/namespace"/>
    <ds:schemaRef ds:uri="97e57212-3e02-407f-8b2d-05f7d7f19b15"/>
    <ds:schemaRef ds:uri="http://schemas.microsoft.com/office/2006/documentManagement/types"/>
    <ds:schemaRef ds:uri="a7cb1231-1240-4eb2-ba01-b8e9ed955cfb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35D0DFF-8409-480D-9D83-CFC4E8E5F7A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1918B01-B0E9-4AE5-902B-8FDD0E83DA3D}">
  <ds:schemaRefs>
    <ds:schemaRef ds:uri="Microsoft.SharePoint.Taxonomy.ContentTypeSync"/>
  </ds:schemaRefs>
</ds:datastoreItem>
</file>

<file path=docMetadata/LabelInfo.xml><?xml version="1.0" encoding="utf-8"?>
<clbl:labelList xmlns:clbl="http://schemas.microsoft.com/office/2020/mipLabelMetadata">
  <clbl:label id="{64fb56ae-b253-43b2-ae76-5b0fef4d3037}" enabled="1" method="Privileged" siteId="{44ae661a-ece6-41aa-bc96-7c2c85a0894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Joseph Mitchell</cp:lastModifiedBy>
  <cp:revision/>
  <dcterms:created xsi:type="dcterms:W3CDTF">2024-08-28T22:28:53Z</dcterms:created>
  <dcterms:modified xsi:type="dcterms:W3CDTF">2024-10-09T01:13:47Z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0x01010075229A26A6761D4299F903B0C46F77BC</vt:lpwstr>
  </property>
  <property fmtid="{D5CDD505-2E9C-101B-9397-08002B2CF9AE}" pid="3" name="MediaServiceImageTags">
    <vt:lpwstr/>
  </property>
  <property fmtid="{D5CDD505-2E9C-101B-9397-08002B2CF9AE}" pid="4" name="pgeRecordCategory">
    <vt:lpwstr/>
  </property>
</Properties>
</file>