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wm/Work/WEEDS/Business/PowerLines/OEIS/WMP25/SCE/DRs/"/>
    </mc:Choice>
  </mc:AlternateContent>
  <xr:revisionPtr revIDLastSave="0" documentId="13_ncr:1_{19839937-DD63-944E-A47D-17177F3A59EE}" xr6:coauthVersionLast="47" xr6:coauthVersionMax="47" xr10:uidLastSave="{00000000-0000-0000-0000-000000000000}"/>
  <bookViews>
    <workbookView xWindow="0" yWindow="500" windowWidth="29640" windowHeight="15020" xr2:uid="{00000000-000D-0000-FFFF-FFFF00000000}"/>
  </bookViews>
  <sheets>
    <sheet name="Sheet3" sheetId="5" r:id="rId1"/>
    <sheet name="Sheet1" sheetId="3" r:id="rId2"/>
    <sheet name="MGRA-SCE-WMP25_DataRequest4 Q2" sheetId="2" r:id="rId3"/>
  </sheets>
  <definedNames>
    <definedName name="_xlnm._FilterDatabase" localSheetId="2" hidden="1">'MGRA-SCE-WMP25_DataRequest4 Q2'!$B$2:$J$167</definedName>
  </definedNames>
  <calcPr calcId="191028"/>
  <pivotCaches>
    <pivotCache cacheId="4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5" l="1"/>
  <c r="H27" i="5"/>
  <c r="H26" i="5"/>
  <c r="H25" i="5"/>
  <c r="H24" i="5"/>
  <c r="H23" i="5"/>
  <c r="H22" i="5"/>
  <c r="H21" i="5"/>
  <c r="H20" i="5"/>
  <c r="H19" i="5"/>
  <c r="H18" i="5"/>
  <c r="H17" i="5"/>
  <c r="H16" i="5"/>
  <c r="H15" i="5"/>
  <c r="H14" i="5"/>
  <c r="H13" i="5"/>
  <c r="H12" i="5"/>
  <c r="H11" i="5"/>
  <c r="H10" i="5"/>
  <c r="H9" i="5"/>
  <c r="H8" i="5"/>
  <c r="H7" i="5"/>
  <c r="H6" i="5"/>
  <c r="H5" i="5"/>
  <c r="H4" i="5"/>
  <c r="H3" i="5"/>
  <c r="G28" i="5"/>
  <c r="F28" i="5"/>
  <c r="C28" i="5"/>
  <c r="C27" i="5"/>
  <c r="C26" i="5"/>
  <c r="C25" i="5"/>
  <c r="C24" i="5"/>
  <c r="C23" i="5"/>
  <c r="C22" i="5"/>
  <c r="C21" i="5"/>
  <c r="C20" i="5"/>
  <c r="C19" i="5"/>
  <c r="C18" i="5"/>
  <c r="C17" i="5"/>
  <c r="C16" i="5"/>
  <c r="C15" i="5"/>
  <c r="C14" i="5"/>
  <c r="C13" i="5"/>
  <c r="C12" i="5"/>
  <c r="C11" i="5"/>
  <c r="C10" i="5"/>
  <c r="C9" i="5"/>
  <c r="C8" i="5"/>
  <c r="C7" i="5"/>
  <c r="C6" i="5"/>
  <c r="C5" i="5"/>
  <c r="C4" i="5"/>
  <c r="C3" i="5"/>
  <c r="F22" i="5"/>
  <c r="G22" i="5" s="1"/>
  <c r="F21" i="5"/>
  <c r="G21" i="5" s="1"/>
  <c r="F20" i="5"/>
  <c r="G20" i="5" s="1"/>
  <c r="F19" i="5"/>
  <c r="G19" i="5" s="1"/>
  <c r="F18" i="5"/>
  <c r="G18" i="5" s="1"/>
  <c r="F17" i="5"/>
  <c r="G17" i="5" s="1"/>
  <c r="F16" i="5"/>
  <c r="G16" i="5" s="1"/>
  <c r="F15" i="5"/>
  <c r="G15" i="5" s="1"/>
  <c r="F14" i="5"/>
  <c r="G14" i="5" s="1"/>
  <c r="F13" i="5"/>
  <c r="G13" i="5" s="1"/>
  <c r="F12" i="5"/>
  <c r="G12" i="5" s="1"/>
  <c r="F11" i="5"/>
  <c r="G11" i="5" s="1"/>
  <c r="F10" i="5"/>
  <c r="G10" i="5" s="1"/>
  <c r="F9" i="5"/>
  <c r="G9" i="5" s="1"/>
  <c r="F8" i="5"/>
  <c r="G8" i="5" s="1"/>
  <c r="F6" i="5"/>
  <c r="G6" i="5" s="1"/>
  <c r="F4" i="5"/>
  <c r="G4" i="5" s="1"/>
  <c r="E27" i="5"/>
  <c r="F27" i="5" s="1"/>
  <c r="G27" i="5" s="1"/>
  <c r="E26" i="5"/>
  <c r="F26" i="5" s="1"/>
  <c r="G26" i="5" s="1"/>
  <c r="E25" i="5"/>
  <c r="F25" i="5" s="1"/>
  <c r="G25" i="5" s="1"/>
  <c r="E24" i="5"/>
  <c r="F24" i="5" s="1"/>
  <c r="G24" i="5" s="1"/>
  <c r="E8" i="5"/>
  <c r="E9" i="5" s="1"/>
  <c r="E10" i="5" s="1"/>
  <c r="E11" i="5" s="1"/>
  <c r="E12" i="5" s="1"/>
  <c r="E13" i="5" s="1"/>
  <c r="E14" i="5" s="1"/>
  <c r="E15" i="5" s="1"/>
  <c r="E16" i="5" s="1"/>
  <c r="E17" i="5" s="1"/>
  <c r="E18" i="5" s="1"/>
  <c r="E19" i="5" s="1"/>
  <c r="E20" i="5" s="1"/>
  <c r="E21" i="5" s="1"/>
  <c r="E22" i="5" s="1"/>
  <c r="E23" i="5" s="1"/>
  <c r="F23" i="5" s="1"/>
  <c r="G23" i="5" s="1"/>
  <c r="E6" i="5"/>
  <c r="E7" i="5" s="1"/>
  <c r="F7" i="5" s="1"/>
  <c r="G7" i="5" s="1"/>
  <c r="E4" i="5"/>
  <c r="E5" i="5" s="1"/>
  <c r="F5" i="5" s="1"/>
  <c r="G5" i="5" s="1"/>
  <c r="E3" i="5"/>
  <c r="F3" i="5" s="1"/>
  <c r="G3" i="5" s="1"/>
</calcChain>
</file>

<file path=xl/sharedStrings.xml><?xml version="1.0" encoding="utf-8"?>
<sst xmlns="http://schemas.openxmlformats.org/spreadsheetml/2006/main" count="1058" uniqueCount="241">
  <si>
    <t>Project Initiation Form (PIF)</t>
  </si>
  <si>
    <t>a) Project ID number</t>
  </si>
  <si>
    <t>b) Program</t>
  </si>
  <si>
    <t>c) Circuit ID</t>
  </si>
  <si>
    <t>d) Circuit-segment name or ID number</t>
  </si>
  <si>
    <t>e) Relevant wildfire risk score(s) from the WF risk model used in the 2025 WMP Update filing</t>
  </si>
  <si>
    <t>f) The actual start date of the project</t>
  </si>
  <si>
    <t>g) The expected completion date of the project</t>
  </si>
  <si>
    <t>h) Length (in circuit miles) of underground conductor to be installed prior to the end of 2025</t>
  </si>
  <si>
    <t>j) Length (in circuit miles) of overhead conductor to be permanently removed prior to the end 2025 and replaced by underground conductor</t>
  </si>
  <si>
    <t>k) Length (in circuit miles) of overhead conductor to be permanently removed in 2025 and not replaced with covered conductor or undergrounded</t>
  </si>
  <si>
    <t>l) Total number of customers served by the circuit/circuit segments</t>
  </si>
  <si>
    <t>m) Total minutes of PSPS experienced by the project circuit/circuit segments since 2019</t>
  </si>
  <si>
    <t>TD1731354</t>
  </si>
  <si>
    <t>WMP</t>
  </si>
  <si>
    <t>[ 51966888 237138332 51943234 51966745 51967143 177386770
 51943675 51968330 167114014 211041799 237161585 51966140
 51967854 45323194 191578336 45324846 110597044 51968342
 51944503 51966558 51944486 135846962 242064824 45324352
 45299609 45324291 94366103 201573496 51967659 94366516
 51943880 51944079 208451822 242064861 135205303]</t>
  </si>
  <si>
    <t>N/A</t>
  </si>
  <si>
    <t>Note[1]</t>
  </si>
  <si>
    <t>TD2197850</t>
  </si>
  <si>
    <t>[ '25464700' '25464380' '25466040' '25507801' '25508640' '190602621'
 '190602714']</t>
  </si>
  <si>
    <t>TD2115676</t>
  </si>
  <si>
    <t>No Structures Associated with Work Order</t>
  </si>
  <si>
    <t>TD2115604</t>
  </si>
  <si>
    <t>TD2115611</t>
  </si>
  <si>
    <t>TD2115617</t>
  </si>
  <si>
    <t>TD2116480</t>
  </si>
  <si>
    <t>TD2116489</t>
  </si>
  <si>
    <t>TD2116498</t>
  </si>
  <si>
    <t>TD1731358</t>
  </si>
  <si>
    <t>TD1732070</t>
  </si>
  <si>
    <t>1733/2562</t>
  </si>
  <si>
    <t>[ '35967269' '35997090' '12805343' '14804932' '83643490' '138987448'
 '148174723' '148174726' '169707740' '169707761' '169707778' '169707799'
 '169707929' '236165294' '222215090' '31763563' '69151917' '169110694'
 '224310717']</t>
  </si>
  <si>
    <t>TD2115524</t>
  </si>
  <si>
    <t>TD2233576</t>
  </si>
  <si>
    <t>TD2233577</t>
  </si>
  <si>
    <t>TD2174622</t>
  </si>
  <si>
    <t>TD2182594</t>
  </si>
  <si>
    <t>TD2033078</t>
  </si>
  <si>
    <t>[ 59127054 59147965 197736582 107497561 59104867 59130313
 59131577 59154172 59104805 59104030 59128262 59145684
 59147395 59147488 59105714 59106038 59128515 241129485
 241129554 219109962]</t>
  </si>
  <si>
    <t>TD2173723</t>
  </si>
  <si>
    <t>TD2092500</t>
  </si>
  <si>
    <t>[ '22832250' '22832324' '36629913' '149111404' '149111543' '207203528'
 '19157933' '19158073' '133131267' '149111418']</t>
  </si>
  <si>
    <t>TD2144313</t>
  </si>
  <si>
    <t>[ '133131199' '133131206' '133131245' '207203641' '208684230'
 '207203528' '235583255' '133131267' '208684244' '19157189' '19157397'
 '19157933' '22832229' '133131176' '133131190' '210689727']</t>
  </si>
  <si>
    <t>TD2197533</t>
  </si>
  <si>
    <t>TD2138215</t>
  </si>
  <si>
    <t>[ 38124947 38124542 207615097 207731942 207732069]</t>
  </si>
  <si>
    <t>TD2164391</t>
  </si>
  <si>
    <t>TD2177378</t>
  </si>
  <si>
    <t>[ '13773554' '13773578' '13773593']</t>
  </si>
  <si>
    <t>TD2068623</t>
  </si>
  <si>
    <t>[ 13773554 238026987 238027000 243188081 13773593 13773578]</t>
  </si>
  <si>
    <t>TD2184055</t>
  </si>
  <si>
    <t>TD1980681</t>
  </si>
  <si>
    <t>[ '40820338' '40847864' '40848702' '40845322' '40846059' '40846264'
 '40879032' '245290838']</t>
  </si>
  <si>
    <t>TD1980693</t>
  </si>
  <si>
    <t>[ '40845322' '40846264' '40848702' '40879032' '245290838']</t>
  </si>
  <si>
    <t>TD1980695</t>
  </si>
  <si>
    <t>TD1980697</t>
  </si>
  <si>
    <t>[ '185523969' '40820338' '40847864' '40848702' '40846059']</t>
  </si>
  <si>
    <t>TD1980699</t>
  </si>
  <si>
    <t>TD2144317</t>
  </si>
  <si>
    <t>[ '133131206' '133131245' '235583255' '210689727']</t>
  </si>
  <si>
    <t>TD2235280</t>
  </si>
  <si>
    <t>TD1844523</t>
  </si>
  <si>
    <t>TD2231386</t>
  </si>
  <si>
    <t>[ 25716262 25770082 25715185 25771425 25716036 25716094
 25716530 25768915 25769063 25770053]</t>
  </si>
  <si>
    <t>TD2174704</t>
  </si>
  <si>
    <t>TD1937741</t>
  </si>
  <si>
    <t>[ '12771021' '12770850' '12772005']</t>
  </si>
  <si>
    <t>TD2027407</t>
  </si>
  <si>
    <t>[ '12770948' '12771813' '12773301' '89771236']</t>
  </si>
  <si>
    <t>TD2027409</t>
  </si>
  <si>
    <t>[ '12770596' '12770962' '241310450' '12772744']</t>
  </si>
  <si>
    <t>TD2027413</t>
  </si>
  <si>
    <t>[ '12771427' '12771933' '12772036' '12748799' '12770395' '12771990'
 '12772597' '179662526' '12771129' '12771392' '12772553' '12772716'
 '12771961' '12771693' '210046551' '12772612' '242813921' '12771252'
 '12772772' '12771434' '12771834' '12772817' '12772582' '215069699'
 '12771788']</t>
  </si>
  <si>
    <t>TD2027415</t>
  </si>
  <si>
    <t>[ '12771056' '12772189' '12773084' '12773214' '12773248' '90058824'
 '90058837' '90058883' '12771007' '215069912' '12772568' '90265054'
 '90265130' '211240582' '240600060']</t>
  </si>
  <si>
    <t>TD2027416</t>
  </si>
  <si>
    <t>TD2027417</t>
  </si>
  <si>
    <t>[ '12772675' '240600319' '12772165' '12771547' '12771216' '12772658'
 '12771742' '12771880' '12772730' '12771442' '235558570']</t>
  </si>
  <si>
    <t>TD2027419</t>
  </si>
  <si>
    <t>[ '12770420' '12771245' '12771336' '210046075' '12772955' '100331458'
 '100331471' '100331521' '12771888' '12772379' '12770765' '12772871'
 '110687293' '222068867' '12772853' '12770934' '179261747' '179261765'
 '12773031' '215070036' '12772218' '197723071' '12773137' '219545279'
 '12772651' '100331957' '100338702']</t>
  </si>
  <si>
    <t>TD2027420</t>
  </si>
  <si>
    <t>[ '12770420' '12771245' '12771336' '210046075' '12772955' '100331458'
 '100331471' '100331521' '12771888' '12772379' '12770765' '12772871'
 '110687293' '222068867' '12772605' '12773031' '75102873' '12773137'
 '12772853' '12770934' '179261747' '179261765' '215070036' '12772218'
 '197723071' '219545279' '12772651' '12771146']</t>
  </si>
  <si>
    <t>TD2027406</t>
  </si>
  <si>
    <t>[ 12771021 212166604 12770850 12772012 12772197 12772005
 12770654 98609471 98609484 210046684 12770948 12770661
 12770871 176635616 12773108 12772744 217041442 89771223
 89771236 210046645 12771813 12773301 12771064 196889343
 12770596 12770962 241310450 12773287 12771427 12771933
 12772036 12748799 12770395 12771990 12772597 179662526
 12771129 12771392 12772553 12772716 12771961 12771693
 210046551 12772582 12772612 242813921 12771252 12772772
 12771434 12771834 12772817 215069699 12772531 12771788
 12771749 12772165 12772225 12772675 240600319 12771547
 12771216 12771449 12772658 12770734 12772470 235558570
 12771442 12771880 240600350 12771742 12772730]</t>
  </si>
  <si>
    <t>TD2027408</t>
  </si>
  <si>
    <t>TD2027412</t>
  </si>
  <si>
    <t>TD2027414</t>
  </si>
  <si>
    <t>TD2027418</t>
  </si>
  <si>
    <t>TD1953559</t>
  </si>
  <si>
    <t>[ '25715703' '55354156' '55354391' '25716262' '25770082' '25768558'
 '25771015' '209866852' '241788192' '25768534' '25769355']</t>
  </si>
  <si>
    <t>TD1953565</t>
  </si>
  <si>
    <t>[ '25715732' '25769520' '55340891' '55354337' '25715703' '55340774'
 '55340782' '55340932' '55340943' '55341028' '209866781' '46617123'
 '55354228' '55354391' '25715563' '25716204' '25770434' '55340704'
 '236365009' '55354329' '209866589' '241055543' '241055589' '55340737'
 '55340820' '55354036' '55354552' '55354804' '237101617' '242336994'
 '55341044']</t>
  </si>
  <si>
    <t>TD2077916</t>
  </si>
  <si>
    <t>[ '25715732' '25769520' '55340891' '55354337' '55340774' '25715703'
 '55340782' '55340932' '55341028' '55340943' '209866781' '46617123'
 '55354228' '55354391' '55354407' '25715563' '25716204' '25770434'
 '55340704' '236365009' '55354329' '209866589' '241055543' '241055589'
 '55354552' '195368558' '55340737' '55340820' '55354036' '55354804'
 '237101617' '242336994' '55341044']</t>
  </si>
  <si>
    <t>TD2106280</t>
  </si>
  <si>
    <t>[ '25715703' '55340719' '55354156' '241787979' '55354391' '46617123'
 '55354228' '25716262' '25768558' '25771015' '209866852' '241788192'
 '55340774' '55354407']</t>
  </si>
  <si>
    <t>TD2126046</t>
  </si>
  <si>
    <t>TD1945463</t>
  </si>
  <si>
    <t>TD2233650</t>
  </si>
  <si>
    <t>TD2161118</t>
  </si>
  <si>
    <t>No Circuit Associated with Work Order</t>
  </si>
  <si>
    <t>TD2044790</t>
  </si>
  <si>
    <t>TD2243144</t>
  </si>
  <si>
    <t>[ 30331343 30354103 30350912 30352692 215882678 30329512
 30351369 30329795 30376068 30302232 30329166 141748172
 30377777 236352693 236352666 236352747 236352720 30375827
 173613388 30376034 218875657 30350154 30377852 30332033
 30352078 30376947 30377835 30331398 30353288 242187933
 155498934 30331081 30376182 242787343 242787389 242787426
 30302043 30377401 30330371 173304522 173304589 30301449
 74213206 30331645 242787358 30301486 30330237 30376414
 30352940 139010869 30302109 30329935 30354223 30378010
 30329962 30332628 84390230 191796252 30328787 182020147
 218875704 30329414 30330485 30351461 30352310 30350071
 30376479 30330336 111005464 30302029 30329543 30329727
 30375982 30353210 30353639 30353670 223192031 30352661
 30351862 30302249 30352823 218875735 30376681 30350480
 30332698 30330037 193433329 213941382 83288207 237131218
 30332352 30377486 213941120 62538668 76682506 30331579
 30350019 30330402 236312216 30331467 30329325 30302616
 30375896 30330979 30352573 30330357 164671934 30331868
 30352276 30351549 187699686 229935547 30329201 30350814
 30352017 30377986 175088517 175088379 175088497 229935561
 164672055]</t>
  </si>
  <si>
    <t>TD2240907</t>
  </si>
  <si>
    <t>TD2240908</t>
  </si>
  <si>
    <t>TD2240909</t>
  </si>
  <si>
    <t>TD2240911</t>
  </si>
  <si>
    <t>TD2240913</t>
  </si>
  <si>
    <t>TD2240915</t>
  </si>
  <si>
    <t>TD2046657</t>
  </si>
  <si>
    <t>TD2081586</t>
  </si>
  <si>
    <t>TD2081587</t>
  </si>
  <si>
    <t>TD2070224</t>
  </si>
  <si>
    <t>[ 40618247 40617439 40617775 40619220 40619984 40653341
 207669162 40652196 40651961 40652129 207668779 40618174
 40619099 40618444 40619054 40618564 167699047 136730409
 40618206 40620284 40617404 40618110 40560882 40617121
 40621076 40618793 40620527 73798499 73798661 73798668
 73798675 84729619 84729626 84729633 40560945 40617721
 40618824 40652521 69418029 40619227 40620366 40651351
 40653154 40561078 40618356 40620728 40652210 40560812
 40620189 40616989 40621100 98676234 98676443 98676456
 40653202 40560889 40618510 40619016 40618257 40652762
 214504116 40561037 40618520 207668815 136730430 40620417
 29679588 40617900 40620343 193943220 29679322 40617048
 40618461 40620022 40621065 52413347 83327012 40618011
 40619642 40652780 40652934 237024006 40618136 69418008
 40618286 40653165 40617758 40651777 40620572 40617911
 40619009 40652078 40620718 40618308 98676247 40620866
 40621051 40651898]</t>
  </si>
  <si>
    <t>TD2070225</t>
  </si>
  <si>
    <t>TD2070227</t>
  </si>
  <si>
    <t>TD2086260</t>
  </si>
  <si>
    <t>TD2204330</t>
  </si>
  <si>
    <t>TD2204333</t>
  </si>
  <si>
    <t>TD2204336</t>
  </si>
  <si>
    <t>TD2207109</t>
  </si>
  <si>
    <t>TD2208365</t>
  </si>
  <si>
    <t>TD1826140</t>
  </si>
  <si>
    <t>[ '19161431' '19187620' '19188109' '248029217' '248029352']</t>
  </si>
  <si>
    <t>~1425</t>
  </si>
  <si>
    <t>TD2057187</t>
  </si>
  <si>
    <t>TD2076562</t>
  </si>
  <si>
    <t>TD2161491</t>
  </si>
  <si>
    <t>TD2161493</t>
  </si>
  <si>
    <t>TD2161500</t>
  </si>
  <si>
    <t>TD2161505</t>
  </si>
  <si>
    <t>TD2161747</t>
  </si>
  <si>
    <t>TD2161753</t>
  </si>
  <si>
    <t>TD2161760</t>
  </si>
  <si>
    <t>TD2161770</t>
  </si>
  <si>
    <t>TD2161780</t>
  </si>
  <si>
    <t>TD2161786</t>
  </si>
  <si>
    <t>TD2103248</t>
  </si>
  <si>
    <t>[ 36689072 120296487 36664439 36665244 36689746 36690946
 36664914 36691041 103554815 36665377 36664212 36690355
 170177792]</t>
  </si>
  <si>
    <t>~287</t>
  </si>
  <si>
    <t>TD2155699</t>
  </si>
  <si>
    <t>TD1937553</t>
  </si>
  <si>
    <t>[ '245008212']</t>
  </si>
  <si>
    <t>TD2213670</t>
  </si>
  <si>
    <t>[ '18941836' '45974029' '18941680' '18942525' '18942736' '18942957'
 '18941175' '18941564' '18941059' '161970089' '164599533']</t>
  </si>
  <si>
    <t>TD2086261</t>
  </si>
  <si>
    <t>TD2208376</t>
  </si>
  <si>
    <t>TD2208378</t>
  </si>
  <si>
    <t>TD2208386</t>
  </si>
  <si>
    <t>TD2248107</t>
  </si>
  <si>
    <t>TD2248115</t>
  </si>
  <si>
    <t>TD2248119</t>
  </si>
  <si>
    <t>TD2248123</t>
  </si>
  <si>
    <t>TD2007322</t>
  </si>
  <si>
    <t>TD2208181</t>
  </si>
  <si>
    <t>TD2208182</t>
  </si>
  <si>
    <t>TD2208183</t>
  </si>
  <si>
    <t>TD2208184</t>
  </si>
  <si>
    <t>TD2208186</t>
  </si>
  <si>
    <t>TD2227656</t>
  </si>
  <si>
    <t>TD2227657</t>
  </si>
  <si>
    <t>TD2227658</t>
  </si>
  <si>
    <t>TD2227659</t>
  </si>
  <si>
    <t>TD2227660</t>
  </si>
  <si>
    <t>TD2227661</t>
  </si>
  <si>
    <t>TD2229079</t>
  </si>
  <si>
    <t>TD2229080</t>
  </si>
  <si>
    <t>TD2229081</t>
  </si>
  <si>
    <t>TD2229083</t>
  </si>
  <si>
    <t>TD2229085</t>
  </si>
  <si>
    <t>TD2229086</t>
  </si>
  <si>
    <t>TD2229087</t>
  </si>
  <si>
    <t>TD2229088</t>
  </si>
  <si>
    <t>TD2229089</t>
  </si>
  <si>
    <t>TD2229090</t>
  </si>
  <si>
    <t>TD2229093</t>
  </si>
  <si>
    <t>TD2229098</t>
  </si>
  <si>
    <t>TD2229100</t>
  </si>
  <si>
    <t>TD2229102</t>
  </si>
  <si>
    <t>TD2234833</t>
  </si>
  <si>
    <t>TD2234834</t>
  </si>
  <si>
    <t>TD2234835</t>
  </si>
  <si>
    <t>TD2234837</t>
  </si>
  <si>
    <t>TD2234838</t>
  </si>
  <si>
    <t>TD2234839</t>
  </si>
  <si>
    <t>TD2234840</t>
  </si>
  <si>
    <t>TD2243135</t>
  </si>
  <si>
    <t>TD2243137</t>
  </si>
  <si>
    <t>TD2243138</t>
  </si>
  <si>
    <t>TD2243139</t>
  </si>
  <si>
    <t>TD2243140</t>
  </si>
  <si>
    <t>TD2243141</t>
  </si>
  <si>
    <t>TD2243146</t>
  </si>
  <si>
    <t>TD2243147</t>
  </si>
  <si>
    <t>TD2243148</t>
  </si>
  <si>
    <t>TD2243150</t>
  </si>
  <si>
    <t>TD2245126</t>
  </si>
  <si>
    <t>TD2245169</t>
  </si>
  <si>
    <t>TD2245173</t>
  </si>
  <si>
    <t>TD2001417</t>
  </si>
  <si>
    <t>[ '241921769' '241921780' '241921814' '194222228' '218790064'
 '241921757']</t>
  </si>
  <si>
    <t>TD1844521</t>
  </si>
  <si>
    <t>TD1754063</t>
  </si>
  <si>
    <t>17903/11427</t>
  </si>
  <si>
    <t>[ '61207078' '61208419' '61208630' '61209170' '199880289' '199880339'
 '199880306' '61208843' '61197716' '61207608' '61209646' '61208023'
 '61207543' '61207805' '61209545' '237156059' '69694066' '61207778'
 '199880355' '39759740' '61197543' '61207490' '61208034' '61208155'
 '61209347' '40431453' '61207093' '165899116' '45215989' '61208058']</t>
  </si>
  <si>
    <t>TD1790845</t>
  </si>
  <si>
    <t>[ '12768395' '69694029' '69694066' '55088931' '105712501' '12768526'
 '55088559' '12768334' '12769106' '204120271' '202359777' '55088416'
 '70439872' '61208843' '199880092' '199880265' '243456991' '12768457'
 '69694016' '69694041' '199880216']</t>
  </si>
  <si>
    <t>TD1941970</t>
  </si>
  <si>
    <t>[ '33953662' '33954797' '33954957' '207074098' '33938134' '33956566'
 '169966603' '33939145' '169966589' '211936346' '33937873' '33939425'
 '207074110' '207074125']</t>
  </si>
  <si>
    <t>TD2010338</t>
  </si>
  <si>
    <t>[ '106279470' '243790216' '33937918' '33955110' '182217604' '33954235'
 '197172243' '33939303' '33953012' '33955896' '164986474' '33938814']</t>
  </si>
  <si>
    <t>TD2010341</t>
  </si>
  <si>
    <t>[ '243352398' '243352968' '33937564' '33938422' '33953186' '33956249'
 '33955058' '106279470' '33938277' '33939239' '33953350' '211936519'
 '33956506' '211936576' '33953298' '33953721' '33956105' '70344641'
 '107493255' '107493398' '33978441' '243942195' '107493414' '107493442']</t>
  </si>
  <si>
    <t>TD2010343</t>
  </si>
  <si>
    <t>[ '33937017' '207671733' '33939328' '33953169' '33955069' '162828964'
 '33938220' '33978473' '33938943' '33937230' '33937751' '33939384'
 '211936669' '33954097' '33956043' '33952854' '33978531' '222884704']</t>
  </si>
  <si>
    <t>TD2010344</t>
  </si>
  <si>
    <t>[ '33938127' '33954715' '33956474' '33937974' '33939728' '237160678'
 '33954214' '206921027' '33939314' '33956842' '33956679' '106750590'
 '33937436' '33937856' '33955503' '209949772' '33955156' '33955534']</t>
  </si>
  <si>
    <t>TD2022003</t>
  </si>
  <si>
    <t>[ 33937645 33952770 33953622 33954957 211936473 33953662
 33954797 207074098 33938134 33956566 169966603 33939145
 169966589 211936346 33937873 33939425 106279470 243790216
 33937918 33938513 33955110 182217604 33954235 197172243
 33939289 33938814 33939303 33955896 164986474 241171353
 33937564 33938422 33953186 33956249 33937212 33955058
 33938277 33939239 33953350 211936519 33956506 211936576
 33953298 33953721 33956105 70344641 107493255 107493398
 33937230 33938943 106750590 33939328 33953169 33955069
 162828964 33938220 33978473 33937751 33939384 33953594
 33978441 33952854 33978531 243942195 222884704 33938127
 33954715 33956474 33937974 33939728 237160678 33954214
 206921027 33939314 33956842 33956679 33937436 33937856
 33955503 209949772 33955156 33955534 33955284 33937786]</t>
  </si>
  <si>
    <t>TD2022005</t>
  </si>
  <si>
    <t>TD2022007</t>
  </si>
  <si>
    <t>TD2022009</t>
  </si>
  <si>
    <t>TD2022011</t>
  </si>
  <si>
    <t>TD2066024</t>
  </si>
  <si>
    <t>TD2174422</t>
  </si>
  <si>
    <t>Note [1]: This metric is not tracked at this time.</t>
  </si>
  <si>
    <t>Row Labels</t>
  </si>
  <si>
    <t>Grand Total</t>
  </si>
  <si>
    <t>Max of l) Total number of customers served by the circuit/circuit segments</t>
  </si>
  <si>
    <t>Customers</t>
  </si>
  <si>
    <t>Segment length</t>
  </si>
  <si>
    <t>Accrued</t>
  </si>
  <si>
    <t>Total Length</t>
  </si>
  <si>
    <t>Cost ($3M)</t>
  </si>
  <si>
    <t>Total</t>
  </si>
  <si>
    <t>Customer block</t>
  </si>
  <si>
    <t>Cost/Customer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</si>
</sst>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11" x14ac:knownFonts="1">
    <font>
      <sz val="11"/>
      <name val="Calibri"/>
    </font>
    <font>
      <sz val="11"/>
      <color theme="1"/>
      <name val="Calibri"/>
      <family val="2"/>
      <scheme val="minor"/>
    </font>
    <font>
      <sz val="11"/>
      <name val="Calibri"/>
      <family val="2"/>
    </font>
    <font>
      <sz val="12"/>
      <name val="Times New Roman"/>
      <family val="1"/>
    </font>
    <font>
      <sz val="11"/>
      <name val="Calibri"/>
      <family val="2"/>
    </font>
    <font>
      <sz val="8"/>
      <name val="Calibri"/>
      <family val="2"/>
    </font>
    <font>
      <b/>
      <sz val="12"/>
      <name val="Times New Roman"/>
      <family val="1"/>
    </font>
    <font>
      <sz val="12"/>
      <color rgb="FFFF0000"/>
      <name val="Times New Roman"/>
      <family val="1"/>
    </font>
    <font>
      <sz val="11"/>
      <name val="Aptos Narrow"/>
      <family val="2"/>
    </font>
    <font>
      <sz val="11"/>
      <name val="Aptos Narrow"/>
      <family val="2"/>
    </font>
    <font>
      <sz val="11"/>
      <name val="Times New Roman"/>
      <family val="1"/>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0">
    <xf numFmtId="0" fontId="0" fillId="0" borderId="0"/>
    <xf numFmtId="44" fontId="2" fillId="0" borderId="0" applyFont="0" applyFill="0" applyBorder="0" applyAlignment="0" applyProtection="0"/>
    <xf numFmtId="0" fontId="4" fillId="0" borderId="0"/>
    <xf numFmtId="0" fontId="8" fillId="0" borderId="0"/>
    <xf numFmtId="43" fontId="9" fillId="0" borderId="0" applyFont="0" applyFill="0" applyBorder="0" applyAlignment="0" applyProtection="0"/>
    <xf numFmtId="44" fontId="9"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cellStyleXfs>
  <cellXfs count="28">
    <xf numFmtId="0" fontId="0" fillId="0" borderId="0" xfId="0"/>
    <xf numFmtId="0" fontId="3" fillId="0" borderId="0" xfId="0" applyFont="1"/>
    <xf numFmtId="164" fontId="3" fillId="0" borderId="0" xfId="1" applyNumberFormat="1" applyFont="1"/>
    <xf numFmtId="0" fontId="6" fillId="0" borderId="0" xfId="0" applyFont="1" applyAlignment="1">
      <alignment wrapText="1"/>
    </xf>
    <xf numFmtId="0" fontId="7" fillId="0" borderId="0" xfId="0" applyFont="1"/>
    <xf numFmtId="0" fontId="3" fillId="0" borderId="0" xfId="0" applyFont="1" applyAlignment="1">
      <alignment horizontal="right"/>
    </xf>
    <xf numFmtId="0" fontId="3" fillId="0" borderId="0" xfId="3" applyFont="1"/>
    <xf numFmtId="4" fontId="3" fillId="0" borderId="0" xfId="3" applyNumberFormat="1" applyFont="1"/>
    <xf numFmtId="0" fontId="3" fillId="0" borderId="0" xfId="0" applyFont="1" applyAlignment="1">
      <alignment horizontal="center" vertical="center"/>
    </xf>
    <xf numFmtId="0" fontId="10" fillId="0" borderId="0" xfId="0" applyFont="1"/>
    <xf numFmtId="14" fontId="10" fillId="0" borderId="0" xfId="0" applyNumberFormat="1" applyFont="1"/>
    <xf numFmtId="0" fontId="10" fillId="0" borderId="0" xfId="0" applyFont="1" applyAlignment="1">
      <alignment horizontal="right"/>
    </xf>
    <xf numFmtId="3" fontId="10" fillId="0" borderId="0" xfId="0" applyNumberFormat="1" applyFont="1" applyAlignment="1">
      <alignment horizontal="center" vertical="center"/>
    </xf>
    <xf numFmtId="0" fontId="6" fillId="2" borderId="0" xfId="0" applyFont="1" applyFill="1" applyAlignment="1">
      <alignment vertical="top" wrapText="1"/>
    </xf>
    <xf numFmtId="0" fontId="6" fillId="2" borderId="0" xfId="0" applyFont="1" applyFill="1" applyAlignment="1">
      <alignment horizontal="right" vertical="top" wrapText="1"/>
    </xf>
    <xf numFmtId="164" fontId="6" fillId="2" borderId="0" xfId="1" applyNumberFormat="1" applyFont="1" applyFill="1" applyAlignment="1">
      <alignment vertical="top" wrapText="1"/>
    </xf>
    <xf numFmtId="3" fontId="10" fillId="0" borderId="0" xfId="0" applyNumberFormat="1" applyFont="1" applyAlignment="1">
      <alignment horizontal="center" vertical="distributed"/>
    </xf>
    <xf numFmtId="0" fontId="3" fillId="0" borderId="0" xfId="0" applyFont="1" applyAlignment="1">
      <alignment horizontal="center"/>
    </xf>
    <xf numFmtId="164" fontId="6" fillId="2" borderId="0" xfId="1" applyNumberFormat="1" applyFont="1" applyFill="1" applyAlignment="1">
      <alignment horizontal="center" vertical="top" wrapText="1"/>
    </xf>
    <xf numFmtId="164" fontId="3" fillId="0" borderId="0" xfId="1" applyNumberFormat="1" applyFont="1" applyAlignment="1">
      <alignment vertical="center"/>
    </xf>
    <xf numFmtId="0" fontId="3" fillId="0" borderId="0" xfId="3" applyFont="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2" fillId="0" borderId="0" xfId="0" applyFont="1"/>
    <xf numFmtId="44" fontId="0" fillId="0" borderId="0" xfId="1" applyFont="1"/>
    <xf numFmtId="44" fontId="0" fillId="0" borderId="0" xfId="0" applyNumberFormat="1"/>
  </cellXfs>
  <cellStyles count="10">
    <cellStyle name="Comma 2" xfId="9" xr:uid="{4E0B5246-AEF5-4B2B-91BD-BEF6D9C7CB17}"/>
    <cellStyle name="Comma 3" xfId="4" xr:uid="{FC95921A-F9BD-496E-9255-8188FE361CC0}"/>
    <cellStyle name="Currency" xfId="1" builtinId="4"/>
    <cellStyle name="Currency 2" xfId="5" xr:uid="{BC7CAA35-404E-44B6-8734-A055F0E21B4A}"/>
    <cellStyle name="Normal" xfId="0" builtinId="0"/>
    <cellStyle name="Normal 2" xfId="2" xr:uid="{D29212A4-127A-4428-BEAA-53F6B4522C3A}"/>
    <cellStyle name="Normal 2 2" xfId="6" xr:uid="{7D5BDF4D-372C-4DE5-8307-56968FBDF11A}"/>
    <cellStyle name="Normal 3" xfId="8" xr:uid="{5FE3D658-E1A3-4694-A5DC-0AD1111C942D}"/>
    <cellStyle name="Normal 4" xfId="3" xr:uid="{7CF60423-B738-400B-92A5-C1583E67C6E5}"/>
    <cellStyle name="Percent 2" xfId="7" xr:uid="{3DAE7ACC-A3B7-4578-B81F-FA929D027AA4}"/>
  </cellStyles>
  <dxfs count="18">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06.731332291667" createdVersion="8" refreshedVersion="8" minRefreshableVersion="3" recordCount="165" xr:uid="{776D2372-693D-E340-945F-466CD3908033}">
  <cacheSource type="worksheet">
    <worksheetSource ref="A2:M167" sheet="MGRA-SCE-WMP25_DataRequest4 Q2"/>
  </cacheSource>
  <cacheFields count="13">
    <cacheField name="Project Initiation Form (PIF)" numFmtId="0">
      <sharedItems containsMixedTypes="1" containsNumber="1" containsInteger="1" minValue="134844" maxValue="727140"/>
    </cacheField>
    <cacheField name="a) Project ID number" numFmtId="0">
      <sharedItems/>
    </cacheField>
    <cacheField name="b) Program" numFmtId="0">
      <sharedItems/>
    </cacheField>
    <cacheField name="c) Circuit ID" numFmtId="0">
      <sharedItems containsMixedTypes="1" containsNumber="1" containsInteger="1" minValue="108" maxValue="18724" count="35">
        <n v="18724"/>
        <n v="12350"/>
        <n v="14372"/>
        <n v="17059"/>
        <s v="No Circuit Associated with Work Order"/>
        <n v="17165"/>
        <n v="12430"/>
        <n v="3519"/>
        <n v="3297"/>
        <n v="6987"/>
        <n v="15874"/>
        <n v="6530"/>
        <n v="108"/>
        <n v="1057"/>
        <n v="12161"/>
        <s v="17903/11427"/>
        <n v="5188"/>
        <n v="9110"/>
        <n v="14547"/>
        <s v="1733/2562"/>
        <n v="4693"/>
        <n v="115"/>
        <n v="884"/>
        <n v="1873"/>
        <n v="2919"/>
        <n v="3928"/>
        <n v="7448"/>
        <n v="8938"/>
        <n v="10483"/>
        <n v="13578"/>
        <n v="14661"/>
        <n v="15307"/>
        <n v="15986"/>
        <n v="17717"/>
        <n v="17903"/>
      </sharedItems>
    </cacheField>
    <cacheField name="d) Circuit-segment name or ID number" numFmtId="0">
      <sharedItems count="43" longText="1">
        <s v="[ 33937645 33952770 33953622 33954957 211936473 33953662_x000a_ 33954797 207074098 33938134 33956566 169966603 33939145_x000a_ 169966589 211936346 33937873 33939425 106279470 243790216_x000a_ 33937918 33938513 33955110 182217604 33954235 197172243_x000a_ 33939289 33938814 33939303 33955896 164986474 241171353_x000a_ 33937564 33938422 33953186 33956249 33937212 33955058_x000a_ 33938277 33939239 33953350 211936519 33956506 211936576_x000a_ 33953298 33953721 33956105 70344641 107493255 107493398_x000a_ 33937230 33938943 106750590 33939328 33953169 33955069_x000a_ 162828964 33938220 33978473 33937751 33939384 33953594_x000a_ 33978441 33952854 33978531 243942195 222884704 33938127_x000a_ 33954715 33956474 33937974 33939728 237160678 33954214_x000a_ 206921027 33939314 33956842 33956679 33937436 33937856_x000a_ 33955503 209949772 33955156 33955534 33955284 33937786]"/>
        <s v="[ 12771021 212166604 12770850 12772012 12772197 12772005_x000a_ 12770654 98609471 98609484 210046684 12770948 12770661_x000a_ 12770871 176635616 12773108 12772744 217041442 89771223_x000a_ 89771236 210046645 12771813 12773301 12771064 196889343_x000a_ 12770596 12770962 241310450 12773287 12771427 12771933_x000a_ 12772036 12748799 12770395 12771990 12772597 179662526_x000a_ 12771129 12771392 12772553 12772716 12771961 12771693_x000a_ 210046551 12772582 12772612 242813921 12771252 12772772_x000a_ 12771434 12771834 12772817 215069699 12772531 12771788_x000a_ 12771749 12772165 12772225 12772675 240600319 12771547_x000a_ 12771216 12771449 12772658 12770734 12772470 235558570_x000a_ 12771442 12771880 240600350 12771742 12772730]"/>
        <s v="[ 40618247 40617439 40617775 40619220 40619984 40653341_x000a_ 207669162 40652196 40651961 40652129 207668779 40618174_x000a_ 40619099 40618444 40619054 40618564 167699047 136730409_x000a_ 40618206 40620284 40617404 40618110 40560882 40617121_x000a_ 40621076 40618793 40620527 73798499 73798661 73798668_x000a_ 73798675 84729619 84729626 84729633 40560945 40617721_x000a_ 40618824 40652521 69418029 40619227 40620366 40651351_x000a_ 40653154 40561078 40618356 40620728 40652210 40560812_x000a_ 40620189 40616989 40621100 98676234 98676443 98676456_x000a_ 40653202 40560889 40618510 40619016 40618257 40652762_x000a_ 214504116 40561037 40618520 207668815 136730430 40620417_x000a_ 29679588 40617900 40620343 193943220 29679322 40617048_x000a_ 40618461 40620022 40621065 52413347 83327012 40618011_x000a_ 40619642 40652780 40652934 237024006 40618136 69418008_x000a_ 40618286 40653165 40617758 40651777 40620572 40617911_x000a_ 40619009 40652078 40620718 40618308 98676247 40620866_x000a_ 40621051 40651898]"/>
        <s v="[ '12770420' '12771245' '12771336' '210046075' '12772955' '100331458'_x000a_ '100331471' '100331521' '12771888' '12772379' '12770765' '12772871'_x000a_ '110687293' '222068867' '12772605' '12773031' '75102873' '12773137'_x000a_ '12772853' '12770934' '179261747' '179261765' '215070036' '12772218'_x000a_ '197723071' '219545279' '12772651' '12771146']"/>
        <s v="[ '33937017' '207671733' '33939328' '33953169' '33955069' '162828964'_x000a_ '33938220' '33978473' '33938943' '33937230' '33937751' '33939384'_x000a_ '211936669' '33954097' '33956043' '33952854' '33978531' '222884704']"/>
        <s v="[ '33953662' '33954797' '33954957' '207074098' '33938134' '33956566'_x000a_ '169966603' '33939145' '169966589' '211936346' '33937873' '33939425'_x000a_ '207074110' '207074125']"/>
        <s v="[ '33938127' '33954715' '33956474' '33937974' '33939728' '237160678'_x000a_ '33954214' '206921027' '33939314' '33956842' '33956679' '106750590'_x000a_ '33937436' '33937856' '33955503' '209949772' '33955156' '33955534']"/>
        <s v="[ '106279470' '243790216' '33937918' '33955110' '182217604' '33954235'_x000a_ '197172243' '33939303' '33953012' '33955896' '164986474' '33938814']"/>
        <s v="[ '12770596' '12770962' '241310450' '12772744']"/>
        <s v="[ 30331343 30354103 30350912 30352692 215882678 30329512_x000a_ 30351369 30329795 30376068 30302232 30329166 141748172_x000a_ 30377777 236352693 236352666 236352747 236352720 30375827_x000a_ 173613388 30376034 218875657 30350154 30377852 30332033_x000a_ 30352078 30376947 30377835 30331398 30353288 242187933_x000a_ 155498934 30331081 30376182 242787343 242787389 242787426_x000a_ 30302043 30377401 30330371 173304522 173304589 30301449_x000a_ 74213206 30331645 242787358 30301486 30330237 30376414_x000a_ 30352940 139010869 30302109 30329935 30354223 30378010_x000a_ 30329962 30332628 84390230 191796252 30328787 182020147_x000a_ 218875704 30329414 30330485 30351461 30352310 30350071_x000a_ 30376479 30330336 111005464 30302029 30329543 30329727_x000a_ 30375982 30353210 30353639 30353670 223192031 30352661_x000a_ 30351862 30302249 30352823 218875735 30376681 30350480_x000a_ 30332698 30330037 193433329 213941382 83288207 237131218_x000a_ 30332352 30377486 213941120 62538668 76682506 30331579_x000a_ 30350019 30330402 236312216 30331467 30329325 30302616_x000a_ 30375896 30330979 30352573 30330357 164671934 30331868_x000a_ 30352276 30351549 187699686 229935547 30329201 30350814_x000a_ 30352017 30377986 175088517 175088379 175088497 229935561_x000a_ 164672055]"/>
        <s v="[ '25715732' '25769520' '55340891' '55354337' '55340774' '25715703'_x000a_ '55340782' '55340932' '55341028' '55340943' '209866781' '46617123'_x000a_ '55354228' '55354391' '55354407' '25715563' '25716204' '25770434'_x000a_ '55340704' '236365009' '55354329' '209866589' '241055543' '241055589'_x000a_ '55354552' '195368558' '55340737' '55340820' '55354036' '55354804'_x000a_ '237101617' '242336994' '55341044']"/>
        <s v="[ '25715732' '25769520' '55340891' '55354337' '25715703' '55340774'_x000a_ '55340782' '55340932' '55340943' '55341028' '209866781' '46617123'_x000a_ '55354228' '55354391' '25715563' '25716204' '25770434' '55340704'_x000a_ '236365009' '55354329' '209866589' '241055543' '241055589' '55340737'_x000a_ '55340820' '55354036' '55354552' '55354804' '237101617' '242336994'_x000a_ '55341044']"/>
        <s v="[ '12770420' '12771245' '12771336' '210046075' '12772955' '100331458'_x000a_ '100331471' '100331521' '12771888' '12772379' '12770765' '12772871'_x000a_ '110687293' '222068867' '12772853' '12770934' '179261747' '179261765'_x000a_ '12773031' '215070036' '12772218' '197723071' '12773137' '219545279'_x000a_ '12772651' '100331957' '100338702']"/>
        <s v="[ '133131199' '133131206' '133131245' '207203641' '208684230'_x000a_ '207203528' '235583255' '133131267' '208684244' '19157189' '19157397'_x000a_ '19157933' '22832229' '133131176' '133131190' '210689727']"/>
        <s v="[ 59127054 59147965 197736582 107497561 59104867 59130313_x000a_ 59131577 59154172 59104805 59104030 59128262 59145684_x000a_ 59147395 59147488 59105714 59106038 59128515 241129485_x000a_ 241129554 219109962]"/>
        <s v="[ '12771427' '12771933' '12772036' '12748799' '12770395' '12771990'_x000a_ '12772597' '179662526' '12771129' '12771392' '12772553' '12772716'_x000a_ '12771961' '12771693' '210046551' '12772612' '242813921' '12771252'_x000a_ '12772772' '12771434' '12771834' '12772817' '12772582' '215069699'_x000a_ '12771788']"/>
        <s v="[ '133131206' '133131245' '235583255' '210689727']"/>
        <s v="[ '12772675' '240600319' '12772165' '12771547' '12771216' '12772658'_x000a_ '12771742' '12771880' '12772730' '12771442' '235558570']"/>
        <s v="[ 36689072 120296487 36664439 36665244 36689746 36690946_x000a_ 36664914 36691041 103554815 36665377 36664212 36690355_x000a_ 170177792]"/>
        <s v="[ '243352398' '243352968' '33937564' '33938422' '33953186' '33956249'_x000a_ '33955058' '106279470' '33938277' '33939239' '33953350' '211936519'_x000a_ '33956506' '211936576' '33953298' '33953721' '33956105' '70344641'_x000a_ '107493255' '107493398' '33978441' '243942195' '107493414' '107493442']"/>
        <s v="[ '40820338' '40847864' '40848702' '40845322' '40846059' '40846264'_x000a_ '40879032' '245290838']"/>
        <s v="[ 51966888 237138332 51943234 51966745 51967143 177386770_x000a_ 51943675 51968330 167114014 211041799 237161585 51966140_x000a_ 51967854 45323194 191578336 45324846 110597044 51968342_x000a_ 51944503 51966558 51944486 135846962 242064824 45324352_x000a_ 45299609 45324291 94366103 201573496 51967659 94366516_x000a_ 51943880 51944079 208451822 242064861 135205303]"/>
        <s v="[ '18941836' '45974029' '18941680' '18942525' '18942736' '18942957'_x000a_ '18941175' '18941564' '18941059' '161970089' '164599533']"/>
        <s v="[ '12771056' '12772189' '12773084' '12773214' '12773248' '90058824'_x000a_ '90058837' '90058883' '12771007' '215069912' '12772568' '90265054'_x000a_ '90265130' '211240582' '240600060']"/>
        <s v="[ '185523969' '40820338' '40847864' '40848702' '40846059']"/>
        <s v="[ '61207078' '61208419' '61208630' '61209170' '199880289' '199880339'_x000a_ '199880306' '61208843' '61197716' '61207608' '61209646' '61208023'_x000a_ '61207543' '61207805' '61209545' '237156059' '69694066' '61207778'_x000a_ '199880355' '39759740' '61197543' '61207490' '61208034' '61208155'_x000a_ '61209347' '40431453' '61207093' '165899116' '45215989' '61208058']"/>
        <s v="[ '12768395' '69694029' '69694066' '55088931' '105712501' '12768526'_x000a_ '55088559' '12768334' '12769106' '204120271' '202359777' '55088416'_x000a_ '70439872' '61208843' '199880092' '199880265' '243456991' '12768457'_x000a_ '69694016' '69694041' '199880216']"/>
        <s v="[ 13773554 238026987 238027000 243188081 13773593 13773578]"/>
        <s v="[ '13773554' '13773578' '13773593']"/>
        <s v="[ 25716262 25770082 25715185 25771425 25716036 25716094_x000a_ 25716530 25768915 25769063 25770053]"/>
        <s v="[ '12770948' '12771813' '12773301' '89771236']"/>
        <s v="[ '19161431' '19187620' '19188109' '248029217' '248029352']"/>
        <s v="[ '35967269' '35997090' '12805343' '14804932' '83643490' '138987448'_x000a_ '148174723' '148174726' '169707740' '169707761' '169707778' '169707799'_x000a_ '169707929' '236165294' '222215090' '31763563' '69151917' '169110694'_x000a_ '224310717']"/>
        <s v="[ '40845322' '40846264' '40848702' '40879032' '245290838']"/>
        <s v="[ '12771021' '12770850' '12772005']"/>
        <s v="[ '25715703' '55340719' '55354156' '241787979' '55354391' '46617123'_x000a_ '55354228' '25716262' '25768558' '25771015' '209866852' '241788192'_x000a_ '55340774' '55354407']"/>
        <s v="[ 38124947 38124542 207615097 207731942 207732069]"/>
        <s v="[ '25715703' '55354156' '55354391' '25716262' '25770082' '25768558'_x000a_ '25771015' '209866852' '241788192' '25768534' '25769355']"/>
        <s v="[ '25464700' '25464380' '25466040' '25507801' '25508640' '190602621'_x000a_ '190602714']"/>
        <s v="No Structures Associated with Work Order"/>
        <s v="[ '22832250' '22832324' '36629913' '149111404' '149111543' '207203528'_x000a_ '19157933' '19158073' '133131267' '149111418']"/>
        <s v="[ '245008212']"/>
        <s v="[ '241921769' '241921780' '241921814' '194222228' '218790064'_x000a_ '241921757']"/>
      </sharedItems>
    </cacheField>
    <cacheField name="e) Relevant wildfire risk score(s) from the WF risk model used in the 2025 WMP Update filing" numFmtId="14">
      <sharedItems/>
    </cacheField>
    <cacheField name="f) The actual start date of the project" numFmtId="0">
      <sharedItems containsDate="1" containsBlank="1" containsMixedTypes="1" minDate="2023-08-07T00:00:00" maxDate="2024-03-05T00:00:00"/>
    </cacheField>
    <cacheField name="g) The expected completion date of the project" numFmtId="14">
      <sharedItems containsSemiMixedTypes="0" containsNonDate="0" containsDate="1" containsString="0" minDate="2024-02-29T00:00:00" maxDate="2026-01-01T00:00:00"/>
    </cacheField>
    <cacheField name="h) Length (in circuit miles) of underground conductor to be installed prior to the end of 2025" numFmtId="0">
      <sharedItems containsSemiMixedTypes="0" containsString="0" containsNumber="1" minValue="0" maxValue="3.62"/>
    </cacheField>
    <cacheField name="j) Length (in circuit miles) of overhead conductor to be permanently removed prior to the end 2025 and replaced by underground conductor" numFmtId="0">
      <sharedItems containsMixedTypes="1" containsNumber="1" minValue="0" maxValue="14.59" count="26">
        <n v="3.5"/>
        <n v="6.13"/>
        <n v="14.59"/>
        <n v="13.7"/>
        <n v="2.08"/>
        <n v="1.98"/>
        <n v="0.49"/>
        <n v="0.43"/>
        <n v="1.66"/>
        <s v="N/A"/>
        <n v="2.78"/>
        <n v="0.96"/>
        <n v="0.08"/>
        <n v="2.66"/>
        <n v="3.8"/>
        <n v="7.4999999999999997E-2"/>
        <n v="1.89"/>
        <n v="1.1499999999999999"/>
        <n v="0.85"/>
        <n v="7.0000000000000007E-2"/>
        <n v="3.91"/>
        <n v="2.87"/>
        <n v="0"/>
        <n v="6.95"/>
        <n v="1.67"/>
        <n v="0.63"/>
      </sharedItems>
    </cacheField>
    <cacheField name="k) Length (in circuit miles) of overhead conductor to be permanently removed in 2025 and not replaced with covered conductor or undergrounded" numFmtId="164">
      <sharedItems/>
    </cacheField>
    <cacheField name="l) Total number of customers served by the circuit/circuit segments" numFmtId="3">
      <sharedItems containsMixedTypes="1" containsNumber="1" containsInteger="1" minValue="17" maxValue="4949" count="35">
        <s v="~1,283"/>
        <n v="4211"/>
        <n v="1542"/>
        <n v="297"/>
        <n v="3321"/>
        <n v="1488"/>
        <n v="621"/>
        <n v="1619"/>
        <n v="229"/>
        <n v="1286"/>
        <n v="1363"/>
        <n v="17"/>
        <n v="1858"/>
        <n v="1569"/>
        <n v="2027"/>
        <n v="4949"/>
        <n v="274"/>
        <n v="133"/>
        <n v="651"/>
        <n v="2540"/>
        <s v="N/A"/>
        <n v="1227"/>
        <n v="2200"/>
        <s v="~1425"/>
        <n v="1597"/>
        <n v="1852"/>
        <s v="~287"/>
        <n v="1410"/>
        <n v="302"/>
        <n v="1249"/>
        <n v="2475"/>
        <n v="1758"/>
        <n v="749"/>
        <n v="2602"/>
        <n v="1672"/>
      </sharedItems>
    </cacheField>
    <cacheField name="m) Total minutes of PSPS experienced by the project circuit/circuit segments since 2019" numFmtId="3">
      <sharedItems containsMixedTypes="1" containsNumber="1" containsInteger="1" minValue="0" maxValue="244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n v="230793"/>
    <s v="TD2022003"/>
    <s v="WMP"/>
    <x v="0"/>
    <x v="0"/>
    <s v="N/A"/>
    <s v="N/A"/>
    <d v="2025-02-15T00:00:00"/>
    <n v="0"/>
    <x v="0"/>
    <s v="Note[1]"/>
    <x v="0"/>
    <n v="24440"/>
  </r>
  <r>
    <s v="N/A"/>
    <s v="TD2022005"/>
    <s v="WMP"/>
    <x v="0"/>
    <x v="0"/>
    <s v="N/A"/>
    <s v="N/A"/>
    <d v="2025-02-15T00:00:00"/>
    <n v="0"/>
    <x v="0"/>
    <s v="Note[1]"/>
    <x v="1"/>
    <n v="0"/>
  </r>
  <r>
    <n v="526019"/>
    <s v="TD2022007"/>
    <s v="WMP"/>
    <x v="0"/>
    <x v="0"/>
    <s v="N/A"/>
    <s v="N/A"/>
    <d v="2025-02-15T00:00:00"/>
    <n v="0"/>
    <x v="0"/>
    <s v="Note[1]"/>
    <x v="2"/>
    <n v="0"/>
  </r>
  <r>
    <n v="626048"/>
    <s v="TD2022009"/>
    <s v="WMP"/>
    <x v="0"/>
    <x v="0"/>
    <s v="N/A"/>
    <s v="N/A"/>
    <d v="2025-02-15T00:00:00"/>
    <n v="0"/>
    <x v="0"/>
    <s v="Note[1]"/>
    <x v="2"/>
    <n v="0"/>
  </r>
  <r>
    <n v="626048"/>
    <s v="TD2022011"/>
    <s v="WMP"/>
    <x v="0"/>
    <x v="0"/>
    <s v="N/A"/>
    <s v="N/A"/>
    <d v="2025-02-15T00:00:00"/>
    <n v="0"/>
    <x v="0"/>
    <s v="Note[1]"/>
    <x v="2"/>
    <n v="0"/>
  </r>
  <r>
    <n v="626048"/>
    <s v="TD2066024"/>
    <s v="WMP"/>
    <x v="0"/>
    <x v="0"/>
    <s v="N/A"/>
    <s v="N/A"/>
    <d v="2025-02-15T00:00:00"/>
    <n v="0"/>
    <x v="0"/>
    <s v="Note[1]"/>
    <x v="2"/>
    <n v="0"/>
  </r>
  <r>
    <n v="626048"/>
    <s v="TD2174422"/>
    <s v="WMP"/>
    <x v="0"/>
    <x v="0"/>
    <s v="N/A"/>
    <s v="N/A"/>
    <d v="2025-02-15T00:00:00"/>
    <n v="0.13"/>
    <x v="0"/>
    <s v="Note[1]"/>
    <x v="2"/>
    <n v="0"/>
  </r>
  <r>
    <n v="626048"/>
    <s v="TD2027406"/>
    <s v="WMP"/>
    <x v="1"/>
    <x v="1"/>
    <s v="N/A"/>
    <s v="N/A"/>
    <d v="2025-02-15T00:00:00"/>
    <n v="0"/>
    <x v="1"/>
    <s v="Note[1]"/>
    <x v="2"/>
    <n v="0"/>
  </r>
  <r>
    <n v="626048"/>
    <s v="TD2027408"/>
    <s v="WMP"/>
    <x v="1"/>
    <x v="1"/>
    <s v="N/A"/>
    <s v="N/A"/>
    <d v="2025-02-15T00:00:00"/>
    <n v="0"/>
    <x v="1"/>
    <s v="Note[1]"/>
    <x v="2"/>
    <n v="0"/>
  </r>
  <r>
    <n v="230793"/>
    <s v="TD2027412"/>
    <s v="WMP"/>
    <x v="1"/>
    <x v="1"/>
    <s v="N/A"/>
    <s v="N/A"/>
    <d v="2025-02-15T00:00:00"/>
    <n v="0"/>
    <x v="1"/>
    <s v="Note[1]"/>
    <x v="3"/>
    <n v="0"/>
  </r>
  <r>
    <n v="134844"/>
    <s v="TD2027414"/>
    <s v="WMP"/>
    <x v="1"/>
    <x v="1"/>
    <s v="N/A"/>
    <s v="N/A"/>
    <d v="2025-02-15T00:00:00"/>
    <n v="0"/>
    <x v="1"/>
    <s v="Note[1]"/>
    <x v="4"/>
    <n v="0"/>
  </r>
  <r>
    <n v="634063"/>
    <s v="TD2027418"/>
    <s v="WMP"/>
    <x v="1"/>
    <x v="1"/>
    <s v="N/A"/>
    <s v="N/A"/>
    <d v="2025-02-15T00:00:00"/>
    <n v="0"/>
    <x v="1"/>
    <s v="Note[1]"/>
    <x v="5"/>
    <n v="0"/>
  </r>
  <r>
    <n v="634063"/>
    <s v="TD2070224"/>
    <s v="WMP"/>
    <x v="2"/>
    <x v="2"/>
    <s v="N/A"/>
    <s v="N/A"/>
    <d v="2025-10-03T00:00:00"/>
    <n v="0.9"/>
    <x v="2"/>
    <s v="Note[1]"/>
    <x v="5"/>
    <n v="0"/>
  </r>
  <r>
    <n v="634063"/>
    <s v="TD2070225"/>
    <s v="WMP"/>
    <x v="2"/>
    <x v="2"/>
    <s v="N/A"/>
    <s v="N/A"/>
    <d v="2025-10-03T00:00:00"/>
    <n v="0.99"/>
    <x v="2"/>
    <s v="Note[1]"/>
    <x v="5"/>
    <n v="0"/>
  </r>
  <r>
    <n v="688023"/>
    <s v="TD2070227"/>
    <s v="WMP"/>
    <x v="2"/>
    <x v="2"/>
    <s v="N/A"/>
    <s v="N/A"/>
    <d v="2025-10-03T00:00:00"/>
    <n v="0.77"/>
    <x v="2"/>
    <s v="Note[1]"/>
    <x v="6"/>
    <n v="0"/>
  </r>
  <r>
    <n v="688023"/>
    <s v="TD2086260"/>
    <s v="WMP"/>
    <x v="2"/>
    <x v="2"/>
    <s v="N/A"/>
    <s v="N/A"/>
    <d v="2025-10-03T00:00:00"/>
    <n v="1.43"/>
    <x v="2"/>
    <s v="Note[1]"/>
    <x v="6"/>
    <n v="0"/>
  </r>
  <r>
    <n v="588020"/>
    <s v="TD2204330"/>
    <s v="WMP"/>
    <x v="2"/>
    <x v="2"/>
    <s v="N/A"/>
    <s v="N/A"/>
    <d v="2025-10-03T00:00:00"/>
    <n v="0"/>
    <x v="2"/>
    <s v="Note[1]"/>
    <x v="7"/>
    <n v="0"/>
  </r>
  <r>
    <n v="588020"/>
    <s v="TD2204333"/>
    <s v="WMP"/>
    <x v="2"/>
    <x v="2"/>
    <s v="N/A"/>
    <s v="N/A"/>
    <d v="2025-10-03T00:00:00"/>
    <n v="0"/>
    <x v="2"/>
    <s v="Note[1]"/>
    <x v="7"/>
    <n v="0"/>
  </r>
  <r>
    <n v="473055"/>
    <s v="TD2204336"/>
    <s v="WMP"/>
    <x v="2"/>
    <x v="2"/>
    <s v="N/A"/>
    <s v="N/A"/>
    <d v="2025-10-03T00:00:00"/>
    <n v="0"/>
    <x v="2"/>
    <s v="Note[1]"/>
    <x v="8"/>
    <n v="0"/>
  </r>
  <r>
    <n v="473055"/>
    <s v="TD2207109"/>
    <s v="WMP"/>
    <x v="2"/>
    <x v="2"/>
    <s v="N/A"/>
    <s v="N/A"/>
    <d v="2025-05-22T00:00:00"/>
    <n v="0"/>
    <x v="2"/>
    <s v="Note[1]"/>
    <x v="8"/>
    <n v="0"/>
  </r>
  <r>
    <n v="488090"/>
    <s v="TD2208365"/>
    <s v="WMP"/>
    <x v="2"/>
    <x v="2"/>
    <s v="N/A"/>
    <s v="N/A"/>
    <d v="2025-10-03T00:00:00"/>
    <n v="0"/>
    <x v="2"/>
    <s v="Note[1]"/>
    <x v="9"/>
    <n v="0"/>
  </r>
  <r>
    <n v="677573"/>
    <s v="TD2086261"/>
    <s v="WMP"/>
    <x v="3"/>
    <x v="2"/>
    <s v="N/A"/>
    <s v="N/A"/>
    <d v="2025-10-03T00:00:00"/>
    <n v="0.56999999999999995"/>
    <x v="2"/>
    <s v="Note[1]"/>
    <x v="10"/>
    <n v="6201"/>
  </r>
  <r>
    <n v="677573"/>
    <s v="TD2208376"/>
    <s v="WMP"/>
    <x v="3"/>
    <x v="2"/>
    <s v="N/A"/>
    <s v="N/A"/>
    <d v="2025-10-03T00:00:00"/>
    <n v="0"/>
    <x v="2"/>
    <s v="Note[1]"/>
    <x v="10"/>
    <n v="6201"/>
  </r>
  <r>
    <n v="539011"/>
    <s v="TD2208378"/>
    <s v="WMP"/>
    <x v="3"/>
    <x v="2"/>
    <s v="N/A"/>
    <s v="N/A"/>
    <d v="2025-10-03T00:00:00"/>
    <n v="0"/>
    <x v="2"/>
    <s v="Note[1]"/>
    <x v="11"/>
    <n v="0"/>
  </r>
  <r>
    <n v="539011"/>
    <s v="TD2208386"/>
    <s v="WMP"/>
    <x v="3"/>
    <x v="2"/>
    <s v="N/A"/>
    <s v="N/A"/>
    <d v="2025-10-03T00:00:00"/>
    <n v="0.16"/>
    <x v="2"/>
    <s v="Note[1]"/>
    <x v="11"/>
    <n v="0"/>
  </r>
  <r>
    <n v="539011"/>
    <s v="TD2027420"/>
    <s v="WMP"/>
    <x v="1"/>
    <x v="3"/>
    <s v="N/A"/>
    <s v="N/A"/>
    <d v="2024-11-01T00:00:00"/>
    <n v="0"/>
    <x v="1"/>
    <s v="Note[1]"/>
    <x v="11"/>
    <n v="0"/>
  </r>
  <r>
    <n v="253334"/>
    <s v="TD2010343"/>
    <s v="WMP"/>
    <x v="0"/>
    <x v="4"/>
    <s v="N/A"/>
    <s v="N/A"/>
    <d v="2024-10-15T00:00:00"/>
    <n v="0.91"/>
    <x v="0"/>
    <s v="Note[1]"/>
    <x v="12"/>
    <n v="0"/>
  </r>
  <r>
    <n v="253334"/>
    <s v="TD1941970"/>
    <s v="WMP"/>
    <x v="0"/>
    <x v="5"/>
    <s v="N/A"/>
    <s v="N/A"/>
    <d v="2024-10-15T00:00:00"/>
    <n v="1.0900000000000001"/>
    <x v="0"/>
    <s v="Note[1]"/>
    <x v="12"/>
    <n v="0"/>
  </r>
  <r>
    <n v="253334"/>
    <s v="TD2010344"/>
    <s v="WMP"/>
    <x v="0"/>
    <x v="6"/>
    <s v="N/A"/>
    <s v="N/A"/>
    <d v="2024-10-15T00:00:00"/>
    <n v="0.65"/>
    <x v="0"/>
    <s v="Note[1]"/>
    <x v="12"/>
    <n v="0"/>
  </r>
  <r>
    <n v="253334"/>
    <s v="TD2010338"/>
    <s v="WMP"/>
    <x v="0"/>
    <x v="7"/>
    <s v="N/A"/>
    <s v="N/A"/>
    <d v="2024-10-15T00:00:00"/>
    <n v="0.78"/>
    <x v="0"/>
    <s v="Note[1]"/>
    <x v="12"/>
    <n v="0"/>
  </r>
  <r>
    <n v="253334"/>
    <s v="TD2027409"/>
    <s v="WMP"/>
    <x v="1"/>
    <x v="8"/>
    <s v="N/A"/>
    <s v="N/A"/>
    <d v="2024-10-01T00:00:00"/>
    <n v="0.86"/>
    <x v="1"/>
    <s v="Note[1]"/>
    <x v="12"/>
    <n v="0"/>
  </r>
  <r>
    <n v="473055"/>
    <s v="TD2243144"/>
    <s v="WMP"/>
    <x v="4"/>
    <x v="9"/>
    <s v="N/A"/>
    <s v="N/A"/>
    <d v="2025-12-31T00:00:00"/>
    <n v="0"/>
    <x v="3"/>
    <s v="Note[1]"/>
    <x v="13"/>
    <n v="0"/>
  </r>
  <r>
    <n v="727140"/>
    <s v="TD2007322"/>
    <s v="WMP"/>
    <x v="5"/>
    <x v="9"/>
    <s v="N/A"/>
    <s v="N/A"/>
    <d v="2025-08-31T00:00:00"/>
    <n v="0"/>
    <x v="3"/>
    <s v="Note[1]"/>
    <x v="14"/>
    <n v="0"/>
  </r>
  <r>
    <n v="234817"/>
    <s v="TD2208181"/>
    <s v="WMP"/>
    <x v="5"/>
    <x v="9"/>
    <s v="N/A"/>
    <s v="N/A"/>
    <d v="2025-12-30T00:00:00"/>
    <n v="1.1000000000000001"/>
    <x v="3"/>
    <s v="Note[1]"/>
    <x v="15"/>
    <n v="0"/>
  </r>
  <r>
    <n v="331562"/>
    <s v="TD2208182"/>
    <s v="WMP"/>
    <x v="5"/>
    <x v="9"/>
    <s v="N/A"/>
    <s v="N/A"/>
    <d v="2025-12-29T00:00:00"/>
    <n v="0"/>
    <x v="3"/>
    <s v="Note[1]"/>
    <x v="16"/>
    <n v="0"/>
  </r>
  <r>
    <n v="688024"/>
    <s v="TD2208183"/>
    <s v="WMP"/>
    <x v="5"/>
    <x v="9"/>
    <s v="N/A"/>
    <s v="N/A"/>
    <d v="2025-12-30T00:00:00"/>
    <n v="1.1000000000000001"/>
    <x v="3"/>
    <s v="Note[1]"/>
    <x v="17"/>
    <n v="723"/>
  </r>
  <r>
    <n v="335526"/>
    <s v="TD2208184"/>
    <s v="WMP"/>
    <x v="5"/>
    <x v="9"/>
    <s v="N/A"/>
    <s v="N/A"/>
    <d v="2025-12-30T00:00:00"/>
    <n v="0"/>
    <x v="3"/>
    <s v="Note[1]"/>
    <x v="18"/>
    <n v="0"/>
  </r>
  <r>
    <n v="335526"/>
    <s v="TD2208186"/>
    <s v="WMP"/>
    <x v="5"/>
    <x v="9"/>
    <s v="N/A"/>
    <s v="N/A"/>
    <d v="2025-12-31T00:00:00"/>
    <n v="1.64"/>
    <x v="3"/>
    <s v="Note[1]"/>
    <x v="18"/>
    <n v="0"/>
  </r>
  <r>
    <n v="335526"/>
    <s v="TD2227656"/>
    <s v="WMP"/>
    <x v="5"/>
    <x v="9"/>
    <s v="N/A"/>
    <s v="N/A"/>
    <d v="2025-12-31T00:00:00"/>
    <n v="0"/>
    <x v="3"/>
    <s v="Note[1]"/>
    <x v="18"/>
    <n v="0"/>
  </r>
  <r>
    <n v="335526"/>
    <s v="TD2227657"/>
    <s v="WMP"/>
    <x v="5"/>
    <x v="9"/>
    <s v="N/A"/>
    <s v="N/A"/>
    <d v="2025-12-30T00:00:00"/>
    <n v="1.17"/>
    <x v="3"/>
    <s v="Note[1]"/>
    <x v="18"/>
    <n v="0"/>
  </r>
  <r>
    <n v="335526"/>
    <s v="TD2227658"/>
    <s v="WMP"/>
    <x v="5"/>
    <x v="9"/>
    <s v="N/A"/>
    <s v="N/A"/>
    <d v="2025-12-30T00:00:00"/>
    <n v="0"/>
    <x v="3"/>
    <s v="Note[1]"/>
    <x v="18"/>
    <n v="0"/>
  </r>
  <r>
    <n v="335526"/>
    <s v="TD2227659"/>
    <s v="WMP"/>
    <x v="5"/>
    <x v="9"/>
    <s v="N/A"/>
    <s v="N/A"/>
    <d v="2025-12-30T00:00:00"/>
    <n v="0"/>
    <x v="3"/>
    <s v="Note[1]"/>
    <x v="18"/>
    <n v="0"/>
  </r>
  <r>
    <n v="335526"/>
    <s v="TD2227660"/>
    <s v="WMP"/>
    <x v="5"/>
    <x v="9"/>
    <s v="N/A"/>
    <s v="N/A"/>
    <d v="2025-12-30T00:00:00"/>
    <n v="0"/>
    <x v="3"/>
    <s v="Note[1]"/>
    <x v="18"/>
    <n v="0"/>
  </r>
  <r>
    <n v="335526"/>
    <s v="TD2227661"/>
    <s v="WMP"/>
    <x v="5"/>
    <x v="9"/>
    <s v="N/A"/>
    <s v="N/A"/>
    <d v="2025-12-29T00:00:00"/>
    <n v="0"/>
    <x v="3"/>
    <s v="Note[1]"/>
    <x v="18"/>
    <n v="0"/>
  </r>
  <r>
    <n v="335526"/>
    <s v="TD2229079"/>
    <s v="WMP"/>
    <x v="5"/>
    <x v="9"/>
    <s v="N/A"/>
    <s v="N/A"/>
    <d v="2025-12-31T00:00:00"/>
    <n v="0"/>
    <x v="3"/>
    <s v="Note[1]"/>
    <x v="18"/>
    <n v="0"/>
  </r>
  <r>
    <n v="335526"/>
    <s v="TD2229080"/>
    <s v="WMP"/>
    <x v="5"/>
    <x v="9"/>
    <s v="N/A"/>
    <s v="N/A"/>
    <d v="2025-12-31T00:00:00"/>
    <n v="0"/>
    <x v="3"/>
    <s v="Note[1]"/>
    <x v="18"/>
    <n v="0"/>
  </r>
  <r>
    <n v="335526"/>
    <s v="TD2229081"/>
    <s v="WMP"/>
    <x v="5"/>
    <x v="9"/>
    <s v="N/A"/>
    <s v="N/A"/>
    <d v="2025-12-31T00:00:00"/>
    <n v="0"/>
    <x v="3"/>
    <s v="Note[1]"/>
    <x v="18"/>
    <n v="0"/>
  </r>
  <r>
    <n v="335526"/>
    <s v="TD2229083"/>
    <s v="WMP"/>
    <x v="5"/>
    <x v="9"/>
    <s v="N/A"/>
    <s v="N/A"/>
    <d v="2025-12-31T00:00:00"/>
    <n v="0"/>
    <x v="3"/>
    <s v="Note[1]"/>
    <x v="18"/>
    <n v="0"/>
  </r>
  <r>
    <n v="335526"/>
    <s v="TD2229085"/>
    <s v="WMP"/>
    <x v="5"/>
    <x v="9"/>
    <s v="N/A"/>
    <s v="N/A"/>
    <d v="2025-12-31T00:00:00"/>
    <n v="0"/>
    <x v="3"/>
    <s v="Note[1]"/>
    <x v="18"/>
    <n v="0"/>
  </r>
  <r>
    <n v="335526"/>
    <s v="TD2229086"/>
    <s v="WMP"/>
    <x v="5"/>
    <x v="9"/>
    <s v="N/A"/>
    <s v="N/A"/>
    <d v="2025-12-31T00:00:00"/>
    <n v="0"/>
    <x v="3"/>
    <s v="Note[1]"/>
    <x v="18"/>
    <n v="0"/>
  </r>
  <r>
    <n v="331562"/>
    <s v="TD2229087"/>
    <s v="WMP"/>
    <x v="5"/>
    <x v="9"/>
    <s v="N/A"/>
    <s v="N/A"/>
    <d v="2025-12-31T00:00:00"/>
    <n v="0"/>
    <x v="3"/>
    <s v="Note[1]"/>
    <x v="19"/>
    <n v="0"/>
  </r>
  <r>
    <n v="331562"/>
    <s v="TD2229088"/>
    <s v="WMP"/>
    <x v="5"/>
    <x v="9"/>
    <s v="N/A"/>
    <s v="N/A"/>
    <d v="2025-12-31T00:00:00"/>
    <n v="0"/>
    <x v="3"/>
    <s v="Note[1]"/>
    <x v="19"/>
    <n v="0"/>
  </r>
  <r>
    <n v="331562"/>
    <s v="TD2229089"/>
    <s v="WMP"/>
    <x v="5"/>
    <x v="9"/>
    <s v="N/A"/>
    <s v="N/A"/>
    <d v="2025-12-31T00:00:00"/>
    <n v="0"/>
    <x v="3"/>
    <s v="Note[1]"/>
    <x v="19"/>
    <n v="0"/>
  </r>
  <r>
    <n v="331562"/>
    <s v="TD2229090"/>
    <s v="WMP"/>
    <x v="5"/>
    <x v="9"/>
    <s v="N/A"/>
    <s v="N/A"/>
    <d v="2025-12-31T00:00:00"/>
    <n v="0"/>
    <x v="3"/>
    <s v="Note[1]"/>
    <x v="19"/>
    <n v="0"/>
  </r>
  <r>
    <n v="331562"/>
    <s v="TD2229093"/>
    <s v="WMP"/>
    <x v="5"/>
    <x v="9"/>
    <s v="N/A"/>
    <s v="N/A"/>
    <d v="2025-12-31T00:00:00"/>
    <n v="0"/>
    <x v="3"/>
    <s v="Note[1]"/>
    <x v="19"/>
    <n v="0"/>
  </r>
  <r>
    <n v="331562"/>
    <s v="TD2229098"/>
    <s v="WMP"/>
    <x v="5"/>
    <x v="9"/>
    <s v="N/A"/>
    <s v="N/A"/>
    <d v="2025-12-31T00:00:00"/>
    <n v="0"/>
    <x v="3"/>
    <s v="Note[1]"/>
    <x v="19"/>
    <n v="0"/>
  </r>
  <r>
    <n v="331562"/>
    <s v="TD2229100"/>
    <s v="WMP"/>
    <x v="5"/>
    <x v="9"/>
    <s v="N/A"/>
    <s v="N/A"/>
    <d v="2025-12-31T00:00:00"/>
    <n v="0"/>
    <x v="3"/>
    <s v="Note[1]"/>
    <x v="19"/>
    <n v="0"/>
  </r>
  <r>
    <n v="435107"/>
    <s v="TD2229102"/>
    <s v="WMP"/>
    <x v="5"/>
    <x v="9"/>
    <s v="N/A"/>
    <s v="N/A"/>
    <d v="2025-12-31T00:00:00"/>
    <n v="0"/>
    <x v="3"/>
    <s v="Note[1]"/>
    <x v="20"/>
    <s v="N/A"/>
  </r>
  <r>
    <n v="536009"/>
    <s v="TD2234833"/>
    <s v="WMP"/>
    <x v="5"/>
    <x v="9"/>
    <s v="N/A"/>
    <s v="N/A"/>
    <d v="2025-12-31T00:00:00"/>
    <n v="0"/>
    <x v="3"/>
    <s v="Note[1]"/>
    <x v="20"/>
    <s v="N/A"/>
  </r>
  <r>
    <n v="551086"/>
    <s v="TD2234834"/>
    <s v="WMP"/>
    <x v="5"/>
    <x v="9"/>
    <s v="N/A"/>
    <s v="N/A"/>
    <d v="2025-12-31T00:00:00"/>
    <n v="0"/>
    <x v="3"/>
    <s v="Note[1]"/>
    <x v="20"/>
    <s v="N/A"/>
  </r>
  <r>
    <n v="677573"/>
    <s v="TD2234835"/>
    <s v="WMP"/>
    <x v="5"/>
    <x v="9"/>
    <s v="N/A"/>
    <s v="N/A"/>
    <d v="2025-12-31T00:00:00"/>
    <n v="0"/>
    <x v="3"/>
    <s v="Note[1]"/>
    <x v="20"/>
    <s v="N/A"/>
  </r>
  <r>
    <n v="677573"/>
    <s v="TD2234837"/>
    <s v="WMP"/>
    <x v="5"/>
    <x v="9"/>
    <s v="N/A"/>
    <s v="N/A"/>
    <d v="2025-12-31T00:00:00"/>
    <n v="0"/>
    <x v="3"/>
    <s v="Note[1]"/>
    <x v="20"/>
    <s v="N/A"/>
  </r>
  <r>
    <n v="677573"/>
    <s v="TD2234838"/>
    <s v="WMP"/>
    <x v="5"/>
    <x v="9"/>
    <s v="N/A"/>
    <s v="N/A"/>
    <d v="2025-12-31T00:00:00"/>
    <n v="0"/>
    <x v="3"/>
    <s v="Note[1]"/>
    <x v="20"/>
    <s v="N/A"/>
  </r>
  <r>
    <n v="677573"/>
    <s v="TD2234839"/>
    <s v="WMP"/>
    <x v="5"/>
    <x v="9"/>
    <s v="N/A"/>
    <s v="N/A"/>
    <d v="2025-12-31T00:00:00"/>
    <n v="0"/>
    <x v="3"/>
    <s v="Note[1]"/>
    <x v="20"/>
    <s v="N/A"/>
  </r>
  <r>
    <n v="677573"/>
    <s v="TD2234840"/>
    <s v="WMP"/>
    <x v="5"/>
    <x v="9"/>
    <s v="N/A"/>
    <s v="N/A"/>
    <d v="2025-12-31T00:00:00"/>
    <n v="0"/>
    <x v="3"/>
    <s v="Note[1]"/>
    <x v="20"/>
    <s v="N/A"/>
  </r>
  <r>
    <n v="677573"/>
    <s v="TD2243135"/>
    <s v="WMP"/>
    <x v="5"/>
    <x v="9"/>
    <s v="N/A"/>
    <s v="N/A"/>
    <d v="2025-12-31T00:00:00"/>
    <n v="0"/>
    <x v="3"/>
    <s v="Note[1]"/>
    <x v="20"/>
    <s v="N/A"/>
  </r>
  <r>
    <n v="526018"/>
    <s v="TD2243137"/>
    <s v="WMP"/>
    <x v="5"/>
    <x v="9"/>
    <s v="N/A"/>
    <s v="N/A"/>
    <d v="2025-12-31T00:00:00"/>
    <n v="0"/>
    <x v="3"/>
    <s v="Note[1]"/>
    <x v="21"/>
    <n v="0"/>
  </r>
  <r>
    <n v="526018"/>
    <s v="TD2243138"/>
    <s v="WMP"/>
    <x v="5"/>
    <x v="9"/>
    <s v="N/A"/>
    <s v="N/A"/>
    <d v="2025-12-31T00:00:00"/>
    <n v="0"/>
    <x v="3"/>
    <s v="Note[1]"/>
    <x v="21"/>
    <n v="0"/>
  </r>
  <r>
    <n v="526018"/>
    <s v="TD2243139"/>
    <s v="WMP"/>
    <x v="5"/>
    <x v="9"/>
    <s v="N/A"/>
    <s v="N/A"/>
    <d v="2025-12-31T00:00:00"/>
    <n v="0"/>
    <x v="3"/>
    <s v="Note[1]"/>
    <x v="21"/>
    <n v="0"/>
  </r>
  <r>
    <n v="531040"/>
    <s v="TD2243140"/>
    <s v="WMP"/>
    <x v="5"/>
    <x v="9"/>
    <s v="N/A"/>
    <s v="N/A"/>
    <d v="2025-12-31T00:00:00"/>
    <n v="0"/>
    <x v="3"/>
    <s v="Note[1]"/>
    <x v="22"/>
    <n v="0"/>
  </r>
  <r>
    <n v="531040"/>
    <s v="TD2243141"/>
    <s v="WMP"/>
    <x v="5"/>
    <x v="9"/>
    <s v="N/A"/>
    <s v="N/A"/>
    <d v="2025-12-31T00:00:00"/>
    <n v="0"/>
    <x v="3"/>
    <s v="Note[1]"/>
    <x v="22"/>
    <n v="0"/>
  </r>
  <r>
    <n v="531040"/>
    <s v="TD2243146"/>
    <s v="WMP"/>
    <x v="5"/>
    <x v="9"/>
    <s v="N/A"/>
    <s v="N/A"/>
    <d v="2025-12-31T00:00:00"/>
    <n v="0"/>
    <x v="3"/>
    <s v="Note[1]"/>
    <x v="22"/>
    <n v="0"/>
  </r>
  <r>
    <n v="531040"/>
    <s v="TD2243147"/>
    <s v="WMP"/>
    <x v="5"/>
    <x v="9"/>
    <s v="N/A"/>
    <s v="N/A"/>
    <d v="2025-12-31T00:00:00"/>
    <n v="0"/>
    <x v="3"/>
    <s v="Note[1]"/>
    <x v="22"/>
    <n v="0"/>
  </r>
  <r>
    <n v="531040"/>
    <s v="TD2243148"/>
    <s v="WMP"/>
    <x v="5"/>
    <x v="9"/>
    <s v="N/A"/>
    <s v="N/A"/>
    <d v="2025-12-31T00:00:00"/>
    <n v="0"/>
    <x v="3"/>
    <s v="Note[1]"/>
    <x v="22"/>
    <n v="0"/>
  </r>
  <r>
    <n v="531040"/>
    <s v="TD2243150"/>
    <s v="WMP"/>
    <x v="5"/>
    <x v="9"/>
    <s v="N/A"/>
    <s v="N/A"/>
    <d v="2025-12-31T00:00:00"/>
    <n v="0"/>
    <x v="3"/>
    <s v="Note[1]"/>
    <x v="22"/>
    <n v="0"/>
  </r>
  <r>
    <n v="531040"/>
    <s v="TD2245126"/>
    <s v="WMP"/>
    <x v="5"/>
    <x v="9"/>
    <s v="N/A"/>
    <s v="N/A"/>
    <d v="2025-12-31T00:00:00"/>
    <n v="0"/>
    <x v="3"/>
    <s v="Note[1]"/>
    <x v="22"/>
    <n v="0"/>
  </r>
  <r>
    <n v="531040"/>
    <s v="TD2245169"/>
    <s v="WMP"/>
    <x v="5"/>
    <x v="9"/>
    <s v="N/A"/>
    <s v="N/A"/>
    <d v="2025-12-31T00:00:00"/>
    <n v="0"/>
    <x v="3"/>
    <s v="Note[1]"/>
    <x v="22"/>
    <n v="0"/>
  </r>
  <r>
    <n v="531040"/>
    <s v="TD2245173"/>
    <s v="WMP"/>
    <x v="5"/>
    <x v="9"/>
    <s v="N/A"/>
    <s v="N/A"/>
    <d v="2025-12-31T00:00:00"/>
    <n v="0"/>
    <x v="3"/>
    <s v="Note[1]"/>
    <x v="22"/>
    <n v="0"/>
  </r>
  <r>
    <n v="259627"/>
    <s v="TD2077916"/>
    <s v="WMP"/>
    <x v="6"/>
    <x v="10"/>
    <s v="N/A"/>
    <s v="N/A"/>
    <d v="2024-09-30T00:00:00"/>
    <n v="0"/>
    <x v="4"/>
    <s v="Note[1]"/>
    <x v="23"/>
    <n v="7600"/>
  </r>
  <r>
    <n v="534553"/>
    <s v="TD1953565"/>
    <s v="WMP"/>
    <x v="6"/>
    <x v="11"/>
    <s v="N/A"/>
    <s v="N/A"/>
    <d v="2024-09-30T00:00:00"/>
    <n v="0.74"/>
    <x v="4"/>
    <s v="Note[1]"/>
    <x v="24"/>
    <n v="0"/>
  </r>
  <r>
    <n v="534553"/>
    <s v="TD2027419"/>
    <s v="WMP"/>
    <x v="1"/>
    <x v="12"/>
    <s v="N/A"/>
    <s v="N/A"/>
    <d v="2024-10-15T00:00:00"/>
    <n v="1.43"/>
    <x v="1"/>
    <s v="Note[1]"/>
    <x v="24"/>
    <n v="0"/>
  </r>
  <r>
    <n v="626049"/>
    <s v="TD2144313"/>
    <s v="WMP"/>
    <x v="7"/>
    <x v="13"/>
    <s v="N/A"/>
    <s v="N/A"/>
    <d v="2024-11-15T00:00:00"/>
    <n v="0"/>
    <x v="5"/>
    <s v="Note[1]"/>
    <x v="25"/>
    <n v="0"/>
  </r>
  <r>
    <n v="626049"/>
    <s v="TD2033078"/>
    <s v="WMP"/>
    <x v="8"/>
    <x v="14"/>
    <s v="N/A"/>
    <s v="N/A"/>
    <d v="2025-08-30T00:00:00"/>
    <n v="0.56999999999999995"/>
    <x v="6"/>
    <s v="Note[1]"/>
    <x v="25"/>
    <n v="0"/>
  </r>
  <r>
    <n v="626049"/>
    <s v="TD2173723"/>
    <s v="WMP"/>
    <x v="8"/>
    <x v="14"/>
    <s v="N/A"/>
    <s v="N/A"/>
    <d v="2025-08-30T00:00:00"/>
    <n v="0"/>
    <x v="6"/>
    <s v="Note[1]"/>
    <x v="25"/>
    <n v="0"/>
  </r>
  <r>
    <n v="626049"/>
    <s v="TD2027413"/>
    <s v="WMP"/>
    <x v="1"/>
    <x v="15"/>
    <s v="N/A"/>
    <s v="N/A"/>
    <d v="2024-10-01T00:00:00"/>
    <n v="1.02"/>
    <x v="1"/>
    <s v="Note[1]"/>
    <x v="25"/>
    <n v="0"/>
  </r>
  <r>
    <n v="626049"/>
    <s v="TD2144317"/>
    <s v="WMP"/>
    <x v="9"/>
    <x v="16"/>
    <s v="N/A"/>
    <s v="N/A"/>
    <d v="2024-11-15T00:00:00"/>
    <n v="0"/>
    <x v="5"/>
    <s v="Note[1]"/>
    <x v="25"/>
    <n v="0"/>
  </r>
  <r>
    <n v="626049"/>
    <s v="TD2027417"/>
    <s v="WMP"/>
    <x v="1"/>
    <x v="17"/>
    <s v="N/A"/>
    <s v="N/A"/>
    <d v="2024-12-01T00:00:00"/>
    <n v="0.75"/>
    <x v="1"/>
    <s v="Note[1]"/>
    <x v="25"/>
    <n v="0"/>
  </r>
  <r>
    <n v="626049"/>
    <s v="TD2103248"/>
    <s v="WMP"/>
    <x v="10"/>
    <x v="18"/>
    <s v="N/A"/>
    <s v="N/A"/>
    <d v="2025-03-30T00:00:00"/>
    <n v="0.42"/>
    <x v="7"/>
    <s v="Note[1]"/>
    <x v="25"/>
    <n v="0"/>
  </r>
  <r>
    <n v="626049"/>
    <s v="TD2155699"/>
    <s v="WMP"/>
    <x v="10"/>
    <x v="18"/>
    <s v="N/A"/>
    <s v="N/A"/>
    <d v="2025-03-30T00:00:00"/>
    <n v="0.42"/>
    <x v="7"/>
    <s v="Note[1]"/>
    <x v="25"/>
    <n v="0"/>
  </r>
  <r>
    <n v="626049"/>
    <s v="TD2010341"/>
    <s v="WMP"/>
    <x v="0"/>
    <x v="19"/>
    <s v="N/A"/>
    <s v="N/A"/>
    <d v="2024-10-15T00:00:00"/>
    <n v="1.28"/>
    <x v="0"/>
    <s v="Note[1]"/>
    <x v="25"/>
    <n v="0"/>
  </r>
  <r>
    <n v="626049"/>
    <s v="TD1980681"/>
    <s v="WMP"/>
    <x v="11"/>
    <x v="20"/>
    <s v="N/A"/>
    <s v="N/A"/>
    <d v="2024-12-02T00:00:00"/>
    <n v="0"/>
    <x v="8"/>
    <s v="Note[1]"/>
    <x v="25"/>
    <n v="0"/>
  </r>
  <r>
    <n v="634060"/>
    <s v="TD1731354"/>
    <s v="WMP"/>
    <x v="12"/>
    <x v="21"/>
    <s v="N/A"/>
    <s v="N/A"/>
    <d v="2025-11-15T00:00:00"/>
    <n v="1.78"/>
    <x v="9"/>
    <s v="Note[1]"/>
    <x v="26"/>
    <n v="3136"/>
  </r>
  <r>
    <n v="634060"/>
    <s v="TD1731358"/>
    <s v="WMP"/>
    <x v="13"/>
    <x v="21"/>
    <s v="N/A"/>
    <s v="N/A"/>
    <d v="2025-11-15T00:00:00"/>
    <n v="0"/>
    <x v="9"/>
    <s v="Note[1]"/>
    <x v="26"/>
    <n v="3136"/>
  </r>
  <r>
    <n v="231774"/>
    <s v="TD2213670"/>
    <s v="WMP"/>
    <x v="14"/>
    <x v="22"/>
    <s v="N/A"/>
    <d v="2024-03-04T00:00:00"/>
    <d v="2024-05-31T00:00:00"/>
    <n v="0"/>
    <x v="9"/>
    <s v="Note[1]"/>
    <x v="27"/>
    <n v="1923"/>
  </r>
  <r>
    <s v="N/A"/>
    <s v="TD2027416"/>
    <s v="WMP"/>
    <x v="1"/>
    <x v="23"/>
    <s v="N/A"/>
    <s v="N/A"/>
    <d v="2024-11-01T00:00:00"/>
    <n v="0"/>
    <x v="1"/>
    <s v="Note[1]"/>
    <x v="28"/>
    <n v="0"/>
  </r>
  <r>
    <n v="531040"/>
    <s v="TD2027415"/>
    <s v="WMP"/>
    <x v="1"/>
    <x v="23"/>
    <s v="N/A"/>
    <s v="N/A"/>
    <d v="2024-10-15T00:00:00"/>
    <n v="0.42"/>
    <x v="1"/>
    <s v="Note[1]"/>
    <x v="29"/>
    <n v="0"/>
  </r>
  <r>
    <n v="531040"/>
    <s v="TD1980697"/>
    <s v="WMP"/>
    <x v="11"/>
    <x v="24"/>
    <s v="N/A"/>
    <s v="N/A"/>
    <d v="2024-12-31T00:00:00"/>
    <n v="0"/>
    <x v="8"/>
    <s v="Note[1]"/>
    <x v="29"/>
    <n v="0"/>
  </r>
  <r>
    <n v="531040"/>
    <s v="TD1980699"/>
    <s v="WMP"/>
    <x v="11"/>
    <x v="24"/>
    <s v="N/A"/>
    <s v="N/A"/>
    <d v="2024-12-31T00:00:00"/>
    <n v="0.89"/>
    <x v="8"/>
    <s v="Note[1]"/>
    <x v="29"/>
    <n v="0"/>
  </r>
  <r>
    <n v="531040"/>
    <s v="TD1754063"/>
    <s v="WMP"/>
    <x v="15"/>
    <x v="25"/>
    <s v="N/A"/>
    <d v="2024-02-14T00:00:00"/>
    <d v="2024-09-30T00:00:00"/>
    <n v="1.32"/>
    <x v="10"/>
    <s v="Note[1]"/>
    <x v="29"/>
    <n v="0"/>
  </r>
  <r>
    <s v="N/A"/>
    <s v="TD1790845"/>
    <s v="WMP"/>
    <x v="15"/>
    <x v="26"/>
    <s v="N/A"/>
    <d v="2024-01-29T00:00:00"/>
    <d v="2024-09-30T00:00:00"/>
    <n v="1.5"/>
    <x v="10"/>
    <s v="Note[1]"/>
    <x v="30"/>
    <n v="0"/>
  </r>
  <r>
    <s v="N/A"/>
    <s v="TD2068623"/>
    <s v="WMP"/>
    <x v="16"/>
    <x v="27"/>
    <s v="N/A"/>
    <s v="N/A"/>
    <d v="2025-08-01T00:00:00"/>
    <n v="1.34"/>
    <x v="11"/>
    <s v="Note[1]"/>
    <x v="30"/>
    <n v="0"/>
  </r>
  <r>
    <s v="N/A"/>
    <s v="TD2184055"/>
    <s v="WMP"/>
    <x v="16"/>
    <x v="27"/>
    <s v="N/A"/>
    <s v="N/A"/>
    <d v="2025-08-01T00:00:00"/>
    <n v="0"/>
    <x v="11"/>
    <s v="Note[1]"/>
    <x v="30"/>
    <n v="0"/>
  </r>
  <r>
    <s v="N/A"/>
    <s v="TD2177378"/>
    <s v="WMP"/>
    <x v="16"/>
    <x v="28"/>
    <s v="N/A"/>
    <s v="N/A"/>
    <d v="2024-07-15T00:00:00"/>
    <n v="0"/>
    <x v="11"/>
    <s v="Note[1]"/>
    <x v="30"/>
    <n v="0"/>
  </r>
  <r>
    <n v="551086"/>
    <s v="TD2231386"/>
    <s v="WMP"/>
    <x v="17"/>
    <x v="29"/>
    <s v="N/A"/>
    <s v="N/A"/>
    <d v="2025-09-01T00:00:00"/>
    <n v="0.15"/>
    <x v="4"/>
    <s v="Note[1]"/>
    <x v="30"/>
    <n v="0"/>
  </r>
  <r>
    <n v="551086"/>
    <s v="TD1945463"/>
    <s v="WMP"/>
    <x v="6"/>
    <x v="29"/>
    <s v="N/A"/>
    <s v="N/A"/>
    <d v="2025-09-01T00:00:00"/>
    <n v="0.55000000000000004"/>
    <x v="4"/>
    <s v="Note[1]"/>
    <x v="30"/>
    <n v="0"/>
  </r>
  <r>
    <n v="551086"/>
    <s v="TD2233650"/>
    <s v="WMP"/>
    <x v="6"/>
    <x v="29"/>
    <s v="N/A"/>
    <s v="N/A"/>
    <d v="2025-09-01T00:00:00"/>
    <n v="0"/>
    <x v="4"/>
    <s v="Note[1]"/>
    <x v="30"/>
    <n v="0"/>
  </r>
  <r>
    <n v="551086"/>
    <s v="TD2027407"/>
    <s v="WMP"/>
    <x v="1"/>
    <x v="30"/>
    <s v="N/A"/>
    <s v="N/A"/>
    <d v="2024-10-01T00:00:00"/>
    <n v="0.78"/>
    <x v="1"/>
    <s v="Note[1]"/>
    <x v="30"/>
    <n v="0"/>
  </r>
  <r>
    <n v="551086"/>
    <s v="TD1826140"/>
    <s v="WMP"/>
    <x v="18"/>
    <x v="31"/>
    <s v="N/A"/>
    <d v="2024-01-30T00:00:00"/>
    <d v="2024-03-01T00:00:00"/>
    <n v="0.08"/>
    <x v="12"/>
    <s v="Note[1]"/>
    <x v="30"/>
    <n v="0"/>
  </r>
  <r>
    <n v="551086"/>
    <s v="TD1732070"/>
    <s v="WMP"/>
    <x v="19"/>
    <x v="32"/>
    <s v="N/A"/>
    <s v="N/A"/>
    <d v="2024-12-31T00:00:00"/>
    <n v="1"/>
    <x v="9"/>
    <s v="Note[1]"/>
    <x v="30"/>
    <n v="0"/>
  </r>
  <r>
    <n v="551086"/>
    <s v="TD1980693"/>
    <s v="WMP"/>
    <x v="11"/>
    <x v="33"/>
    <s v="N/A"/>
    <s v="N/A"/>
    <d v="2024-10-31T00:00:00"/>
    <n v="0"/>
    <x v="8"/>
    <s v="Note[1]"/>
    <x v="30"/>
    <n v="0"/>
  </r>
  <r>
    <n v="551086"/>
    <s v="TD1980695"/>
    <s v="WMP"/>
    <x v="11"/>
    <x v="33"/>
    <s v="N/A"/>
    <s v="N/A"/>
    <d v="2024-12-31T00:00:00"/>
    <n v="0.87"/>
    <x v="8"/>
    <s v="Note[1]"/>
    <x v="30"/>
    <n v="0"/>
  </r>
  <r>
    <n v="551086"/>
    <s v="TD1937741"/>
    <s v="WMP"/>
    <x v="1"/>
    <x v="34"/>
    <s v="N/A"/>
    <s v="N/A"/>
    <d v="2024-10-01T00:00:00"/>
    <n v="1.1299999999999999"/>
    <x v="1"/>
    <s v="Note[1]"/>
    <x v="30"/>
    <n v="0"/>
  </r>
  <r>
    <n v="551086"/>
    <s v="TD2106280"/>
    <s v="WMP"/>
    <x v="6"/>
    <x v="35"/>
    <s v="N/A"/>
    <s v="N/A"/>
    <d v="2024-09-30T00:00:00"/>
    <n v="0"/>
    <x v="4"/>
    <s v="Note[1]"/>
    <x v="30"/>
    <n v="0"/>
  </r>
  <r>
    <n v="551086"/>
    <s v="TD2138215"/>
    <s v="WMP"/>
    <x v="20"/>
    <x v="36"/>
    <s v="N/A"/>
    <s v="N/A"/>
    <d v="2025-09-30T00:00:00"/>
    <n v="0"/>
    <x v="13"/>
    <s v="Note[1]"/>
    <x v="30"/>
    <n v="0"/>
  </r>
  <r>
    <n v="551086"/>
    <s v="TD2164391"/>
    <s v="WMP"/>
    <x v="20"/>
    <x v="36"/>
    <s v="N/A"/>
    <s v="N/A"/>
    <d v="2025-09-30T00:00:00"/>
    <n v="0"/>
    <x v="13"/>
    <s v="Note[1]"/>
    <x v="30"/>
    <n v="0"/>
  </r>
  <r>
    <n v="551086"/>
    <s v="TD2240907"/>
    <s v="WMP"/>
    <x v="4"/>
    <x v="36"/>
    <s v="N/A"/>
    <s v="N/A"/>
    <d v="2025-12-19T00:00:00"/>
    <n v="0"/>
    <x v="13"/>
    <s v="Note[1]"/>
    <x v="30"/>
    <n v="0"/>
  </r>
  <r>
    <n v="551086"/>
    <s v="TD2240908"/>
    <s v="WMP"/>
    <x v="4"/>
    <x v="36"/>
    <s v="N/A"/>
    <s v="N/A"/>
    <d v="2025-12-19T00:00:00"/>
    <n v="0"/>
    <x v="13"/>
    <s v="Note[1]"/>
    <x v="30"/>
    <n v="0"/>
  </r>
  <r>
    <n v="551086"/>
    <s v="TD2240909"/>
    <s v="WMP"/>
    <x v="4"/>
    <x v="36"/>
    <s v="N/A"/>
    <s v="N/A"/>
    <d v="2025-12-19T00:00:00"/>
    <n v="0"/>
    <x v="13"/>
    <s v="Note[1]"/>
    <x v="30"/>
    <n v="0"/>
  </r>
  <r>
    <n v="551086"/>
    <s v="TD2240911"/>
    <s v="WMP"/>
    <x v="4"/>
    <x v="36"/>
    <s v="N/A"/>
    <s v="N/A"/>
    <d v="2025-12-19T00:00:00"/>
    <n v="0"/>
    <x v="13"/>
    <s v="Note[1]"/>
    <x v="30"/>
    <n v="0"/>
  </r>
  <r>
    <n v="551086"/>
    <s v="TD2240913"/>
    <s v="WMP"/>
    <x v="4"/>
    <x v="36"/>
    <s v="N/A"/>
    <s v="N/A"/>
    <d v="2025-12-19T00:00:00"/>
    <n v="0"/>
    <x v="13"/>
    <s v="Note[1]"/>
    <x v="30"/>
    <n v="0"/>
  </r>
  <r>
    <n v="551086"/>
    <s v="TD2240915"/>
    <s v="WMP"/>
    <x v="4"/>
    <x v="36"/>
    <s v="N/A"/>
    <s v="N/A"/>
    <d v="2025-12-19T00:00:00"/>
    <n v="0"/>
    <x v="13"/>
    <s v="Note[1]"/>
    <x v="30"/>
    <n v="0"/>
  </r>
  <r>
    <n v="551086"/>
    <s v="TD1953559"/>
    <s v="WMP"/>
    <x v="6"/>
    <x v="37"/>
    <s v="N/A"/>
    <s v="N/A"/>
    <d v="2024-09-30T00:00:00"/>
    <n v="0.44"/>
    <x v="4"/>
    <s v="Note[1]"/>
    <x v="30"/>
    <n v="0"/>
  </r>
  <r>
    <n v="551086"/>
    <s v="TD2197850"/>
    <s v="WMP"/>
    <x v="21"/>
    <x v="38"/>
    <s v="N/A"/>
    <d v="2023-12-27T00:00:00"/>
    <d v="2024-02-29T00:00:00"/>
    <n v="0"/>
    <x v="9"/>
    <s v="Note[1]"/>
    <x v="30"/>
    <n v="0"/>
  </r>
  <r>
    <n v="551086"/>
    <s v="TD2115676"/>
    <s v="WMP"/>
    <x v="22"/>
    <x v="39"/>
    <s v="N/A"/>
    <s v="N/A"/>
    <d v="2025-03-30T00:00:00"/>
    <n v="0"/>
    <x v="9"/>
    <s v="Note[1]"/>
    <x v="30"/>
    <n v="0"/>
  </r>
  <r>
    <n v="551086"/>
    <s v="TD2115604"/>
    <s v="WMP"/>
    <x v="22"/>
    <x v="39"/>
    <s v="N/A"/>
    <s v="N/A"/>
    <d v="2025-10-06T00:00:00"/>
    <n v="0"/>
    <x v="14"/>
    <s v="Note[1]"/>
    <x v="30"/>
    <n v="0"/>
  </r>
  <r>
    <n v="551086"/>
    <s v="TD2115611"/>
    <s v="WMP"/>
    <x v="22"/>
    <x v="39"/>
    <s v="N/A"/>
    <s v="N/A"/>
    <d v="2025-10-06T00:00:00"/>
    <n v="0"/>
    <x v="14"/>
    <s v="Note[1]"/>
    <x v="30"/>
    <n v="0"/>
  </r>
  <r>
    <n v="551086"/>
    <s v="TD2115617"/>
    <s v="WMP"/>
    <x v="22"/>
    <x v="39"/>
    <s v="N/A"/>
    <s v="N/A"/>
    <d v="2025-10-06T00:00:00"/>
    <n v="0"/>
    <x v="14"/>
    <s v="Note[1]"/>
    <x v="30"/>
    <n v="0"/>
  </r>
  <r>
    <n v="551086"/>
    <s v="TD2116480"/>
    <s v="WMP"/>
    <x v="22"/>
    <x v="39"/>
    <s v="N/A"/>
    <s v="N/A"/>
    <d v="2025-10-06T00:00:00"/>
    <n v="0"/>
    <x v="14"/>
    <s v="Note[1]"/>
    <x v="30"/>
    <n v="0"/>
  </r>
  <r>
    <n v="551086"/>
    <s v="TD2116489"/>
    <s v="WMP"/>
    <x v="22"/>
    <x v="39"/>
    <s v="N/A"/>
    <s v="N/A"/>
    <d v="2025-10-06T00:00:00"/>
    <n v="0"/>
    <x v="14"/>
    <s v="Note[1]"/>
    <x v="30"/>
    <n v="0"/>
  </r>
  <r>
    <n v="551086"/>
    <s v="TD2116498"/>
    <s v="WMP"/>
    <x v="22"/>
    <x v="39"/>
    <s v="N/A"/>
    <s v="N/A"/>
    <d v="2025-10-06T00:00:00"/>
    <n v="0"/>
    <x v="14"/>
    <s v="Note[1]"/>
    <x v="30"/>
    <n v="0"/>
  </r>
  <r>
    <n v="551086"/>
    <s v="TD2115524"/>
    <s v="WMP"/>
    <x v="23"/>
    <x v="39"/>
    <s v="N/A"/>
    <s v="N/A"/>
    <d v="2025-05-04T00:00:00"/>
    <n v="3.7999999999999999E-2"/>
    <x v="15"/>
    <s v="Note[1]"/>
    <x v="30"/>
    <n v="0"/>
  </r>
  <r>
    <n v="551086"/>
    <s v="TD2233576"/>
    <s v="WMP"/>
    <x v="23"/>
    <x v="39"/>
    <s v="N/A"/>
    <s v="N/A"/>
    <d v="2025-05-04T00:00:00"/>
    <n v="3.7999999999999999E-2"/>
    <x v="15"/>
    <s v="Note[1]"/>
    <x v="30"/>
    <n v="0"/>
  </r>
  <r>
    <n v="551086"/>
    <s v="TD2233577"/>
    <s v="WMP"/>
    <x v="23"/>
    <x v="39"/>
    <s v="N/A"/>
    <s v="N/A"/>
    <d v="2025-05-04T00:00:00"/>
    <n v="3.7999999999999999E-2"/>
    <x v="15"/>
    <s v="Note[1]"/>
    <x v="30"/>
    <n v="0"/>
  </r>
  <r>
    <n v="551086"/>
    <s v="TD2174622"/>
    <s v="WMP"/>
    <x v="24"/>
    <x v="39"/>
    <s v="N/A"/>
    <s v="N/A"/>
    <d v="2025-09-30T00:00:00"/>
    <n v="1.89"/>
    <x v="16"/>
    <s v="Note[1]"/>
    <x v="30"/>
    <n v="0"/>
  </r>
  <r>
    <n v="551086"/>
    <s v="TD2182594"/>
    <s v="WMP"/>
    <x v="24"/>
    <x v="39"/>
    <s v="N/A"/>
    <s v="N/A"/>
    <d v="2025-09-30T00:00:00"/>
    <n v="0"/>
    <x v="16"/>
    <s v="Note[1]"/>
    <x v="30"/>
    <n v="0"/>
  </r>
  <r>
    <n v="551086"/>
    <s v="TD2092500"/>
    <s v="WMP"/>
    <x v="7"/>
    <x v="40"/>
    <s v="N/A"/>
    <s v="N/A"/>
    <d v="2024-11-15T00:00:00"/>
    <n v="1.64"/>
    <x v="5"/>
    <s v="Note[1]"/>
    <x v="30"/>
    <n v="0"/>
  </r>
  <r>
    <n v="551086"/>
    <s v="TD2197533"/>
    <s v="WMP"/>
    <x v="25"/>
    <x v="39"/>
    <s v="N/A"/>
    <s v="N/A"/>
    <d v="2025-10-30T00:00:00"/>
    <n v="1.44"/>
    <x v="17"/>
    <s v="Note[1]"/>
    <x v="30"/>
    <n v="0"/>
  </r>
  <r>
    <n v="551086"/>
    <s v="TD2235280"/>
    <s v="WMP"/>
    <x v="26"/>
    <x v="39"/>
    <s v="N/A"/>
    <s v="N/A"/>
    <d v="2024-12-31T00:00:00"/>
    <n v="0.85"/>
    <x v="18"/>
    <s v="Note[1]"/>
    <x v="30"/>
    <n v="0"/>
  </r>
  <r>
    <n v="551086"/>
    <s v="TD1844523"/>
    <s v="WMP"/>
    <x v="27"/>
    <x v="39"/>
    <s v="N/A"/>
    <s v="N/A"/>
    <d v="2024-09-30T00:00:00"/>
    <n v="0"/>
    <x v="10"/>
    <s v="Note[1]"/>
    <x v="30"/>
    <n v="0"/>
  </r>
  <r>
    <n v="551086"/>
    <s v="TD2174704"/>
    <s v="WMP"/>
    <x v="28"/>
    <x v="39"/>
    <s v="N/A"/>
    <s v="N/A"/>
    <d v="2025-09-30T00:00:00"/>
    <n v="7.0000000000000007E-2"/>
    <x v="19"/>
    <s v="Note[1]"/>
    <x v="30"/>
    <n v="0"/>
  </r>
  <r>
    <n v="551086"/>
    <s v="TD2126046"/>
    <s v="WMP"/>
    <x v="6"/>
    <x v="39"/>
    <s v="N/A"/>
    <s v="N/A"/>
    <d v="2024-09-30T00:00:00"/>
    <n v="0"/>
    <x v="4"/>
    <s v="Note[1]"/>
    <x v="30"/>
    <n v="0"/>
  </r>
  <r>
    <n v="551086"/>
    <s v="TD2161118"/>
    <s v="WMP"/>
    <x v="4"/>
    <x v="39"/>
    <s v="N/A"/>
    <s v="N/A"/>
    <d v="2025-04-01T00:00:00"/>
    <n v="0"/>
    <x v="9"/>
    <s v="Note[1]"/>
    <x v="30"/>
    <n v="0"/>
  </r>
  <r>
    <n v="551086"/>
    <s v="TD2044790"/>
    <s v="WMP"/>
    <x v="4"/>
    <x v="39"/>
    <s v="N/A"/>
    <s v="N/A"/>
    <d v="2025-09-22T00:00:00"/>
    <n v="3.62"/>
    <x v="20"/>
    <s v="Note[1]"/>
    <x v="30"/>
    <n v="0"/>
  </r>
  <r>
    <n v="551086"/>
    <s v="TD2046657"/>
    <s v="WMP"/>
    <x v="29"/>
    <x v="39"/>
    <s v="N/A"/>
    <s v="N/A"/>
    <d v="2025-11-08T00:00:00"/>
    <n v="1.01"/>
    <x v="21"/>
    <s v="Note[1]"/>
    <x v="30"/>
    <n v="0"/>
  </r>
  <r>
    <n v="551086"/>
    <s v="TD2081586"/>
    <s v="WMP"/>
    <x v="29"/>
    <x v="39"/>
    <s v="N/A"/>
    <s v="N/A"/>
    <d v="2025-11-08T00:00:00"/>
    <n v="1"/>
    <x v="21"/>
    <s v="Note[1]"/>
    <x v="30"/>
    <n v="0"/>
  </r>
  <r>
    <n v="551086"/>
    <s v="TD2081587"/>
    <s v="WMP"/>
    <x v="29"/>
    <x v="39"/>
    <s v="N/A"/>
    <s v="N/A"/>
    <d v="2025-11-08T00:00:00"/>
    <n v="1"/>
    <x v="21"/>
    <s v="Note[1]"/>
    <x v="30"/>
    <n v="0"/>
  </r>
  <r>
    <n v="551086"/>
    <s v="TD2057187"/>
    <s v="WMP"/>
    <x v="30"/>
    <x v="39"/>
    <s v="N/A"/>
    <s v="N/A"/>
    <d v="2025-03-30T00:00:00"/>
    <n v="0.77"/>
    <x v="22"/>
    <s v="Note[1]"/>
    <x v="30"/>
    <n v="0"/>
  </r>
  <r>
    <n v="551086"/>
    <s v="TD2076562"/>
    <s v="WMP"/>
    <x v="30"/>
    <x v="39"/>
    <s v="N/A"/>
    <s v="N/A"/>
    <d v="2025-03-30T00:00:00"/>
    <n v="0"/>
    <x v="22"/>
    <s v="Note[1]"/>
    <x v="30"/>
    <n v="0"/>
  </r>
  <r>
    <n v="551086"/>
    <s v="TD2161491"/>
    <s v="WMP"/>
    <x v="31"/>
    <x v="39"/>
    <s v="N/A"/>
    <s v="N/A"/>
    <d v="2025-11-05T00:00:00"/>
    <n v="0"/>
    <x v="23"/>
    <s v="Note[1]"/>
    <x v="30"/>
    <n v="0"/>
  </r>
  <r>
    <n v="530021"/>
    <s v="TD2161493"/>
    <s v="WMP"/>
    <x v="31"/>
    <x v="39"/>
    <s v="N/A"/>
    <s v="N/A"/>
    <d v="2025-11-05T00:00:00"/>
    <n v="0"/>
    <x v="23"/>
    <s v="Note[1]"/>
    <x v="31"/>
    <n v="0"/>
  </r>
  <r>
    <n v="234817"/>
    <s v="TD2161500"/>
    <s v="WMP"/>
    <x v="31"/>
    <x v="39"/>
    <s v="N/A"/>
    <s v="N/A"/>
    <d v="2025-11-05T00:00:00"/>
    <n v="0"/>
    <x v="23"/>
    <s v="Note[1]"/>
    <x v="32"/>
    <n v="0"/>
  </r>
  <r>
    <n v="234817"/>
    <s v="TD2161505"/>
    <s v="WMP"/>
    <x v="31"/>
    <x v="39"/>
    <s v="N/A"/>
    <s v="N/A"/>
    <d v="2025-11-05T00:00:00"/>
    <n v="0"/>
    <x v="23"/>
    <s v="Note[1]"/>
    <x v="33"/>
    <n v="0"/>
  </r>
  <r>
    <n v="234817"/>
    <s v="TD2161747"/>
    <s v="WMP"/>
    <x v="31"/>
    <x v="39"/>
    <s v="N/A"/>
    <s v="N/A"/>
    <d v="2025-11-05T00:00:00"/>
    <n v="0"/>
    <x v="23"/>
    <s v="Note[1]"/>
    <x v="33"/>
    <n v="0"/>
  </r>
  <r>
    <n v="335531"/>
    <s v="TD2161753"/>
    <s v="WMP"/>
    <x v="31"/>
    <x v="39"/>
    <s v="N/A"/>
    <s v="N/A"/>
    <d v="2025-11-05T00:00:00"/>
    <n v="0"/>
    <x v="23"/>
    <s v="Note[1]"/>
    <x v="34"/>
    <n v="2565"/>
  </r>
  <r>
    <n v="335531"/>
    <s v="TD2161760"/>
    <s v="WMP"/>
    <x v="31"/>
    <x v="39"/>
    <s v="N/A"/>
    <s v="N/A"/>
    <d v="2025-11-05T00:00:00"/>
    <n v="0"/>
    <x v="23"/>
    <s v="Note[1]"/>
    <x v="34"/>
    <n v="2565"/>
  </r>
  <r>
    <n v="335531"/>
    <s v="TD2161770"/>
    <s v="WMP"/>
    <x v="31"/>
    <x v="39"/>
    <s v="N/A"/>
    <s v="N/A"/>
    <d v="2025-11-05T00:00:00"/>
    <n v="0"/>
    <x v="23"/>
    <s v="Note[1]"/>
    <x v="34"/>
    <n v="2565"/>
  </r>
  <r>
    <n v="335531"/>
    <s v="TD2161780"/>
    <s v="WMP"/>
    <x v="31"/>
    <x v="39"/>
    <s v="N/A"/>
    <s v="N/A"/>
    <d v="2025-11-05T00:00:00"/>
    <n v="0"/>
    <x v="23"/>
    <s v="Note[1]"/>
    <x v="34"/>
    <n v="2565"/>
  </r>
  <r>
    <n v="335531"/>
    <s v="TD2161786"/>
    <s v="WMP"/>
    <x v="31"/>
    <x v="39"/>
    <s v="N/A"/>
    <s v="N/A"/>
    <d v="2025-11-05T00:00:00"/>
    <n v="0"/>
    <x v="23"/>
    <s v="Note[1]"/>
    <x v="34"/>
    <n v="2565"/>
  </r>
  <r>
    <n v="335531"/>
    <s v="TD1937553"/>
    <s v="WMP"/>
    <x v="32"/>
    <x v="41"/>
    <s v="N/A"/>
    <d v="2023-08-07T00:00:00"/>
    <d v="2024-07-30T00:00:00"/>
    <n v="0"/>
    <x v="24"/>
    <s v="Note[1]"/>
    <x v="34"/>
    <n v="2565"/>
  </r>
  <r>
    <n v="335531"/>
    <s v="TD2248107"/>
    <s v="WMP"/>
    <x v="5"/>
    <x v="39"/>
    <s v="N/A"/>
    <s v="N/A"/>
    <d v="2024-12-30T00:00:00"/>
    <n v="0"/>
    <x v="9"/>
    <s v="Note[1]"/>
    <x v="34"/>
    <n v="2565"/>
  </r>
  <r>
    <n v="335531"/>
    <s v="TD2248115"/>
    <s v="WMP"/>
    <x v="5"/>
    <x v="39"/>
    <s v="N/A"/>
    <s v="N/A"/>
    <d v="2024-12-30T00:00:00"/>
    <n v="0"/>
    <x v="9"/>
    <s v="Note[1]"/>
    <x v="34"/>
    <n v="2565"/>
  </r>
  <r>
    <n v="335531"/>
    <s v="TD2248119"/>
    <s v="WMP"/>
    <x v="5"/>
    <x v="39"/>
    <s v="N/A"/>
    <s v="N/A"/>
    <d v="2024-12-30T00:00:00"/>
    <n v="0"/>
    <x v="9"/>
    <s v="Note[1]"/>
    <x v="34"/>
    <n v="2565"/>
  </r>
  <r>
    <n v="335531"/>
    <s v="TD2248123"/>
    <s v="WMP"/>
    <x v="5"/>
    <x v="39"/>
    <s v="N/A"/>
    <s v="N/A"/>
    <d v="2024-12-30T00:00:00"/>
    <n v="0"/>
    <x v="9"/>
    <s v="Note[1]"/>
    <x v="34"/>
    <n v="2565"/>
  </r>
  <r>
    <n v="335531"/>
    <s v="TD2001417"/>
    <s v="WMP"/>
    <x v="33"/>
    <x v="42"/>
    <s v="N/A"/>
    <d v="2023-11-03T00:00:00"/>
    <d v="2024-04-18T00:00:00"/>
    <n v="0.34"/>
    <x v="25"/>
    <s v="Note[1]"/>
    <x v="34"/>
    <n v="2565"/>
  </r>
  <r>
    <n v="335531"/>
    <s v="TD1844521"/>
    <s v="WMP"/>
    <x v="34"/>
    <x v="39"/>
    <s v="N/A"/>
    <m/>
    <d v="2024-09-30T00:00:00"/>
    <n v="0"/>
    <x v="10"/>
    <s v="Note[1]"/>
    <x v="34"/>
    <n v="25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B6363-463C-B547-8C26-16A8C2C10C37}"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13">
    <pivotField showAll="0"/>
    <pivotField showAll="0"/>
    <pivotField showAll="0"/>
    <pivotField showAll="0">
      <items count="36">
        <item x="12"/>
        <item x="21"/>
        <item x="22"/>
        <item x="13"/>
        <item x="23"/>
        <item x="24"/>
        <item x="8"/>
        <item x="7"/>
        <item x="25"/>
        <item x="20"/>
        <item x="16"/>
        <item x="11"/>
        <item x="9"/>
        <item x="26"/>
        <item x="27"/>
        <item x="17"/>
        <item x="28"/>
        <item x="14"/>
        <item x="1"/>
        <item x="6"/>
        <item x="29"/>
        <item x="2"/>
        <item x="18"/>
        <item x="30"/>
        <item x="31"/>
        <item x="10"/>
        <item x="32"/>
        <item x="3"/>
        <item x="5"/>
        <item x="33"/>
        <item x="34"/>
        <item x="0"/>
        <item x="19"/>
        <item x="15"/>
        <item x="4"/>
        <item t="default"/>
      </items>
    </pivotField>
    <pivotField showAll="0">
      <items count="44">
        <item x="7"/>
        <item x="26"/>
        <item x="3"/>
        <item x="12"/>
        <item x="8"/>
        <item x="30"/>
        <item x="34"/>
        <item x="23"/>
        <item x="15"/>
        <item x="17"/>
        <item x="13"/>
        <item x="16"/>
        <item x="28"/>
        <item x="24"/>
        <item x="22"/>
        <item x="31"/>
        <item x="40"/>
        <item x="42"/>
        <item x="19"/>
        <item x="41"/>
        <item x="38"/>
        <item x="35"/>
        <item x="37"/>
        <item x="11"/>
        <item x="10"/>
        <item x="4"/>
        <item x="6"/>
        <item x="5"/>
        <item x="32"/>
        <item x="20"/>
        <item x="33"/>
        <item x="25"/>
        <item x="1"/>
        <item x="27"/>
        <item x="29"/>
        <item x="9"/>
        <item x="0"/>
        <item x="18"/>
        <item x="36"/>
        <item x="2"/>
        <item x="21"/>
        <item x="14"/>
        <item x="39"/>
        <item t="default"/>
      </items>
    </pivotField>
    <pivotField showAll="0"/>
    <pivotField showAll="0"/>
    <pivotField numFmtId="14" showAll="0"/>
    <pivotField showAll="0"/>
    <pivotField axis="axisRow" showAll="0">
      <items count="27">
        <item x="22"/>
        <item x="19"/>
        <item x="15"/>
        <item x="12"/>
        <item x="7"/>
        <item x="6"/>
        <item x="25"/>
        <item x="18"/>
        <item x="11"/>
        <item x="17"/>
        <item x="8"/>
        <item x="24"/>
        <item x="16"/>
        <item x="5"/>
        <item x="4"/>
        <item x="13"/>
        <item x="10"/>
        <item x="21"/>
        <item x="0"/>
        <item x="14"/>
        <item x="20"/>
        <item x="1"/>
        <item x="23"/>
        <item x="3"/>
        <item x="2"/>
        <item x="9"/>
        <item t="default"/>
      </items>
    </pivotField>
    <pivotField showAll="0"/>
    <pivotField dataField="1" showAll="0">
      <items count="36">
        <item x="11"/>
        <item x="17"/>
        <item x="8"/>
        <item x="16"/>
        <item x="3"/>
        <item x="28"/>
        <item x="6"/>
        <item x="18"/>
        <item x="32"/>
        <item x="21"/>
        <item x="29"/>
        <item x="9"/>
        <item x="10"/>
        <item x="27"/>
        <item x="5"/>
        <item x="2"/>
        <item x="13"/>
        <item x="24"/>
        <item x="7"/>
        <item x="34"/>
        <item x="31"/>
        <item x="25"/>
        <item x="12"/>
        <item x="14"/>
        <item x="22"/>
        <item x="30"/>
        <item x="19"/>
        <item x="33"/>
        <item x="4"/>
        <item x="1"/>
        <item x="15"/>
        <item n="1,283" x="0"/>
        <item n="1425" x="23"/>
        <item n="287" x="26"/>
        <item x="20"/>
        <item t="default"/>
      </items>
    </pivotField>
    <pivotField showAll="0"/>
  </pivotFields>
  <rowFields count="1">
    <field x="9"/>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Max of l) Total number of customers served by the circuit/circuit segments" fld="11" subtotal="max" baseField="0" baseItem="0"/>
  </dataFields>
  <formats count="2">
    <format dxfId="17">
      <pivotArea dataOnly="0" labelOnly="1" outline="0" axis="axisValues" fieldPosition="0"/>
    </format>
    <format dxfId="16">
      <pivotArea field="3"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A2C73-AF7A-E148-B92A-F887AD9DFCB6}">
  <dimension ref="A2:H28"/>
  <sheetViews>
    <sheetView tabSelected="1" workbookViewId="0">
      <selection activeCell="I28" sqref="I28"/>
    </sheetView>
  </sheetViews>
  <sheetFormatPr baseColWidth="10" defaultRowHeight="15" x14ac:dyDescent="0.2"/>
  <cols>
    <col min="2" max="4" width="14" customWidth="1"/>
    <col min="7" max="7" width="15.6640625" bestFit="1" customWidth="1"/>
    <col min="8" max="8" width="13" customWidth="1"/>
  </cols>
  <sheetData>
    <row r="2" spans="2:8" x14ac:dyDescent="0.2">
      <c r="B2" s="25" t="s">
        <v>233</v>
      </c>
      <c r="C2" s="25" t="s">
        <v>239</v>
      </c>
      <c r="D2" s="25" t="s">
        <v>234</v>
      </c>
      <c r="E2" s="25" t="s">
        <v>235</v>
      </c>
      <c r="F2" s="25" t="s">
        <v>236</v>
      </c>
      <c r="G2" s="25" t="s">
        <v>237</v>
      </c>
      <c r="H2" s="25" t="s">
        <v>240</v>
      </c>
    </row>
    <row r="3" spans="2:8" x14ac:dyDescent="0.2">
      <c r="B3">
        <v>1619</v>
      </c>
      <c r="C3">
        <f>IF(F3="","",B3)</f>
        <v>1619</v>
      </c>
      <c r="D3">
        <v>14.59</v>
      </c>
      <c r="E3">
        <f>IF(B3=B2,D3+E2,D3)</f>
        <v>14.59</v>
      </c>
      <c r="F3">
        <f>IF(B4=B3,"",E3)</f>
        <v>14.59</v>
      </c>
      <c r="G3" s="26">
        <f>IF(F3="","",F3*3000000)</f>
        <v>43770000</v>
      </c>
      <c r="H3" s="27">
        <f>IF(G3="","",G3/B3)</f>
        <v>27035.206917850526</v>
      </c>
    </row>
    <row r="4" spans="2:8" x14ac:dyDescent="0.2">
      <c r="B4">
        <v>1672</v>
      </c>
      <c r="C4" t="str">
        <f t="shared" ref="C4:C27" si="0">IF(F4="","",B4)</f>
        <v/>
      </c>
      <c r="D4">
        <v>0.63</v>
      </c>
      <c r="E4">
        <f>IF(B4=B3,D4+E3,D4)</f>
        <v>0.63</v>
      </c>
      <c r="F4" t="str">
        <f>IF(B5=B4,"",E4)</f>
        <v/>
      </c>
      <c r="G4" s="26" t="str">
        <f t="shared" ref="G4:G27" si="1">IF(F4="","",F4*3000000)</f>
        <v/>
      </c>
      <c r="H4" s="27" t="str">
        <f t="shared" ref="H4:H27" si="2">IF(G4="","",G4/B4)</f>
        <v/>
      </c>
    </row>
    <row r="5" spans="2:8" x14ac:dyDescent="0.2">
      <c r="B5">
        <v>1672</v>
      </c>
      <c r="C5">
        <f t="shared" si="0"/>
        <v>1672</v>
      </c>
      <c r="D5">
        <v>1.67</v>
      </c>
      <c r="E5">
        <f>IF(B5=B4,D5+E4,D5)</f>
        <v>2.2999999999999998</v>
      </c>
      <c r="F5">
        <f>IF(B6=B5,"",E5)</f>
        <v>2.2999999999999998</v>
      </c>
      <c r="G5" s="26">
        <f t="shared" si="1"/>
        <v>6899999.9999999991</v>
      </c>
      <c r="H5" s="27">
        <f t="shared" si="2"/>
        <v>4126.7942583732056</v>
      </c>
    </row>
    <row r="6" spans="2:8" x14ac:dyDescent="0.2">
      <c r="B6">
        <v>1852</v>
      </c>
      <c r="C6" t="str">
        <f t="shared" si="0"/>
        <v/>
      </c>
      <c r="D6">
        <v>0.43</v>
      </c>
      <c r="E6">
        <f>IF(B6=B5,D6+E5,D6)</f>
        <v>0.43</v>
      </c>
      <c r="F6" t="str">
        <f>IF(B7=B6,"",E6)</f>
        <v/>
      </c>
      <c r="G6" s="26" t="str">
        <f t="shared" si="1"/>
        <v/>
      </c>
      <c r="H6" s="27" t="str">
        <f t="shared" si="2"/>
        <v/>
      </c>
    </row>
    <row r="7" spans="2:8" x14ac:dyDescent="0.2">
      <c r="B7">
        <v>1852</v>
      </c>
      <c r="C7">
        <f t="shared" si="0"/>
        <v>1852</v>
      </c>
      <c r="D7">
        <v>0.49</v>
      </c>
      <c r="E7">
        <f>IF(B7=B6,D7+E6,D7)</f>
        <v>0.91999999999999993</v>
      </c>
      <c r="F7">
        <f>IF(B8=B7,"",E7)</f>
        <v>0.91999999999999993</v>
      </c>
      <c r="G7" s="26">
        <f t="shared" si="1"/>
        <v>2760000</v>
      </c>
      <c r="H7" s="27">
        <f t="shared" si="2"/>
        <v>1490.2807775377969</v>
      </c>
    </row>
    <row r="8" spans="2:8" x14ac:dyDescent="0.2">
      <c r="B8">
        <v>2475</v>
      </c>
      <c r="C8" t="str">
        <f t="shared" si="0"/>
        <v/>
      </c>
      <c r="D8">
        <v>0</v>
      </c>
      <c r="E8">
        <f>IF(B8=B7,D8+E7,D8)</f>
        <v>0</v>
      </c>
      <c r="F8" t="str">
        <f>IF(B9=B8,"",E8)</f>
        <v/>
      </c>
      <c r="G8" s="26" t="str">
        <f t="shared" si="1"/>
        <v/>
      </c>
      <c r="H8" s="27" t="str">
        <f t="shared" si="2"/>
        <v/>
      </c>
    </row>
    <row r="9" spans="2:8" x14ac:dyDescent="0.2">
      <c r="B9">
        <v>2475</v>
      </c>
      <c r="C9" t="str">
        <f t="shared" si="0"/>
        <v/>
      </c>
      <c r="D9">
        <v>7.0000000000000007E-2</v>
      </c>
      <c r="E9">
        <f>IF(B9=B8,D9+E8,D9)</f>
        <v>7.0000000000000007E-2</v>
      </c>
      <c r="F9" t="str">
        <f>IF(B10=B9,"",E9)</f>
        <v/>
      </c>
      <c r="G9" s="26" t="str">
        <f t="shared" si="1"/>
        <v/>
      </c>
      <c r="H9" s="27" t="str">
        <f t="shared" si="2"/>
        <v/>
      </c>
    </row>
    <row r="10" spans="2:8" x14ac:dyDescent="0.2">
      <c r="B10">
        <v>2475</v>
      </c>
      <c r="C10" t="str">
        <f t="shared" si="0"/>
        <v/>
      </c>
      <c r="D10">
        <v>7.4999999999999997E-2</v>
      </c>
      <c r="E10">
        <f>IF(B10=B9,D10+E9,D10)</f>
        <v>0.14500000000000002</v>
      </c>
      <c r="F10" t="str">
        <f>IF(B11=B10,"",E10)</f>
        <v/>
      </c>
      <c r="G10" s="26" t="str">
        <f t="shared" si="1"/>
        <v/>
      </c>
      <c r="H10" s="27" t="str">
        <f t="shared" si="2"/>
        <v/>
      </c>
    </row>
    <row r="11" spans="2:8" x14ac:dyDescent="0.2">
      <c r="B11">
        <v>2475</v>
      </c>
      <c r="C11" t="str">
        <f t="shared" si="0"/>
        <v/>
      </c>
      <c r="D11">
        <v>0.08</v>
      </c>
      <c r="E11">
        <f>IF(B11=B10,D11+E10,D11)</f>
        <v>0.22500000000000003</v>
      </c>
      <c r="F11" t="str">
        <f>IF(B12=B11,"",E11)</f>
        <v/>
      </c>
      <c r="G11" s="26" t="str">
        <f t="shared" si="1"/>
        <v/>
      </c>
      <c r="H11" s="27" t="str">
        <f t="shared" si="2"/>
        <v/>
      </c>
    </row>
    <row r="12" spans="2:8" x14ac:dyDescent="0.2">
      <c r="B12">
        <v>2475</v>
      </c>
      <c r="C12" t="str">
        <f t="shared" si="0"/>
        <v/>
      </c>
      <c r="D12">
        <v>0.85</v>
      </c>
      <c r="E12">
        <f>IF(B12=B11,D12+E11,D12)</f>
        <v>1.075</v>
      </c>
      <c r="F12" t="str">
        <f>IF(B13=B12,"",E12)</f>
        <v/>
      </c>
      <c r="G12" s="26" t="str">
        <f t="shared" si="1"/>
        <v/>
      </c>
      <c r="H12" s="27" t="str">
        <f t="shared" si="2"/>
        <v/>
      </c>
    </row>
    <row r="13" spans="2:8" x14ac:dyDescent="0.2">
      <c r="B13">
        <v>2475</v>
      </c>
      <c r="C13" t="str">
        <f t="shared" si="0"/>
        <v/>
      </c>
      <c r="D13">
        <v>0.96</v>
      </c>
      <c r="E13">
        <f>IF(B13=B12,D13+E12,D13)</f>
        <v>2.0350000000000001</v>
      </c>
      <c r="F13" t="str">
        <f>IF(B14=B13,"",E13)</f>
        <v/>
      </c>
      <c r="G13" s="26" t="str">
        <f t="shared" si="1"/>
        <v/>
      </c>
      <c r="H13" s="27" t="str">
        <f t="shared" si="2"/>
        <v/>
      </c>
    </row>
    <row r="14" spans="2:8" x14ac:dyDescent="0.2">
      <c r="B14">
        <v>2475</v>
      </c>
      <c r="C14" t="str">
        <f t="shared" si="0"/>
        <v/>
      </c>
      <c r="D14">
        <v>1.1499999999999999</v>
      </c>
      <c r="E14">
        <f>IF(B14=B13,D14+E13,D14)</f>
        <v>3.1850000000000001</v>
      </c>
      <c r="F14" t="str">
        <f>IF(B15=B14,"",E14)</f>
        <v/>
      </c>
      <c r="G14" s="26" t="str">
        <f t="shared" si="1"/>
        <v/>
      </c>
      <c r="H14" s="27" t="str">
        <f t="shared" si="2"/>
        <v/>
      </c>
    </row>
    <row r="15" spans="2:8" x14ac:dyDescent="0.2">
      <c r="B15">
        <v>2475</v>
      </c>
      <c r="C15" t="str">
        <f t="shared" si="0"/>
        <v/>
      </c>
      <c r="D15">
        <v>1.66</v>
      </c>
      <c r="E15">
        <f>IF(B15=B14,D15+E14,D15)</f>
        <v>4.8449999999999998</v>
      </c>
      <c r="F15" t="str">
        <f>IF(B16=B15,"",E15)</f>
        <v/>
      </c>
      <c r="G15" s="26" t="str">
        <f t="shared" si="1"/>
        <v/>
      </c>
      <c r="H15" s="27" t="str">
        <f t="shared" si="2"/>
        <v/>
      </c>
    </row>
    <row r="16" spans="2:8" x14ac:dyDescent="0.2">
      <c r="B16">
        <v>2475</v>
      </c>
      <c r="C16" t="str">
        <f t="shared" si="0"/>
        <v/>
      </c>
      <c r="D16">
        <v>1.89</v>
      </c>
      <c r="E16">
        <f>IF(B16=B15,D16+E15,D16)</f>
        <v>6.7349999999999994</v>
      </c>
      <c r="F16" t="str">
        <f>IF(B17=B16,"",E16)</f>
        <v/>
      </c>
      <c r="G16" s="26" t="str">
        <f t="shared" si="1"/>
        <v/>
      </c>
      <c r="H16" s="27" t="str">
        <f t="shared" si="2"/>
        <v/>
      </c>
    </row>
    <row r="17" spans="1:8" x14ac:dyDescent="0.2">
      <c r="B17">
        <v>2475</v>
      </c>
      <c r="C17" t="str">
        <f t="shared" si="0"/>
        <v/>
      </c>
      <c r="D17">
        <v>1.98</v>
      </c>
      <c r="E17">
        <f>IF(B17=B16,D17+E16,D17)</f>
        <v>8.7149999999999999</v>
      </c>
      <c r="F17" t="str">
        <f>IF(B18=B17,"",E17)</f>
        <v/>
      </c>
      <c r="G17" s="26" t="str">
        <f t="shared" si="1"/>
        <v/>
      </c>
      <c r="H17" s="27" t="str">
        <f t="shared" si="2"/>
        <v/>
      </c>
    </row>
    <row r="18" spans="1:8" x14ac:dyDescent="0.2">
      <c r="B18">
        <v>2475</v>
      </c>
      <c r="C18" t="str">
        <f t="shared" si="0"/>
        <v/>
      </c>
      <c r="D18">
        <v>2.08</v>
      </c>
      <c r="E18">
        <f>IF(B18=B17,D18+E17,D18)</f>
        <v>10.795</v>
      </c>
      <c r="F18" t="str">
        <f>IF(B19=B18,"",E18)</f>
        <v/>
      </c>
      <c r="G18" s="26" t="str">
        <f t="shared" si="1"/>
        <v/>
      </c>
      <c r="H18" s="27" t="str">
        <f t="shared" si="2"/>
        <v/>
      </c>
    </row>
    <row r="19" spans="1:8" x14ac:dyDescent="0.2">
      <c r="B19">
        <v>2475</v>
      </c>
      <c r="C19" t="str">
        <f t="shared" si="0"/>
        <v/>
      </c>
      <c r="D19">
        <v>2.66</v>
      </c>
      <c r="E19">
        <f>IF(B19=B18,D19+E18,D19)</f>
        <v>13.455</v>
      </c>
      <c r="F19" t="str">
        <f>IF(B20=B19,"",E19)</f>
        <v/>
      </c>
      <c r="G19" s="26" t="str">
        <f t="shared" si="1"/>
        <v/>
      </c>
      <c r="H19" s="27" t="str">
        <f t="shared" si="2"/>
        <v/>
      </c>
    </row>
    <row r="20" spans="1:8" x14ac:dyDescent="0.2">
      <c r="B20">
        <v>2475</v>
      </c>
      <c r="C20" t="str">
        <f t="shared" si="0"/>
        <v/>
      </c>
      <c r="D20">
        <v>2.78</v>
      </c>
      <c r="E20">
        <f>IF(B20=B19,D20+E19,D20)</f>
        <v>16.234999999999999</v>
      </c>
      <c r="F20" t="str">
        <f>IF(B21=B20,"",E20)</f>
        <v/>
      </c>
      <c r="G20" s="26" t="str">
        <f t="shared" si="1"/>
        <v/>
      </c>
      <c r="H20" s="27" t="str">
        <f t="shared" si="2"/>
        <v/>
      </c>
    </row>
    <row r="21" spans="1:8" x14ac:dyDescent="0.2">
      <c r="B21">
        <v>2475</v>
      </c>
      <c r="C21" t="str">
        <f t="shared" si="0"/>
        <v/>
      </c>
      <c r="D21">
        <v>2.87</v>
      </c>
      <c r="E21">
        <f>IF(B21=B20,D21+E20,D21)</f>
        <v>19.105</v>
      </c>
      <c r="F21" t="str">
        <f>IF(B22=B21,"",E21)</f>
        <v/>
      </c>
      <c r="G21" s="26" t="str">
        <f t="shared" si="1"/>
        <v/>
      </c>
      <c r="H21" s="27" t="str">
        <f t="shared" si="2"/>
        <v/>
      </c>
    </row>
    <row r="22" spans="1:8" x14ac:dyDescent="0.2">
      <c r="B22">
        <v>2475</v>
      </c>
      <c r="C22" t="str">
        <f t="shared" si="0"/>
        <v/>
      </c>
      <c r="D22">
        <v>3.8</v>
      </c>
      <c r="E22">
        <f>IF(B22=B21,D22+E21,D22)</f>
        <v>22.905000000000001</v>
      </c>
      <c r="F22" t="str">
        <f>IF(B23=B22,"",E22)</f>
        <v/>
      </c>
      <c r="G22" s="26" t="str">
        <f t="shared" si="1"/>
        <v/>
      </c>
      <c r="H22" s="27" t="str">
        <f t="shared" si="2"/>
        <v/>
      </c>
    </row>
    <row r="23" spans="1:8" x14ac:dyDescent="0.2">
      <c r="B23">
        <v>2475</v>
      </c>
      <c r="C23">
        <f t="shared" si="0"/>
        <v>2475</v>
      </c>
      <c r="D23">
        <v>3.91</v>
      </c>
      <c r="E23">
        <f>IF(B23=B22,D23+E22,D23)</f>
        <v>26.815000000000001</v>
      </c>
      <c r="F23">
        <f>IF(B24=B23,"",E23)</f>
        <v>26.815000000000001</v>
      </c>
      <c r="G23" s="26">
        <f t="shared" si="1"/>
        <v>80445000</v>
      </c>
      <c r="H23" s="27">
        <f t="shared" si="2"/>
        <v>32503.030303030304</v>
      </c>
    </row>
    <row r="24" spans="1:8" x14ac:dyDescent="0.2">
      <c r="B24">
        <v>2602</v>
      </c>
      <c r="C24">
        <f t="shared" si="0"/>
        <v>2602</v>
      </c>
      <c r="D24">
        <v>6.95</v>
      </c>
      <c r="E24">
        <f>IF(B24=B23,D24+E23,D24)</f>
        <v>6.95</v>
      </c>
      <c r="F24">
        <f>IF(B25=B24,"",E24)</f>
        <v>6.95</v>
      </c>
      <c r="G24" s="26">
        <f t="shared" si="1"/>
        <v>20850000</v>
      </c>
      <c r="H24" s="27">
        <f t="shared" si="2"/>
        <v>8013.066871637202</v>
      </c>
    </row>
    <row r="25" spans="1:8" x14ac:dyDescent="0.2">
      <c r="B25">
        <v>3321</v>
      </c>
      <c r="C25">
        <f t="shared" si="0"/>
        <v>3321</v>
      </c>
      <c r="D25">
        <v>6.13</v>
      </c>
      <c r="E25">
        <f>IF(B25=B24,D25+E24,D25)</f>
        <v>6.13</v>
      </c>
      <c r="F25">
        <f>IF(B26=B25,"",E25)</f>
        <v>6.13</v>
      </c>
      <c r="G25" s="26">
        <f t="shared" si="1"/>
        <v>18390000</v>
      </c>
      <c r="H25" s="27">
        <f t="shared" si="2"/>
        <v>5537.4887082204159</v>
      </c>
    </row>
    <row r="26" spans="1:8" x14ac:dyDescent="0.2">
      <c r="B26">
        <v>4211</v>
      </c>
      <c r="C26">
        <f t="shared" si="0"/>
        <v>4211</v>
      </c>
      <c r="D26">
        <v>3.5</v>
      </c>
      <c r="E26">
        <f>IF(B26=B25,D26+E25,D26)</f>
        <v>3.5</v>
      </c>
      <c r="F26">
        <f>IF(B27=B26,"",E26)</f>
        <v>3.5</v>
      </c>
      <c r="G26" s="26">
        <f t="shared" si="1"/>
        <v>10500000</v>
      </c>
      <c r="H26" s="27">
        <f t="shared" si="2"/>
        <v>2493.469484682973</v>
      </c>
    </row>
    <row r="27" spans="1:8" x14ac:dyDescent="0.2">
      <c r="B27">
        <v>4949</v>
      </c>
      <c r="C27">
        <f t="shared" si="0"/>
        <v>4949</v>
      </c>
      <c r="D27">
        <v>13.7</v>
      </c>
      <c r="E27">
        <f>IF(B27=B26,D27+E26,D27)</f>
        <v>13.7</v>
      </c>
      <c r="F27">
        <f>IF(B28=B27,"",E27)</f>
        <v>13.7</v>
      </c>
      <c r="G27" s="26">
        <f t="shared" si="1"/>
        <v>41100000</v>
      </c>
      <c r="H27" s="27">
        <f t="shared" si="2"/>
        <v>8304.708021822591</v>
      </c>
    </row>
    <row r="28" spans="1:8" x14ac:dyDescent="0.2">
      <c r="A28" s="25" t="s">
        <v>238</v>
      </c>
      <c r="C28">
        <f>SUM(C3:C27)</f>
        <v>22701</v>
      </c>
      <c r="F28">
        <f t="shared" ref="F28:G28" si="3">SUM(F3:F27)</f>
        <v>74.905000000000001</v>
      </c>
      <c r="G28" s="26">
        <f t="shared" si="3"/>
        <v>224715000</v>
      </c>
      <c r="H28" s="27">
        <f>G28/C28</f>
        <v>9898.9031320206159</v>
      </c>
    </row>
  </sheetData>
  <sortState xmlns:xlrd2="http://schemas.microsoft.com/office/spreadsheetml/2017/richdata2" ref="B3:D33">
    <sortCondition ref="B2:B3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FB462-A956-0642-BA9B-B965267D7CCE}">
  <dimension ref="A3:AK30"/>
  <sheetViews>
    <sheetView workbookViewId="0">
      <selection activeCell="C1" sqref="C1:D1048576"/>
    </sheetView>
  </sheetViews>
  <sheetFormatPr baseColWidth="10" defaultRowHeight="15" x14ac:dyDescent="0.2"/>
  <cols>
    <col min="1" max="1" width="12.1640625" bestFit="1" customWidth="1"/>
    <col min="2" max="2" width="14.6640625" bestFit="1" customWidth="1"/>
    <col min="3" max="3" width="17.33203125" customWidth="1"/>
    <col min="4" max="4" width="16.33203125" customWidth="1"/>
    <col min="5" max="17" width="5.1640625" bestFit="1" customWidth="1"/>
    <col min="18" max="33" width="6.1640625" bestFit="1" customWidth="1"/>
    <col min="34" max="34" width="10" bestFit="1" customWidth="1"/>
    <col min="35" max="35" width="12" bestFit="1" customWidth="1"/>
    <col min="36" max="36" width="31.1640625" bestFit="1" customWidth="1"/>
    <col min="37" max="37" width="10" bestFit="1" customWidth="1"/>
  </cols>
  <sheetData>
    <row r="3" spans="1:37" s="24" customFormat="1" ht="96" x14ac:dyDescent="0.2">
      <c r="A3" s="21" t="s">
        <v>230</v>
      </c>
      <c r="B3" s="24" t="s">
        <v>232</v>
      </c>
      <c r="C3"/>
      <c r="D3"/>
      <c r="E3"/>
      <c r="F3"/>
      <c r="G3"/>
      <c r="H3"/>
      <c r="I3"/>
      <c r="J3"/>
      <c r="K3"/>
      <c r="L3"/>
      <c r="M3"/>
      <c r="N3"/>
      <c r="O3"/>
      <c r="P3"/>
      <c r="Q3"/>
      <c r="R3"/>
      <c r="S3"/>
      <c r="T3"/>
      <c r="U3"/>
      <c r="V3"/>
      <c r="W3"/>
      <c r="X3"/>
      <c r="Y3"/>
      <c r="Z3"/>
      <c r="AA3"/>
      <c r="AB3"/>
      <c r="AC3"/>
      <c r="AD3"/>
      <c r="AE3"/>
      <c r="AF3"/>
      <c r="AG3"/>
      <c r="AH3"/>
      <c r="AI3"/>
      <c r="AJ3"/>
      <c r="AK3"/>
    </row>
    <row r="4" spans="1:37" x14ac:dyDescent="0.2">
      <c r="A4" s="22">
        <v>0</v>
      </c>
      <c r="B4" s="23">
        <v>2475</v>
      </c>
      <c r="C4">
        <v>0</v>
      </c>
      <c r="D4">
        <v>2475</v>
      </c>
    </row>
    <row r="5" spans="1:37" x14ac:dyDescent="0.2">
      <c r="A5" s="22">
        <v>7.0000000000000007E-2</v>
      </c>
      <c r="B5" s="23">
        <v>2475</v>
      </c>
      <c r="C5">
        <v>7.0000000000000007E-2</v>
      </c>
      <c r="D5">
        <v>2475</v>
      </c>
    </row>
    <row r="6" spans="1:37" x14ac:dyDescent="0.2">
      <c r="A6" s="22">
        <v>7.4999999999999997E-2</v>
      </c>
      <c r="B6" s="23">
        <v>2475</v>
      </c>
      <c r="C6">
        <v>7.4999999999999997E-2</v>
      </c>
      <c r="D6">
        <v>2475</v>
      </c>
    </row>
    <row r="7" spans="1:37" x14ac:dyDescent="0.2">
      <c r="A7" s="22">
        <v>0.08</v>
      </c>
      <c r="B7" s="23">
        <v>2475</v>
      </c>
      <c r="C7">
        <v>0.08</v>
      </c>
      <c r="D7">
        <v>2475</v>
      </c>
    </row>
    <row r="8" spans="1:37" x14ac:dyDescent="0.2">
      <c r="A8" s="22">
        <v>0.43</v>
      </c>
      <c r="B8" s="23">
        <v>1852</v>
      </c>
      <c r="C8">
        <v>0.43</v>
      </c>
      <c r="D8">
        <v>1852</v>
      </c>
    </row>
    <row r="9" spans="1:37" x14ac:dyDescent="0.2">
      <c r="A9" s="22">
        <v>0.49</v>
      </c>
      <c r="B9" s="23">
        <v>1852</v>
      </c>
      <c r="C9">
        <v>0.49</v>
      </c>
      <c r="D9">
        <v>1852</v>
      </c>
    </row>
    <row r="10" spans="1:37" x14ac:dyDescent="0.2">
      <c r="A10" s="22">
        <v>0.63</v>
      </c>
      <c r="B10" s="23">
        <v>1672</v>
      </c>
      <c r="C10">
        <v>0.63</v>
      </c>
      <c r="D10">
        <v>1672</v>
      </c>
    </row>
    <row r="11" spans="1:37" x14ac:dyDescent="0.2">
      <c r="A11" s="22">
        <v>0.85</v>
      </c>
      <c r="B11" s="23">
        <v>2475</v>
      </c>
      <c r="C11">
        <v>0.85</v>
      </c>
      <c r="D11">
        <v>2475</v>
      </c>
    </row>
    <row r="12" spans="1:37" x14ac:dyDescent="0.2">
      <c r="A12" s="22">
        <v>0.96</v>
      </c>
      <c r="B12" s="23">
        <v>2475</v>
      </c>
      <c r="C12">
        <v>0.96</v>
      </c>
      <c r="D12">
        <v>2475</v>
      </c>
    </row>
    <row r="13" spans="1:37" x14ac:dyDescent="0.2">
      <c r="A13" s="22">
        <v>1.1499999999999999</v>
      </c>
      <c r="B13" s="23">
        <v>2475</v>
      </c>
      <c r="C13">
        <v>1.1499999999999999</v>
      </c>
      <c r="D13">
        <v>2475</v>
      </c>
    </row>
    <row r="14" spans="1:37" x14ac:dyDescent="0.2">
      <c r="A14" s="22">
        <v>1.66</v>
      </c>
      <c r="B14" s="23">
        <v>2475</v>
      </c>
      <c r="C14">
        <v>1.66</v>
      </c>
      <c r="D14">
        <v>2475</v>
      </c>
    </row>
    <row r="15" spans="1:37" x14ac:dyDescent="0.2">
      <c r="A15" s="22">
        <v>1.67</v>
      </c>
      <c r="B15" s="23">
        <v>1672</v>
      </c>
      <c r="C15">
        <v>1.67</v>
      </c>
      <c r="D15">
        <v>1672</v>
      </c>
    </row>
    <row r="16" spans="1:37" x14ac:dyDescent="0.2">
      <c r="A16" s="22">
        <v>1.89</v>
      </c>
      <c r="B16" s="23">
        <v>2475</v>
      </c>
      <c r="C16">
        <v>1.89</v>
      </c>
      <c r="D16">
        <v>2475</v>
      </c>
    </row>
    <row r="17" spans="1:4" x14ac:dyDescent="0.2">
      <c r="A17" s="22">
        <v>1.98</v>
      </c>
      <c r="B17" s="23">
        <v>2475</v>
      </c>
      <c r="C17">
        <v>1.98</v>
      </c>
      <c r="D17">
        <v>2475</v>
      </c>
    </row>
    <row r="18" spans="1:4" x14ac:dyDescent="0.2">
      <c r="A18" s="22">
        <v>2.08</v>
      </c>
      <c r="B18" s="23">
        <v>2475</v>
      </c>
      <c r="C18">
        <v>2.08</v>
      </c>
      <c r="D18">
        <v>2475</v>
      </c>
    </row>
    <row r="19" spans="1:4" x14ac:dyDescent="0.2">
      <c r="A19" s="22">
        <v>2.66</v>
      </c>
      <c r="B19" s="23">
        <v>2475</v>
      </c>
      <c r="C19">
        <v>2.66</v>
      </c>
      <c r="D19">
        <v>2475</v>
      </c>
    </row>
    <row r="20" spans="1:4" x14ac:dyDescent="0.2">
      <c r="A20" s="22">
        <v>2.78</v>
      </c>
      <c r="B20" s="23">
        <v>2475</v>
      </c>
      <c r="C20">
        <v>2.78</v>
      </c>
      <c r="D20">
        <v>2475</v>
      </c>
    </row>
    <row r="21" spans="1:4" x14ac:dyDescent="0.2">
      <c r="A21" s="22">
        <v>2.87</v>
      </c>
      <c r="B21" s="23">
        <v>2475</v>
      </c>
      <c r="C21">
        <v>2.87</v>
      </c>
      <c r="D21">
        <v>2475</v>
      </c>
    </row>
    <row r="22" spans="1:4" x14ac:dyDescent="0.2">
      <c r="A22" s="22">
        <v>3.5</v>
      </c>
      <c r="B22" s="23">
        <v>4211</v>
      </c>
      <c r="C22">
        <v>3.5</v>
      </c>
      <c r="D22">
        <v>4211</v>
      </c>
    </row>
    <row r="23" spans="1:4" x14ac:dyDescent="0.2">
      <c r="A23" s="22">
        <v>3.8</v>
      </c>
      <c r="B23" s="23">
        <v>2475</v>
      </c>
      <c r="C23">
        <v>3.8</v>
      </c>
      <c r="D23">
        <v>2475</v>
      </c>
    </row>
    <row r="24" spans="1:4" x14ac:dyDescent="0.2">
      <c r="A24" s="22">
        <v>3.91</v>
      </c>
      <c r="B24" s="23">
        <v>2475</v>
      </c>
      <c r="C24">
        <v>3.91</v>
      </c>
      <c r="D24">
        <v>2475</v>
      </c>
    </row>
    <row r="25" spans="1:4" x14ac:dyDescent="0.2">
      <c r="A25" s="22">
        <v>6.13</v>
      </c>
      <c r="B25" s="23">
        <v>3321</v>
      </c>
      <c r="C25">
        <v>6.13</v>
      </c>
      <c r="D25">
        <v>3321</v>
      </c>
    </row>
    <row r="26" spans="1:4" x14ac:dyDescent="0.2">
      <c r="A26" s="22">
        <v>6.95</v>
      </c>
      <c r="B26" s="23">
        <v>2602</v>
      </c>
      <c r="C26">
        <v>6.95</v>
      </c>
      <c r="D26">
        <v>2602</v>
      </c>
    </row>
    <row r="27" spans="1:4" x14ac:dyDescent="0.2">
      <c r="A27" s="22">
        <v>13.7</v>
      </c>
      <c r="B27" s="23">
        <v>4949</v>
      </c>
      <c r="C27">
        <v>13.7</v>
      </c>
      <c r="D27">
        <v>4949</v>
      </c>
    </row>
    <row r="28" spans="1:4" x14ac:dyDescent="0.2">
      <c r="A28" s="22">
        <v>14.59</v>
      </c>
      <c r="B28" s="23">
        <v>1619</v>
      </c>
      <c r="C28">
        <v>14.59</v>
      </c>
      <c r="D28">
        <v>1619</v>
      </c>
    </row>
    <row r="29" spans="1:4" x14ac:dyDescent="0.2">
      <c r="A29" s="22" t="s">
        <v>16</v>
      </c>
      <c r="B29" s="23">
        <v>2475</v>
      </c>
    </row>
    <row r="30" spans="1:4" x14ac:dyDescent="0.2">
      <c r="A30" s="22" t="s">
        <v>231</v>
      </c>
      <c r="B30" s="23">
        <v>4949</v>
      </c>
    </row>
  </sheetData>
  <sortState xmlns:xlrd2="http://schemas.microsoft.com/office/spreadsheetml/2017/richdata2" columnSort="1" ref="A3:C39">
    <sortCondition ref="C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93F9B-17B4-420D-8212-71A2998C2B32}">
  <dimension ref="A1:M170"/>
  <sheetViews>
    <sheetView zoomScaleNormal="100" workbookViewId="0">
      <pane ySplit="2" topLeftCell="A3" activePane="bottomLeft" state="frozen"/>
      <selection pane="bottomLeft" activeCell="L5" sqref="L5"/>
    </sheetView>
  </sheetViews>
  <sheetFormatPr baseColWidth="10" defaultColWidth="8.83203125" defaultRowHeight="16" x14ac:dyDescent="0.2"/>
  <cols>
    <col min="1" max="1" width="8.83203125" style="1"/>
    <col min="2" max="3" width="11.5" style="1" customWidth="1"/>
    <col min="4" max="4" width="31.5" style="5" bestFit="1" customWidth="1"/>
    <col min="5" max="5" width="28" style="1" customWidth="1"/>
    <col min="6" max="6" width="13.1640625" style="1" customWidth="1"/>
    <col min="7" max="7" width="15" style="4" customWidth="1"/>
    <col min="8" max="8" width="14.33203125" style="4" customWidth="1"/>
    <col min="9" max="9" width="15.5" style="1" bestFit="1" customWidth="1"/>
    <col min="10" max="12" width="17.5" style="2" customWidth="1"/>
    <col min="13" max="13" width="13.33203125" style="17" customWidth="1"/>
    <col min="14" max="16384" width="8.83203125" style="1"/>
  </cols>
  <sheetData>
    <row r="1" spans="1:13" x14ac:dyDescent="0.2">
      <c r="B1" s="4"/>
    </row>
    <row r="2" spans="1:13" s="3" customFormat="1" ht="170" x14ac:dyDescent="0.2">
      <c r="A2" s="3" t="s">
        <v>0</v>
      </c>
      <c r="B2" s="13" t="s">
        <v>1</v>
      </c>
      <c r="C2" s="13" t="s">
        <v>2</v>
      </c>
      <c r="D2" s="14" t="s">
        <v>3</v>
      </c>
      <c r="E2" s="13" t="s">
        <v>4</v>
      </c>
      <c r="F2" s="13" t="s">
        <v>5</v>
      </c>
      <c r="G2" s="13" t="s">
        <v>6</v>
      </c>
      <c r="H2" s="13" t="s">
        <v>7</v>
      </c>
      <c r="I2" s="13" t="s">
        <v>8</v>
      </c>
      <c r="J2" s="15" t="s">
        <v>9</v>
      </c>
      <c r="K2" s="15" t="s">
        <v>10</v>
      </c>
      <c r="L2" s="15" t="s">
        <v>11</v>
      </c>
      <c r="M2" s="18" t="s">
        <v>12</v>
      </c>
    </row>
    <row r="3" spans="1:13" x14ac:dyDescent="0.2">
      <c r="A3" s="1">
        <v>230793</v>
      </c>
      <c r="B3" s="9" t="s">
        <v>221</v>
      </c>
      <c r="C3" s="20" t="s">
        <v>14</v>
      </c>
      <c r="D3" s="9">
        <v>18724</v>
      </c>
      <c r="E3" s="9" t="s">
        <v>222</v>
      </c>
      <c r="F3" s="10" t="s">
        <v>16</v>
      </c>
      <c r="G3" s="10" t="s">
        <v>16</v>
      </c>
      <c r="H3" s="10">
        <v>45703</v>
      </c>
      <c r="I3" s="9">
        <v>0</v>
      </c>
      <c r="J3" s="9">
        <v>3.5</v>
      </c>
      <c r="K3" s="19" t="s">
        <v>17</v>
      </c>
      <c r="L3" s="12">
        <v>1283</v>
      </c>
      <c r="M3" s="12">
        <v>24440</v>
      </c>
    </row>
    <row r="4" spans="1:13" x14ac:dyDescent="0.2">
      <c r="A4" s="1" t="s">
        <v>16</v>
      </c>
      <c r="B4" s="9" t="s">
        <v>223</v>
      </c>
      <c r="C4" s="20" t="s">
        <v>14</v>
      </c>
      <c r="D4" s="9">
        <v>18724</v>
      </c>
      <c r="E4" s="9" t="s">
        <v>222</v>
      </c>
      <c r="F4" s="10" t="s">
        <v>16</v>
      </c>
      <c r="G4" s="10" t="s">
        <v>16</v>
      </c>
      <c r="H4" s="10">
        <v>45703</v>
      </c>
      <c r="I4" s="9">
        <v>0</v>
      </c>
      <c r="J4" s="9">
        <v>3.5</v>
      </c>
      <c r="K4" s="19" t="s">
        <v>17</v>
      </c>
      <c r="L4" s="12">
        <v>4211</v>
      </c>
      <c r="M4" s="12">
        <v>0</v>
      </c>
    </row>
    <row r="5" spans="1:13" x14ac:dyDescent="0.2">
      <c r="A5" s="1">
        <v>526019</v>
      </c>
      <c r="B5" s="9" t="s">
        <v>224</v>
      </c>
      <c r="C5" s="20" t="s">
        <v>14</v>
      </c>
      <c r="D5" s="9">
        <v>18724</v>
      </c>
      <c r="E5" s="9" t="s">
        <v>222</v>
      </c>
      <c r="F5" s="10" t="s">
        <v>16</v>
      </c>
      <c r="G5" s="10" t="s">
        <v>16</v>
      </c>
      <c r="H5" s="10">
        <v>45703</v>
      </c>
      <c r="I5" s="9">
        <v>0</v>
      </c>
      <c r="J5" s="9">
        <v>3.5</v>
      </c>
      <c r="K5" s="19" t="s">
        <v>17</v>
      </c>
      <c r="L5" s="16">
        <v>1542</v>
      </c>
      <c r="M5" s="12">
        <v>0</v>
      </c>
    </row>
    <row r="6" spans="1:13" x14ac:dyDescent="0.2">
      <c r="A6" s="1">
        <v>626048</v>
      </c>
      <c r="B6" s="9" t="s">
        <v>225</v>
      </c>
      <c r="C6" s="20" t="s">
        <v>14</v>
      </c>
      <c r="D6" s="9">
        <v>18724</v>
      </c>
      <c r="E6" s="9" t="s">
        <v>222</v>
      </c>
      <c r="F6" s="10" t="s">
        <v>16</v>
      </c>
      <c r="G6" s="10" t="s">
        <v>16</v>
      </c>
      <c r="H6" s="10">
        <v>45703</v>
      </c>
      <c r="I6" s="9">
        <v>0</v>
      </c>
      <c r="J6" s="9">
        <v>3.5</v>
      </c>
      <c r="K6" s="19" t="s">
        <v>17</v>
      </c>
      <c r="L6" s="16">
        <v>1542</v>
      </c>
      <c r="M6" s="12">
        <v>0</v>
      </c>
    </row>
    <row r="7" spans="1:13" x14ac:dyDescent="0.2">
      <c r="A7" s="1">
        <v>626048</v>
      </c>
      <c r="B7" s="9" t="s">
        <v>226</v>
      </c>
      <c r="C7" s="20" t="s">
        <v>14</v>
      </c>
      <c r="D7" s="9">
        <v>18724</v>
      </c>
      <c r="E7" s="9" t="s">
        <v>222</v>
      </c>
      <c r="F7" s="10" t="s">
        <v>16</v>
      </c>
      <c r="G7" s="10" t="s">
        <v>16</v>
      </c>
      <c r="H7" s="10">
        <v>45703</v>
      </c>
      <c r="I7" s="9">
        <v>0</v>
      </c>
      <c r="J7" s="9">
        <v>3.5</v>
      </c>
      <c r="K7" s="19" t="s">
        <v>17</v>
      </c>
      <c r="L7" s="16">
        <v>1542</v>
      </c>
      <c r="M7" s="12">
        <v>0</v>
      </c>
    </row>
    <row r="8" spans="1:13" x14ac:dyDescent="0.2">
      <c r="A8" s="1">
        <v>626048</v>
      </c>
      <c r="B8" s="9" t="s">
        <v>227</v>
      </c>
      <c r="C8" s="20" t="s">
        <v>14</v>
      </c>
      <c r="D8" s="9">
        <v>18724</v>
      </c>
      <c r="E8" s="9" t="s">
        <v>222</v>
      </c>
      <c r="F8" s="10" t="s">
        <v>16</v>
      </c>
      <c r="G8" s="10" t="s">
        <v>16</v>
      </c>
      <c r="H8" s="10">
        <v>45703</v>
      </c>
      <c r="I8" s="9">
        <v>0</v>
      </c>
      <c r="J8" s="9">
        <v>3.5</v>
      </c>
      <c r="K8" s="19" t="s">
        <v>17</v>
      </c>
      <c r="L8" s="16">
        <v>1542</v>
      </c>
      <c r="M8" s="12">
        <v>0</v>
      </c>
    </row>
    <row r="9" spans="1:13" x14ac:dyDescent="0.2">
      <c r="A9" s="1">
        <v>626048</v>
      </c>
      <c r="B9" s="9" t="s">
        <v>228</v>
      </c>
      <c r="C9" s="20" t="s">
        <v>14</v>
      </c>
      <c r="D9" s="9">
        <v>18724</v>
      </c>
      <c r="E9" s="9" t="s">
        <v>222</v>
      </c>
      <c r="F9" s="10" t="s">
        <v>16</v>
      </c>
      <c r="G9" s="10" t="s">
        <v>16</v>
      </c>
      <c r="H9" s="10">
        <v>45703</v>
      </c>
      <c r="I9" s="9">
        <v>0.13</v>
      </c>
      <c r="J9" s="9">
        <v>3.5</v>
      </c>
      <c r="K9" s="19" t="s">
        <v>17</v>
      </c>
      <c r="L9" s="16">
        <v>1542</v>
      </c>
      <c r="M9" s="12">
        <v>0</v>
      </c>
    </row>
    <row r="10" spans="1:13" x14ac:dyDescent="0.2">
      <c r="A10" s="1">
        <v>626048</v>
      </c>
      <c r="B10" s="9" t="s">
        <v>85</v>
      </c>
      <c r="C10" s="20" t="s">
        <v>14</v>
      </c>
      <c r="D10" s="9">
        <v>12350</v>
      </c>
      <c r="E10" s="9" t="s">
        <v>86</v>
      </c>
      <c r="F10" s="10" t="s">
        <v>16</v>
      </c>
      <c r="G10" s="10" t="s">
        <v>16</v>
      </c>
      <c r="H10" s="10">
        <v>45703</v>
      </c>
      <c r="I10" s="9">
        <v>0</v>
      </c>
      <c r="J10" s="9">
        <v>6.13</v>
      </c>
      <c r="K10" s="19" t="s">
        <v>17</v>
      </c>
      <c r="L10" s="16">
        <v>1542</v>
      </c>
      <c r="M10" s="12">
        <v>0</v>
      </c>
    </row>
    <row r="11" spans="1:13" x14ac:dyDescent="0.2">
      <c r="A11" s="1">
        <v>626048</v>
      </c>
      <c r="B11" s="9" t="s">
        <v>87</v>
      </c>
      <c r="C11" s="20" t="s">
        <v>14</v>
      </c>
      <c r="D11" s="9">
        <v>12350</v>
      </c>
      <c r="E11" s="9" t="s">
        <v>86</v>
      </c>
      <c r="F11" s="10" t="s">
        <v>16</v>
      </c>
      <c r="G11" s="10" t="s">
        <v>16</v>
      </c>
      <c r="H11" s="10">
        <v>45703</v>
      </c>
      <c r="I11" s="9">
        <v>0</v>
      </c>
      <c r="J11" s="9">
        <v>6.13</v>
      </c>
      <c r="K11" s="19" t="s">
        <v>17</v>
      </c>
      <c r="L11" s="16">
        <v>1542</v>
      </c>
      <c r="M11" s="12">
        <v>0</v>
      </c>
    </row>
    <row r="12" spans="1:13" x14ac:dyDescent="0.2">
      <c r="A12" s="1">
        <v>230793</v>
      </c>
      <c r="B12" s="9" t="s">
        <v>88</v>
      </c>
      <c r="C12" s="20" t="s">
        <v>14</v>
      </c>
      <c r="D12" s="9">
        <v>12350</v>
      </c>
      <c r="E12" s="9" t="s">
        <v>86</v>
      </c>
      <c r="F12" s="10" t="s">
        <v>16</v>
      </c>
      <c r="G12" s="10" t="s">
        <v>16</v>
      </c>
      <c r="H12" s="10">
        <v>45703</v>
      </c>
      <c r="I12" s="9">
        <v>0</v>
      </c>
      <c r="J12" s="9">
        <v>6.13</v>
      </c>
      <c r="K12" s="19" t="s">
        <v>17</v>
      </c>
      <c r="L12" s="12">
        <v>297</v>
      </c>
      <c r="M12" s="12">
        <v>0</v>
      </c>
    </row>
    <row r="13" spans="1:13" x14ac:dyDescent="0.2">
      <c r="A13" s="1">
        <v>134844</v>
      </c>
      <c r="B13" s="9" t="s">
        <v>89</v>
      </c>
      <c r="C13" s="20" t="s">
        <v>14</v>
      </c>
      <c r="D13" s="9">
        <v>12350</v>
      </c>
      <c r="E13" s="9" t="s">
        <v>86</v>
      </c>
      <c r="F13" s="10" t="s">
        <v>16</v>
      </c>
      <c r="G13" s="10" t="s">
        <v>16</v>
      </c>
      <c r="H13" s="10">
        <v>45703</v>
      </c>
      <c r="I13" s="9">
        <v>0</v>
      </c>
      <c r="J13" s="9">
        <v>6.13</v>
      </c>
      <c r="K13" s="19" t="s">
        <v>17</v>
      </c>
      <c r="L13" s="12">
        <v>3321</v>
      </c>
      <c r="M13" s="12">
        <v>0</v>
      </c>
    </row>
    <row r="14" spans="1:13" x14ac:dyDescent="0.2">
      <c r="A14" s="1">
        <v>634063</v>
      </c>
      <c r="B14" s="9" t="s">
        <v>90</v>
      </c>
      <c r="C14" s="20" t="s">
        <v>14</v>
      </c>
      <c r="D14" s="9">
        <v>12350</v>
      </c>
      <c r="E14" s="9" t="s">
        <v>86</v>
      </c>
      <c r="F14" s="10" t="s">
        <v>16</v>
      </c>
      <c r="G14" s="10" t="s">
        <v>16</v>
      </c>
      <c r="H14" s="10">
        <v>45703</v>
      </c>
      <c r="I14" s="9">
        <v>0</v>
      </c>
      <c r="J14" s="9">
        <v>6.13</v>
      </c>
      <c r="K14" s="19" t="s">
        <v>17</v>
      </c>
      <c r="L14" s="12">
        <v>1488</v>
      </c>
      <c r="M14" s="12">
        <v>0</v>
      </c>
    </row>
    <row r="15" spans="1:13" x14ac:dyDescent="0.2">
      <c r="A15" s="1">
        <v>634063</v>
      </c>
      <c r="B15" s="9" t="s">
        <v>116</v>
      </c>
      <c r="C15" s="20" t="s">
        <v>14</v>
      </c>
      <c r="D15" s="9">
        <v>14372</v>
      </c>
      <c r="E15" s="9" t="s">
        <v>117</v>
      </c>
      <c r="F15" s="10" t="s">
        <v>16</v>
      </c>
      <c r="G15" s="10" t="s">
        <v>16</v>
      </c>
      <c r="H15" s="10">
        <v>45933</v>
      </c>
      <c r="I15" s="9">
        <v>0.9</v>
      </c>
      <c r="J15" s="9">
        <v>14.59</v>
      </c>
      <c r="K15" s="19" t="s">
        <v>17</v>
      </c>
      <c r="L15" s="12">
        <v>1488</v>
      </c>
      <c r="M15" s="12">
        <v>0</v>
      </c>
    </row>
    <row r="16" spans="1:13" x14ac:dyDescent="0.2">
      <c r="A16" s="1">
        <v>634063</v>
      </c>
      <c r="B16" s="9" t="s">
        <v>118</v>
      </c>
      <c r="C16" s="20" t="s">
        <v>14</v>
      </c>
      <c r="D16" s="9">
        <v>14372</v>
      </c>
      <c r="E16" s="9" t="s">
        <v>117</v>
      </c>
      <c r="F16" s="10" t="s">
        <v>16</v>
      </c>
      <c r="G16" s="10" t="s">
        <v>16</v>
      </c>
      <c r="H16" s="10">
        <v>45933</v>
      </c>
      <c r="I16" s="9">
        <v>0.99</v>
      </c>
      <c r="J16" s="9">
        <v>14.59</v>
      </c>
      <c r="K16" s="19" t="s">
        <v>17</v>
      </c>
      <c r="L16" s="12">
        <v>1488</v>
      </c>
      <c r="M16" s="12">
        <v>0</v>
      </c>
    </row>
    <row r="17" spans="1:13" x14ac:dyDescent="0.2">
      <c r="A17" s="1">
        <v>688023</v>
      </c>
      <c r="B17" s="9" t="s">
        <v>119</v>
      </c>
      <c r="C17" s="20" t="s">
        <v>14</v>
      </c>
      <c r="D17" s="9">
        <v>14372</v>
      </c>
      <c r="E17" s="9" t="s">
        <v>117</v>
      </c>
      <c r="F17" s="10" t="s">
        <v>16</v>
      </c>
      <c r="G17" s="10" t="s">
        <v>16</v>
      </c>
      <c r="H17" s="10">
        <v>45933</v>
      </c>
      <c r="I17" s="9">
        <v>0.77</v>
      </c>
      <c r="J17" s="9">
        <v>14.59</v>
      </c>
      <c r="K17" s="19" t="s">
        <v>17</v>
      </c>
      <c r="L17" s="12">
        <v>621</v>
      </c>
      <c r="M17" s="12">
        <v>0</v>
      </c>
    </row>
    <row r="18" spans="1:13" x14ac:dyDescent="0.2">
      <c r="A18" s="1">
        <v>688023</v>
      </c>
      <c r="B18" s="9" t="s">
        <v>120</v>
      </c>
      <c r="C18" s="20" t="s">
        <v>14</v>
      </c>
      <c r="D18" s="9">
        <v>14372</v>
      </c>
      <c r="E18" s="9" t="s">
        <v>117</v>
      </c>
      <c r="F18" s="10" t="s">
        <v>16</v>
      </c>
      <c r="G18" s="10" t="s">
        <v>16</v>
      </c>
      <c r="H18" s="10">
        <v>45933</v>
      </c>
      <c r="I18" s="9">
        <v>1.43</v>
      </c>
      <c r="J18" s="9">
        <v>14.59</v>
      </c>
      <c r="K18" s="19" t="s">
        <v>17</v>
      </c>
      <c r="L18" s="12">
        <v>621</v>
      </c>
      <c r="M18" s="12">
        <v>0</v>
      </c>
    </row>
    <row r="19" spans="1:13" x14ac:dyDescent="0.2">
      <c r="A19" s="1">
        <v>588020</v>
      </c>
      <c r="B19" s="9" t="s">
        <v>121</v>
      </c>
      <c r="C19" s="20" t="s">
        <v>14</v>
      </c>
      <c r="D19" s="9">
        <v>14372</v>
      </c>
      <c r="E19" s="9" t="s">
        <v>117</v>
      </c>
      <c r="F19" s="10" t="s">
        <v>16</v>
      </c>
      <c r="G19" s="10" t="s">
        <v>16</v>
      </c>
      <c r="H19" s="10">
        <v>45933</v>
      </c>
      <c r="I19" s="9">
        <v>0</v>
      </c>
      <c r="J19" s="9">
        <v>14.59</v>
      </c>
      <c r="K19" s="19" t="s">
        <v>17</v>
      </c>
      <c r="L19" s="12">
        <v>1619</v>
      </c>
      <c r="M19" s="12">
        <v>0</v>
      </c>
    </row>
    <row r="20" spans="1:13" x14ac:dyDescent="0.2">
      <c r="A20" s="1">
        <v>588020</v>
      </c>
      <c r="B20" s="9" t="s">
        <v>122</v>
      </c>
      <c r="C20" s="20" t="s">
        <v>14</v>
      </c>
      <c r="D20" s="9">
        <v>14372</v>
      </c>
      <c r="E20" s="9" t="s">
        <v>117</v>
      </c>
      <c r="F20" s="10" t="s">
        <v>16</v>
      </c>
      <c r="G20" s="10" t="s">
        <v>16</v>
      </c>
      <c r="H20" s="10">
        <v>45933</v>
      </c>
      <c r="I20" s="9">
        <v>0</v>
      </c>
      <c r="J20" s="9">
        <v>14.59</v>
      </c>
      <c r="K20" s="19" t="s">
        <v>17</v>
      </c>
      <c r="L20" s="12">
        <v>1619</v>
      </c>
      <c r="M20" s="12">
        <v>0</v>
      </c>
    </row>
    <row r="21" spans="1:13" x14ac:dyDescent="0.2">
      <c r="A21" s="1">
        <v>473055</v>
      </c>
      <c r="B21" s="9" t="s">
        <v>123</v>
      </c>
      <c r="C21" s="20" t="s">
        <v>14</v>
      </c>
      <c r="D21" s="9">
        <v>14372</v>
      </c>
      <c r="E21" s="9" t="s">
        <v>117</v>
      </c>
      <c r="F21" s="10" t="s">
        <v>16</v>
      </c>
      <c r="G21" s="10" t="s">
        <v>16</v>
      </c>
      <c r="H21" s="10">
        <v>45933</v>
      </c>
      <c r="I21" s="9">
        <v>0</v>
      </c>
      <c r="J21" s="9">
        <v>14.59</v>
      </c>
      <c r="K21" s="19" t="s">
        <v>17</v>
      </c>
      <c r="L21" s="12">
        <v>229</v>
      </c>
      <c r="M21" s="12">
        <v>0</v>
      </c>
    </row>
    <row r="22" spans="1:13" x14ac:dyDescent="0.2">
      <c r="A22" s="1">
        <v>473055</v>
      </c>
      <c r="B22" s="9" t="s">
        <v>124</v>
      </c>
      <c r="C22" s="20" t="s">
        <v>14</v>
      </c>
      <c r="D22" s="9">
        <v>14372</v>
      </c>
      <c r="E22" s="9" t="s">
        <v>117</v>
      </c>
      <c r="F22" s="10" t="s">
        <v>16</v>
      </c>
      <c r="G22" s="10" t="s">
        <v>16</v>
      </c>
      <c r="H22" s="10">
        <v>45799</v>
      </c>
      <c r="I22" s="9">
        <v>0</v>
      </c>
      <c r="J22" s="9">
        <v>14.59</v>
      </c>
      <c r="K22" s="19" t="s">
        <v>17</v>
      </c>
      <c r="L22" s="12">
        <v>229</v>
      </c>
      <c r="M22" s="12">
        <v>0</v>
      </c>
    </row>
    <row r="23" spans="1:13" x14ac:dyDescent="0.2">
      <c r="A23" s="1">
        <v>488090</v>
      </c>
      <c r="B23" s="9" t="s">
        <v>125</v>
      </c>
      <c r="C23" s="20" t="s">
        <v>14</v>
      </c>
      <c r="D23" s="9">
        <v>14372</v>
      </c>
      <c r="E23" s="9" t="s">
        <v>117</v>
      </c>
      <c r="F23" s="10" t="s">
        <v>16</v>
      </c>
      <c r="G23" s="10" t="s">
        <v>16</v>
      </c>
      <c r="H23" s="10">
        <v>45933</v>
      </c>
      <c r="I23" s="9">
        <v>0</v>
      </c>
      <c r="J23" s="9">
        <v>14.59</v>
      </c>
      <c r="K23" s="19" t="s">
        <v>17</v>
      </c>
      <c r="L23" s="12">
        <v>1286</v>
      </c>
      <c r="M23" s="12">
        <v>0</v>
      </c>
    </row>
    <row r="24" spans="1:13" x14ac:dyDescent="0.2">
      <c r="A24" s="1">
        <v>677573</v>
      </c>
      <c r="B24" s="9" t="s">
        <v>149</v>
      </c>
      <c r="C24" s="20" t="s">
        <v>14</v>
      </c>
      <c r="D24" s="9">
        <v>17059</v>
      </c>
      <c r="E24" s="9" t="s">
        <v>117</v>
      </c>
      <c r="F24" s="10" t="s">
        <v>16</v>
      </c>
      <c r="G24" s="10" t="s">
        <v>16</v>
      </c>
      <c r="H24" s="10">
        <v>45933</v>
      </c>
      <c r="I24" s="9">
        <v>0.56999999999999995</v>
      </c>
      <c r="J24" s="9">
        <v>14.59</v>
      </c>
      <c r="K24" s="19" t="s">
        <v>17</v>
      </c>
      <c r="L24" s="12">
        <v>1363</v>
      </c>
      <c r="M24" s="12">
        <v>6201</v>
      </c>
    </row>
    <row r="25" spans="1:13" x14ac:dyDescent="0.2">
      <c r="A25" s="1">
        <v>677573</v>
      </c>
      <c r="B25" s="9" t="s">
        <v>150</v>
      </c>
      <c r="C25" s="20" t="s">
        <v>14</v>
      </c>
      <c r="D25" s="9">
        <v>17059</v>
      </c>
      <c r="E25" s="9" t="s">
        <v>117</v>
      </c>
      <c r="F25" s="10" t="s">
        <v>16</v>
      </c>
      <c r="G25" s="10" t="s">
        <v>16</v>
      </c>
      <c r="H25" s="10">
        <v>45933</v>
      </c>
      <c r="I25" s="9">
        <v>0</v>
      </c>
      <c r="J25" s="9">
        <v>14.59</v>
      </c>
      <c r="K25" s="19" t="s">
        <v>17</v>
      </c>
      <c r="L25" s="12">
        <v>1363</v>
      </c>
      <c r="M25" s="12">
        <v>6201</v>
      </c>
    </row>
    <row r="26" spans="1:13" x14ac:dyDescent="0.2">
      <c r="A26" s="1">
        <v>539011</v>
      </c>
      <c r="B26" s="9" t="s">
        <v>151</v>
      </c>
      <c r="C26" s="20" t="s">
        <v>14</v>
      </c>
      <c r="D26" s="9">
        <v>17059</v>
      </c>
      <c r="E26" s="9" t="s">
        <v>117</v>
      </c>
      <c r="F26" s="10" t="s">
        <v>16</v>
      </c>
      <c r="G26" s="10" t="s">
        <v>16</v>
      </c>
      <c r="H26" s="10">
        <v>45933</v>
      </c>
      <c r="I26" s="9">
        <v>0</v>
      </c>
      <c r="J26" s="9">
        <v>14.59</v>
      </c>
      <c r="K26" s="19" t="s">
        <v>17</v>
      </c>
      <c r="L26" s="12">
        <v>17</v>
      </c>
      <c r="M26" s="12">
        <v>0</v>
      </c>
    </row>
    <row r="27" spans="1:13" x14ac:dyDescent="0.2">
      <c r="A27" s="1">
        <v>539011</v>
      </c>
      <c r="B27" s="9" t="s">
        <v>152</v>
      </c>
      <c r="C27" s="20" t="s">
        <v>14</v>
      </c>
      <c r="D27" s="9">
        <v>17059</v>
      </c>
      <c r="E27" s="9" t="s">
        <v>117</v>
      </c>
      <c r="F27" s="10" t="s">
        <v>16</v>
      </c>
      <c r="G27" s="10" t="s">
        <v>16</v>
      </c>
      <c r="H27" s="10">
        <v>45933</v>
      </c>
      <c r="I27" s="9">
        <v>0.16</v>
      </c>
      <c r="J27" s="9">
        <v>14.59</v>
      </c>
      <c r="K27" s="19" t="s">
        <v>17</v>
      </c>
      <c r="L27" s="12">
        <v>17</v>
      </c>
      <c r="M27" s="12">
        <v>0</v>
      </c>
    </row>
    <row r="28" spans="1:13" x14ac:dyDescent="0.2">
      <c r="A28" s="1">
        <v>539011</v>
      </c>
      <c r="B28" s="9" t="s">
        <v>83</v>
      </c>
      <c r="C28" s="20" t="s">
        <v>14</v>
      </c>
      <c r="D28" s="9">
        <v>12350</v>
      </c>
      <c r="E28" s="9" t="s">
        <v>84</v>
      </c>
      <c r="F28" s="10" t="s">
        <v>16</v>
      </c>
      <c r="G28" s="10" t="s">
        <v>16</v>
      </c>
      <c r="H28" s="10">
        <v>45597</v>
      </c>
      <c r="I28" s="9">
        <v>0</v>
      </c>
      <c r="J28" s="9">
        <v>6.13</v>
      </c>
      <c r="K28" s="19" t="s">
        <v>17</v>
      </c>
      <c r="L28" s="12">
        <v>17</v>
      </c>
      <c r="M28" s="12">
        <v>0</v>
      </c>
    </row>
    <row r="29" spans="1:13" x14ac:dyDescent="0.2">
      <c r="A29" s="1">
        <v>253334</v>
      </c>
      <c r="B29" s="9" t="s">
        <v>217</v>
      </c>
      <c r="C29" s="20" t="s">
        <v>14</v>
      </c>
      <c r="D29" s="9">
        <v>18724</v>
      </c>
      <c r="E29" s="9" t="s">
        <v>218</v>
      </c>
      <c r="F29" s="10" t="s">
        <v>16</v>
      </c>
      <c r="G29" s="10" t="s">
        <v>16</v>
      </c>
      <c r="H29" s="10">
        <v>45580</v>
      </c>
      <c r="I29" s="9">
        <v>0.91</v>
      </c>
      <c r="J29" s="9">
        <v>3.5</v>
      </c>
      <c r="K29" s="19" t="s">
        <v>17</v>
      </c>
      <c r="L29" s="12">
        <v>1858</v>
      </c>
      <c r="M29" s="12">
        <v>0</v>
      </c>
    </row>
    <row r="30" spans="1:13" x14ac:dyDescent="0.2">
      <c r="A30" s="1">
        <v>253334</v>
      </c>
      <c r="B30" s="9" t="s">
        <v>211</v>
      </c>
      <c r="C30" s="20" t="s">
        <v>14</v>
      </c>
      <c r="D30" s="9">
        <v>18724</v>
      </c>
      <c r="E30" s="9" t="s">
        <v>212</v>
      </c>
      <c r="F30" s="10" t="s">
        <v>16</v>
      </c>
      <c r="G30" s="10" t="s">
        <v>16</v>
      </c>
      <c r="H30" s="10">
        <v>45580</v>
      </c>
      <c r="I30" s="9">
        <v>1.0900000000000001</v>
      </c>
      <c r="J30" s="9">
        <v>3.5</v>
      </c>
      <c r="K30" s="19" t="s">
        <v>17</v>
      </c>
      <c r="L30" s="12">
        <v>1858</v>
      </c>
      <c r="M30" s="12">
        <v>0</v>
      </c>
    </row>
    <row r="31" spans="1:13" x14ac:dyDescent="0.2">
      <c r="A31" s="1">
        <v>253334</v>
      </c>
      <c r="B31" s="9" t="s">
        <v>219</v>
      </c>
      <c r="C31" s="20" t="s">
        <v>14</v>
      </c>
      <c r="D31" s="9">
        <v>18724</v>
      </c>
      <c r="E31" s="9" t="s">
        <v>220</v>
      </c>
      <c r="F31" s="10" t="s">
        <v>16</v>
      </c>
      <c r="G31" s="10" t="s">
        <v>16</v>
      </c>
      <c r="H31" s="10">
        <v>45580</v>
      </c>
      <c r="I31" s="9">
        <v>0.65</v>
      </c>
      <c r="J31" s="9">
        <v>3.5</v>
      </c>
      <c r="K31" s="19" t="s">
        <v>17</v>
      </c>
      <c r="L31" s="12">
        <v>1858</v>
      </c>
      <c r="M31" s="12">
        <v>0</v>
      </c>
    </row>
    <row r="32" spans="1:13" x14ac:dyDescent="0.2">
      <c r="A32" s="1">
        <v>253334</v>
      </c>
      <c r="B32" s="9" t="s">
        <v>213</v>
      </c>
      <c r="C32" s="20" t="s">
        <v>14</v>
      </c>
      <c r="D32" s="9">
        <v>18724</v>
      </c>
      <c r="E32" s="9" t="s">
        <v>214</v>
      </c>
      <c r="F32" s="10" t="s">
        <v>16</v>
      </c>
      <c r="G32" s="10" t="s">
        <v>16</v>
      </c>
      <c r="H32" s="10">
        <v>45580</v>
      </c>
      <c r="I32" s="9">
        <v>0.78</v>
      </c>
      <c r="J32" s="9">
        <v>3.5</v>
      </c>
      <c r="K32" s="19" t="s">
        <v>17</v>
      </c>
      <c r="L32" s="12">
        <v>1858</v>
      </c>
      <c r="M32" s="12">
        <v>0</v>
      </c>
    </row>
    <row r="33" spans="1:13" x14ac:dyDescent="0.2">
      <c r="A33" s="1">
        <v>253334</v>
      </c>
      <c r="B33" s="9" t="s">
        <v>72</v>
      </c>
      <c r="C33" s="20" t="s">
        <v>14</v>
      </c>
      <c r="D33" s="9">
        <v>12350</v>
      </c>
      <c r="E33" s="9" t="s">
        <v>73</v>
      </c>
      <c r="F33" s="10" t="s">
        <v>16</v>
      </c>
      <c r="G33" s="10" t="s">
        <v>16</v>
      </c>
      <c r="H33" s="10">
        <v>45566</v>
      </c>
      <c r="I33" s="9">
        <v>0.86</v>
      </c>
      <c r="J33" s="9">
        <v>6.13</v>
      </c>
      <c r="K33" s="19" t="s">
        <v>17</v>
      </c>
      <c r="L33" s="12">
        <v>1858</v>
      </c>
      <c r="M33" s="12">
        <v>0</v>
      </c>
    </row>
    <row r="34" spans="1:13" x14ac:dyDescent="0.2">
      <c r="A34" s="1">
        <v>473055</v>
      </c>
      <c r="B34" s="9" t="s">
        <v>105</v>
      </c>
      <c r="C34" s="20" t="s">
        <v>14</v>
      </c>
      <c r="D34" s="9" t="s">
        <v>103</v>
      </c>
      <c r="E34" s="9" t="s">
        <v>106</v>
      </c>
      <c r="F34" s="10" t="s">
        <v>16</v>
      </c>
      <c r="G34" s="10" t="s">
        <v>16</v>
      </c>
      <c r="H34" s="10">
        <v>46022</v>
      </c>
      <c r="I34" s="9">
        <v>0</v>
      </c>
      <c r="J34" s="9">
        <v>13.7</v>
      </c>
      <c r="K34" s="19" t="s">
        <v>17</v>
      </c>
      <c r="L34" s="12">
        <v>1569</v>
      </c>
      <c r="M34" s="12">
        <v>0</v>
      </c>
    </row>
    <row r="35" spans="1:13" x14ac:dyDescent="0.2">
      <c r="A35" s="1">
        <v>727140</v>
      </c>
      <c r="B35" s="9" t="s">
        <v>157</v>
      </c>
      <c r="C35" s="20" t="s">
        <v>14</v>
      </c>
      <c r="D35" s="9">
        <v>17165</v>
      </c>
      <c r="E35" s="9" t="s">
        <v>106</v>
      </c>
      <c r="F35" s="10" t="s">
        <v>16</v>
      </c>
      <c r="G35" s="10" t="s">
        <v>16</v>
      </c>
      <c r="H35" s="10">
        <v>45900</v>
      </c>
      <c r="I35" s="9">
        <v>0</v>
      </c>
      <c r="J35" s="9">
        <v>13.7</v>
      </c>
      <c r="K35" s="19" t="s">
        <v>17</v>
      </c>
      <c r="L35" s="12">
        <v>2027</v>
      </c>
      <c r="M35" s="12">
        <v>0</v>
      </c>
    </row>
    <row r="36" spans="1:13" x14ac:dyDescent="0.2">
      <c r="A36" s="1">
        <v>234817</v>
      </c>
      <c r="B36" s="9" t="s">
        <v>158</v>
      </c>
      <c r="C36" s="20" t="s">
        <v>14</v>
      </c>
      <c r="D36" s="9">
        <v>17165</v>
      </c>
      <c r="E36" s="9" t="s">
        <v>106</v>
      </c>
      <c r="F36" s="10" t="s">
        <v>16</v>
      </c>
      <c r="G36" s="10" t="s">
        <v>16</v>
      </c>
      <c r="H36" s="10">
        <v>46021</v>
      </c>
      <c r="I36" s="9">
        <v>1.1000000000000001</v>
      </c>
      <c r="J36" s="9">
        <v>13.7</v>
      </c>
      <c r="K36" s="19" t="s">
        <v>17</v>
      </c>
      <c r="L36" s="12">
        <v>4949</v>
      </c>
      <c r="M36" s="12">
        <v>0</v>
      </c>
    </row>
    <row r="37" spans="1:13" x14ac:dyDescent="0.2">
      <c r="A37" s="1">
        <v>331562</v>
      </c>
      <c r="B37" s="9" t="s">
        <v>159</v>
      </c>
      <c r="C37" s="20" t="s">
        <v>14</v>
      </c>
      <c r="D37" s="9">
        <v>17165</v>
      </c>
      <c r="E37" s="9" t="s">
        <v>106</v>
      </c>
      <c r="F37" s="10" t="s">
        <v>16</v>
      </c>
      <c r="G37" s="10" t="s">
        <v>16</v>
      </c>
      <c r="H37" s="10">
        <v>46020</v>
      </c>
      <c r="I37" s="9">
        <v>0</v>
      </c>
      <c r="J37" s="9">
        <v>13.7</v>
      </c>
      <c r="K37" s="19" t="s">
        <v>17</v>
      </c>
      <c r="L37" s="12">
        <v>274</v>
      </c>
      <c r="M37" s="12">
        <v>0</v>
      </c>
    </row>
    <row r="38" spans="1:13" x14ac:dyDescent="0.2">
      <c r="A38" s="1">
        <v>688024</v>
      </c>
      <c r="B38" s="9" t="s">
        <v>160</v>
      </c>
      <c r="C38" s="20" t="s">
        <v>14</v>
      </c>
      <c r="D38" s="9">
        <v>17165</v>
      </c>
      <c r="E38" s="9" t="s">
        <v>106</v>
      </c>
      <c r="F38" s="10" t="s">
        <v>16</v>
      </c>
      <c r="G38" s="10" t="s">
        <v>16</v>
      </c>
      <c r="H38" s="10">
        <v>46021</v>
      </c>
      <c r="I38" s="9">
        <v>1.1000000000000001</v>
      </c>
      <c r="J38" s="9">
        <v>13.7</v>
      </c>
      <c r="K38" s="19" t="s">
        <v>17</v>
      </c>
      <c r="L38" s="12">
        <v>133</v>
      </c>
      <c r="M38" s="12">
        <v>723</v>
      </c>
    </row>
    <row r="39" spans="1:13" x14ac:dyDescent="0.2">
      <c r="A39" s="1">
        <v>335526</v>
      </c>
      <c r="B39" s="9" t="s">
        <v>161</v>
      </c>
      <c r="C39" s="20" t="s">
        <v>14</v>
      </c>
      <c r="D39" s="9">
        <v>17165</v>
      </c>
      <c r="E39" s="9" t="s">
        <v>106</v>
      </c>
      <c r="F39" s="10" t="s">
        <v>16</v>
      </c>
      <c r="G39" s="10" t="s">
        <v>16</v>
      </c>
      <c r="H39" s="10">
        <v>46021</v>
      </c>
      <c r="I39" s="9">
        <v>0</v>
      </c>
      <c r="J39" s="9">
        <v>13.7</v>
      </c>
      <c r="K39" s="19" t="s">
        <v>17</v>
      </c>
      <c r="L39" s="12">
        <v>651</v>
      </c>
      <c r="M39" s="12">
        <v>0</v>
      </c>
    </row>
    <row r="40" spans="1:13" x14ac:dyDescent="0.2">
      <c r="A40" s="1">
        <v>335526</v>
      </c>
      <c r="B40" s="9" t="s">
        <v>162</v>
      </c>
      <c r="C40" s="20" t="s">
        <v>14</v>
      </c>
      <c r="D40" s="9">
        <v>17165</v>
      </c>
      <c r="E40" s="9" t="s">
        <v>106</v>
      </c>
      <c r="F40" s="10" t="s">
        <v>16</v>
      </c>
      <c r="G40" s="10" t="s">
        <v>16</v>
      </c>
      <c r="H40" s="10">
        <v>46022</v>
      </c>
      <c r="I40" s="9">
        <v>1.64</v>
      </c>
      <c r="J40" s="9">
        <v>13.7</v>
      </c>
      <c r="K40" s="19" t="s">
        <v>17</v>
      </c>
      <c r="L40" s="12">
        <v>651</v>
      </c>
      <c r="M40" s="12">
        <v>0</v>
      </c>
    </row>
    <row r="41" spans="1:13" x14ac:dyDescent="0.2">
      <c r="A41" s="1">
        <v>335526</v>
      </c>
      <c r="B41" s="9" t="s">
        <v>163</v>
      </c>
      <c r="C41" s="20" t="s">
        <v>14</v>
      </c>
      <c r="D41" s="9">
        <v>17165</v>
      </c>
      <c r="E41" s="9" t="s">
        <v>106</v>
      </c>
      <c r="F41" s="10" t="s">
        <v>16</v>
      </c>
      <c r="G41" s="10" t="s">
        <v>16</v>
      </c>
      <c r="H41" s="10">
        <v>46022</v>
      </c>
      <c r="I41" s="9">
        <v>0</v>
      </c>
      <c r="J41" s="9">
        <v>13.7</v>
      </c>
      <c r="K41" s="19" t="s">
        <v>17</v>
      </c>
      <c r="L41" s="12">
        <v>651</v>
      </c>
      <c r="M41" s="12">
        <v>0</v>
      </c>
    </row>
    <row r="42" spans="1:13" x14ac:dyDescent="0.2">
      <c r="A42" s="1">
        <v>335526</v>
      </c>
      <c r="B42" s="9" t="s">
        <v>164</v>
      </c>
      <c r="C42" s="20" t="s">
        <v>14</v>
      </c>
      <c r="D42" s="9">
        <v>17165</v>
      </c>
      <c r="E42" s="9" t="s">
        <v>106</v>
      </c>
      <c r="F42" s="10" t="s">
        <v>16</v>
      </c>
      <c r="G42" s="10" t="s">
        <v>16</v>
      </c>
      <c r="H42" s="10">
        <v>46021</v>
      </c>
      <c r="I42" s="9">
        <v>1.17</v>
      </c>
      <c r="J42" s="9">
        <v>13.7</v>
      </c>
      <c r="K42" s="19" t="s">
        <v>17</v>
      </c>
      <c r="L42" s="12">
        <v>651</v>
      </c>
      <c r="M42" s="12">
        <v>0</v>
      </c>
    </row>
    <row r="43" spans="1:13" x14ac:dyDescent="0.2">
      <c r="A43" s="1">
        <v>335526</v>
      </c>
      <c r="B43" s="9" t="s">
        <v>165</v>
      </c>
      <c r="C43" s="20" t="s">
        <v>14</v>
      </c>
      <c r="D43" s="9">
        <v>17165</v>
      </c>
      <c r="E43" s="9" t="s">
        <v>106</v>
      </c>
      <c r="F43" s="10" t="s">
        <v>16</v>
      </c>
      <c r="G43" s="10" t="s">
        <v>16</v>
      </c>
      <c r="H43" s="10">
        <v>46021</v>
      </c>
      <c r="I43" s="9">
        <v>0</v>
      </c>
      <c r="J43" s="9">
        <v>13.7</v>
      </c>
      <c r="K43" s="19" t="s">
        <v>17</v>
      </c>
      <c r="L43" s="12">
        <v>651</v>
      </c>
      <c r="M43" s="12">
        <v>0</v>
      </c>
    </row>
    <row r="44" spans="1:13" x14ac:dyDescent="0.2">
      <c r="A44" s="1">
        <v>335526</v>
      </c>
      <c r="B44" s="9" t="s">
        <v>166</v>
      </c>
      <c r="C44" s="20" t="s">
        <v>14</v>
      </c>
      <c r="D44" s="9">
        <v>17165</v>
      </c>
      <c r="E44" s="9" t="s">
        <v>106</v>
      </c>
      <c r="F44" s="10" t="s">
        <v>16</v>
      </c>
      <c r="G44" s="10" t="s">
        <v>16</v>
      </c>
      <c r="H44" s="10">
        <v>46021</v>
      </c>
      <c r="I44" s="9">
        <v>0</v>
      </c>
      <c r="J44" s="9">
        <v>13.7</v>
      </c>
      <c r="K44" s="19" t="s">
        <v>17</v>
      </c>
      <c r="L44" s="12">
        <v>651</v>
      </c>
      <c r="M44" s="12">
        <v>0</v>
      </c>
    </row>
    <row r="45" spans="1:13" x14ac:dyDescent="0.2">
      <c r="A45" s="1">
        <v>335526</v>
      </c>
      <c r="B45" s="9" t="s">
        <v>167</v>
      </c>
      <c r="C45" s="20" t="s">
        <v>14</v>
      </c>
      <c r="D45" s="9">
        <v>17165</v>
      </c>
      <c r="E45" s="9" t="s">
        <v>106</v>
      </c>
      <c r="F45" s="10" t="s">
        <v>16</v>
      </c>
      <c r="G45" s="10" t="s">
        <v>16</v>
      </c>
      <c r="H45" s="10">
        <v>46021</v>
      </c>
      <c r="I45" s="9">
        <v>0</v>
      </c>
      <c r="J45" s="9">
        <v>13.7</v>
      </c>
      <c r="K45" s="19" t="s">
        <v>17</v>
      </c>
      <c r="L45" s="12">
        <v>651</v>
      </c>
      <c r="M45" s="12">
        <v>0</v>
      </c>
    </row>
    <row r="46" spans="1:13" x14ac:dyDescent="0.2">
      <c r="A46" s="1">
        <v>335526</v>
      </c>
      <c r="B46" s="9" t="s">
        <v>168</v>
      </c>
      <c r="C46" s="20" t="s">
        <v>14</v>
      </c>
      <c r="D46" s="9">
        <v>17165</v>
      </c>
      <c r="E46" s="9" t="s">
        <v>106</v>
      </c>
      <c r="F46" s="10" t="s">
        <v>16</v>
      </c>
      <c r="G46" s="10" t="s">
        <v>16</v>
      </c>
      <c r="H46" s="10">
        <v>46020</v>
      </c>
      <c r="I46" s="9">
        <v>0</v>
      </c>
      <c r="J46" s="9">
        <v>13.7</v>
      </c>
      <c r="K46" s="19" t="s">
        <v>17</v>
      </c>
      <c r="L46" s="12">
        <v>651</v>
      </c>
      <c r="M46" s="12">
        <v>0</v>
      </c>
    </row>
    <row r="47" spans="1:13" x14ac:dyDescent="0.2">
      <c r="A47" s="1">
        <v>335526</v>
      </c>
      <c r="B47" s="9" t="s">
        <v>169</v>
      </c>
      <c r="C47" s="20" t="s">
        <v>14</v>
      </c>
      <c r="D47" s="9">
        <v>17165</v>
      </c>
      <c r="E47" s="9" t="s">
        <v>106</v>
      </c>
      <c r="F47" s="10" t="s">
        <v>16</v>
      </c>
      <c r="G47" s="10" t="s">
        <v>16</v>
      </c>
      <c r="H47" s="10">
        <v>46022</v>
      </c>
      <c r="I47" s="9">
        <v>0</v>
      </c>
      <c r="J47" s="9">
        <v>13.7</v>
      </c>
      <c r="K47" s="19" t="s">
        <v>17</v>
      </c>
      <c r="L47" s="12">
        <v>651</v>
      </c>
      <c r="M47" s="12">
        <v>0</v>
      </c>
    </row>
    <row r="48" spans="1:13" x14ac:dyDescent="0.2">
      <c r="A48" s="1">
        <v>335526</v>
      </c>
      <c r="B48" s="9" t="s">
        <v>170</v>
      </c>
      <c r="C48" s="20" t="s">
        <v>14</v>
      </c>
      <c r="D48" s="9">
        <v>17165</v>
      </c>
      <c r="E48" s="9" t="s">
        <v>106</v>
      </c>
      <c r="F48" s="10" t="s">
        <v>16</v>
      </c>
      <c r="G48" s="10" t="s">
        <v>16</v>
      </c>
      <c r="H48" s="10">
        <v>46022</v>
      </c>
      <c r="I48" s="9">
        <v>0</v>
      </c>
      <c r="J48" s="9">
        <v>13.7</v>
      </c>
      <c r="K48" s="19" t="s">
        <v>17</v>
      </c>
      <c r="L48" s="12">
        <v>651</v>
      </c>
      <c r="M48" s="12">
        <v>0</v>
      </c>
    </row>
    <row r="49" spans="1:13" x14ac:dyDescent="0.2">
      <c r="A49" s="1">
        <v>335526</v>
      </c>
      <c r="B49" s="9" t="s">
        <v>171</v>
      </c>
      <c r="C49" s="20" t="s">
        <v>14</v>
      </c>
      <c r="D49" s="9">
        <v>17165</v>
      </c>
      <c r="E49" s="9" t="s">
        <v>106</v>
      </c>
      <c r="F49" s="10" t="s">
        <v>16</v>
      </c>
      <c r="G49" s="10" t="s">
        <v>16</v>
      </c>
      <c r="H49" s="10">
        <v>46022</v>
      </c>
      <c r="I49" s="9">
        <v>0</v>
      </c>
      <c r="J49" s="9">
        <v>13.7</v>
      </c>
      <c r="K49" s="19" t="s">
        <v>17</v>
      </c>
      <c r="L49" s="12">
        <v>651</v>
      </c>
      <c r="M49" s="12">
        <v>0</v>
      </c>
    </row>
    <row r="50" spans="1:13" x14ac:dyDescent="0.2">
      <c r="A50" s="1">
        <v>335526</v>
      </c>
      <c r="B50" s="9" t="s">
        <v>172</v>
      </c>
      <c r="C50" s="20" t="s">
        <v>14</v>
      </c>
      <c r="D50" s="9">
        <v>17165</v>
      </c>
      <c r="E50" s="9" t="s">
        <v>106</v>
      </c>
      <c r="F50" s="10" t="s">
        <v>16</v>
      </c>
      <c r="G50" s="10" t="s">
        <v>16</v>
      </c>
      <c r="H50" s="10">
        <v>46022</v>
      </c>
      <c r="I50" s="9">
        <v>0</v>
      </c>
      <c r="J50" s="9">
        <v>13.7</v>
      </c>
      <c r="K50" s="19" t="s">
        <v>17</v>
      </c>
      <c r="L50" s="12">
        <v>651</v>
      </c>
      <c r="M50" s="12">
        <v>0</v>
      </c>
    </row>
    <row r="51" spans="1:13" x14ac:dyDescent="0.2">
      <c r="A51" s="1">
        <v>335526</v>
      </c>
      <c r="B51" s="9" t="s">
        <v>173</v>
      </c>
      <c r="C51" s="20" t="s">
        <v>14</v>
      </c>
      <c r="D51" s="9">
        <v>17165</v>
      </c>
      <c r="E51" s="9" t="s">
        <v>106</v>
      </c>
      <c r="F51" s="10" t="s">
        <v>16</v>
      </c>
      <c r="G51" s="10" t="s">
        <v>16</v>
      </c>
      <c r="H51" s="10">
        <v>46022</v>
      </c>
      <c r="I51" s="9">
        <v>0</v>
      </c>
      <c r="J51" s="9">
        <v>13.7</v>
      </c>
      <c r="K51" s="19" t="s">
        <v>17</v>
      </c>
      <c r="L51" s="12">
        <v>651</v>
      </c>
      <c r="M51" s="12">
        <v>0</v>
      </c>
    </row>
    <row r="52" spans="1:13" x14ac:dyDescent="0.2">
      <c r="A52" s="1">
        <v>335526</v>
      </c>
      <c r="B52" s="9" t="s">
        <v>174</v>
      </c>
      <c r="C52" s="20" t="s">
        <v>14</v>
      </c>
      <c r="D52" s="9">
        <v>17165</v>
      </c>
      <c r="E52" s="9" t="s">
        <v>106</v>
      </c>
      <c r="F52" s="10" t="s">
        <v>16</v>
      </c>
      <c r="G52" s="10" t="s">
        <v>16</v>
      </c>
      <c r="H52" s="10">
        <v>46022</v>
      </c>
      <c r="I52" s="9">
        <v>0</v>
      </c>
      <c r="J52" s="9">
        <v>13.7</v>
      </c>
      <c r="K52" s="19" t="s">
        <v>17</v>
      </c>
      <c r="L52" s="12">
        <v>651</v>
      </c>
      <c r="M52" s="12">
        <v>0</v>
      </c>
    </row>
    <row r="53" spans="1:13" x14ac:dyDescent="0.2">
      <c r="A53" s="1">
        <v>331562</v>
      </c>
      <c r="B53" s="9" t="s">
        <v>175</v>
      </c>
      <c r="C53" s="20" t="s">
        <v>14</v>
      </c>
      <c r="D53" s="9">
        <v>17165</v>
      </c>
      <c r="E53" s="9" t="s">
        <v>106</v>
      </c>
      <c r="F53" s="10" t="s">
        <v>16</v>
      </c>
      <c r="G53" s="10" t="s">
        <v>16</v>
      </c>
      <c r="H53" s="10">
        <v>46022</v>
      </c>
      <c r="I53" s="9">
        <v>0</v>
      </c>
      <c r="J53" s="9">
        <v>13.7</v>
      </c>
      <c r="K53" s="19" t="s">
        <v>17</v>
      </c>
      <c r="L53" s="12">
        <v>2540</v>
      </c>
      <c r="M53" s="12">
        <v>0</v>
      </c>
    </row>
    <row r="54" spans="1:13" x14ac:dyDescent="0.2">
      <c r="A54" s="1">
        <v>331562</v>
      </c>
      <c r="B54" s="9" t="s">
        <v>176</v>
      </c>
      <c r="C54" s="20" t="s">
        <v>14</v>
      </c>
      <c r="D54" s="9">
        <v>17165</v>
      </c>
      <c r="E54" s="9" t="s">
        <v>106</v>
      </c>
      <c r="F54" s="10" t="s">
        <v>16</v>
      </c>
      <c r="G54" s="10" t="s">
        <v>16</v>
      </c>
      <c r="H54" s="10">
        <v>46022</v>
      </c>
      <c r="I54" s="9">
        <v>0</v>
      </c>
      <c r="J54" s="9">
        <v>13.7</v>
      </c>
      <c r="K54" s="19" t="s">
        <v>17</v>
      </c>
      <c r="L54" s="12">
        <v>2540</v>
      </c>
      <c r="M54" s="12">
        <v>0</v>
      </c>
    </row>
    <row r="55" spans="1:13" x14ac:dyDescent="0.2">
      <c r="A55" s="1">
        <v>331562</v>
      </c>
      <c r="B55" s="9" t="s">
        <v>177</v>
      </c>
      <c r="C55" s="20" t="s">
        <v>14</v>
      </c>
      <c r="D55" s="9">
        <v>17165</v>
      </c>
      <c r="E55" s="9" t="s">
        <v>106</v>
      </c>
      <c r="F55" s="10" t="s">
        <v>16</v>
      </c>
      <c r="G55" s="10" t="s">
        <v>16</v>
      </c>
      <c r="H55" s="10">
        <v>46022</v>
      </c>
      <c r="I55" s="9">
        <v>0</v>
      </c>
      <c r="J55" s="9">
        <v>13.7</v>
      </c>
      <c r="K55" s="19" t="s">
        <v>17</v>
      </c>
      <c r="L55" s="12">
        <v>2540</v>
      </c>
      <c r="M55" s="12">
        <v>0</v>
      </c>
    </row>
    <row r="56" spans="1:13" x14ac:dyDescent="0.2">
      <c r="A56" s="1">
        <v>331562</v>
      </c>
      <c r="B56" s="9" t="s">
        <v>178</v>
      </c>
      <c r="C56" s="20" t="s">
        <v>14</v>
      </c>
      <c r="D56" s="9">
        <v>17165</v>
      </c>
      <c r="E56" s="9" t="s">
        <v>106</v>
      </c>
      <c r="F56" s="10" t="s">
        <v>16</v>
      </c>
      <c r="G56" s="10" t="s">
        <v>16</v>
      </c>
      <c r="H56" s="10">
        <v>46022</v>
      </c>
      <c r="I56" s="9">
        <v>0</v>
      </c>
      <c r="J56" s="9">
        <v>13.7</v>
      </c>
      <c r="K56" s="19" t="s">
        <v>17</v>
      </c>
      <c r="L56" s="12">
        <v>2540</v>
      </c>
      <c r="M56" s="12">
        <v>0</v>
      </c>
    </row>
    <row r="57" spans="1:13" x14ac:dyDescent="0.2">
      <c r="A57" s="1">
        <v>331562</v>
      </c>
      <c r="B57" s="9" t="s">
        <v>179</v>
      </c>
      <c r="C57" s="20" t="s">
        <v>14</v>
      </c>
      <c r="D57" s="9">
        <v>17165</v>
      </c>
      <c r="E57" s="9" t="s">
        <v>106</v>
      </c>
      <c r="F57" s="10" t="s">
        <v>16</v>
      </c>
      <c r="G57" s="10" t="s">
        <v>16</v>
      </c>
      <c r="H57" s="10">
        <v>46022</v>
      </c>
      <c r="I57" s="9">
        <v>0</v>
      </c>
      <c r="J57" s="9">
        <v>13.7</v>
      </c>
      <c r="K57" s="19" t="s">
        <v>17</v>
      </c>
      <c r="L57" s="12">
        <v>2540</v>
      </c>
      <c r="M57" s="12">
        <v>0</v>
      </c>
    </row>
    <row r="58" spans="1:13" x14ac:dyDescent="0.2">
      <c r="A58" s="1">
        <v>331562</v>
      </c>
      <c r="B58" s="9" t="s">
        <v>180</v>
      </c>
      <c r="C58" s="20" t="s">
        <v>14</v>
      </c>
      <c r="D58" s="9">
        <v>17165</v>
      </c>
      <c r="E58" s="9" t="s">
        <v>106</v>
      </c>
      <c r="F58" s="10" t="s">
        <v>16</v>
      </c>
      <c r="G58" s="10" t="s">
        <v>16</v>
      </c>
      <c r="H58" s="10">
        <v>46022</v>
      </c>
      <c r="I58" s="9">
        <v>0</v>
      </c>
      <c r="J58" s="9">
        <v>13.7</v>
      </c>
      <c r="K58" s="19" t="s">
        <v>17</v>
      </c>
      <c r="L58" s="12">
        <v>2540</v>
      </c>
      <c r="M58" s="12">
        <v>0</v>
      </c>
    </row>
    <row r="59" spans="1:13" x14ac:dyDescent="0.2">
      <c r="A59" s="1">
        <v>331562</v>
      </c>
      <c r="B59" s="9" t="s">
        <v>181</v>
      </c>
      <c r="C59" s="20" t="s">
        <v>14</v>
      </c>
      <c r="D59" s="9">
        <v>17165</v>
      </c>
      <c r="E59" s="9" t="s">
        <v>106</v>
      </c>
      <c r="F59" s="10" t="s">
        <v>16</v>
      </c>
      <c r="G59" s="10" t="s">
        <v>16</v>
      </c>
      <c r="H59" s="10">
        <v>46022</v>
      </c>
      <c r="I59" s="9">
        <v>0</v>
      </c>
      <c r="J59" s="9">
        <v>13.7</v>
      </c>
      <c r="K59" s="19" t="s">
        <v>17</v>
      </c>
      <c r="L59" s="12">
        <v>2540</v>
      </c>
      <c r="M59" s="12">
        <v>0</v>
      </c>
    </row>
    <row r="60" spans="1:13" x14ac:dyDescent="0.2">
      <c r="A60" s="1">
        <v>435107</v>
      </c>
      <c r="B60" s="9" t="s">
        <v>182</v>
      </c>
      <c r="C60" s="20" t="s">
        <v>14</v>
      </c>
      <c r="D60" s="9">
        <v>17165</v>
      </c>
      <c r="E60" s="9" t="s">
        <v>106</v>
      </c>
      <c r="F60" s="10" t="s">
        <v>16</v>
      </c>
      <c r="G60" s="10" t="s">
        <v>16</v>
      </c>
      <c r="H60" s="10">
        <v>46022</v>
      </c>
      <c r="I60" s="9">
        <v>0</v>
      </c>
      <c r="J60" s="9">
        <v>13.7</v>
      </c>
      <c r="K60" s="19" t="s">
        <v>17</v>
      </c>
      <c r="L60" s="12" t="s">
        <v>16</v>
      </c>
      <c r="M60" s="12" t="s">
        <v>16</v>
      </c>
    </row>
    <row r="61" spans="1:13" x14ac:dyDescent="0.2">
      <c r="A61" s="1">
        <v>536009</v>
      </c>
      <c r="B61" s="9" t="s">
        <v>183</v>
      </c>
      <c r="C61" s="20" t="s">
        <v>14</v>
      </c>
      <c r="D61" s="9">
        <v>17165</v>
      </c>
      <c r="E61" s="9" t="s">
        <v>106</v>
      </c>
      <c r="F61" s="10" t="s">
        <v>16</v>
      </c>
      <c r="G61" s="10" t="s">
        <v>16</v>
      </c>
      <c r="H61" s="10">
        <v>46022</v>
      </c>
      <c r="I61" s="9">
        <v>0</v>
      </c>
      <c r="J61" s="9">
        <v>13.7</v>
      </c>
      <c r="K61" s="19" t="s">
        <v>17</v>
      </c>
      <c r="L61" s="12" t="s">
        <v>16</v>
      </c>
      <c r="M61" s="12" t="s">
        <v>16</v>
      </c>
    </row>
    <row r="62" spans="1:13" x14ac:dyDescent="0.2">
      <c r="A62" s="1">
        <v>551086</v>
      </c>
      <c r="B62" s="9" t="s">
        <v>184</v>
      </c>
      <c r="C62" s="20" t="s">
        <v>14</v>
      </c>
      <c r="D62" s="9">
        <v>17165</v>
      </c>
      <c r="E62" s="9" t="s">
        <v>106</v>
      </c>
      <c r="F62" s="10" t="s">
        <v>16</v>
      </c>
      <c r="G62" s="10" t="s">
        <v>16</v>
      </c>
      <c r="H62" s="10">
        <v>46022</v>
      </c>
      <c r="I62" s="9">
        <v>0</v>
      </c>
      <c r="J62" s="9">
        <v>13.7</v>
      </c>
      <c r="K62" s="19" t="s">
        <v>17</v>
      </c>
      <c r="L62" s="12" t="s">
        <v>16</v>
      </c>
      <c r="M62" s="12" t="s">
        <v>16</v>
      </c>
    </row>
    <row r="63" spans="1:13" x14ac:dyDescent="0.2">
      <c r="A63" s="1">
        <v>677573</v>
      </c>
      <c r="B63" s="9" t="s">
        <v>185</v>
      </c>
      <c r="C63" s="20" t="s">
        <v>14</v>
      </c>
      <c r="D63" s="9">
        <v>17165</v>
      </c>
      <c r="E63" s="9" t="s">
        <v>106</v>
      </c>
      <c r="F63" s="10" t="s">
        <v>16</v>
      </c>
      <c r="G63" s="10" t="s">
        <v>16</v>
      </c>
      <c r="H63" s="10">
        <v>46022</v>
      </c>
      <c r="I63" s="9">
        <v>0</v>
      </c>
      <c r="J63" s="9">
        <v>13.7</v>
      </c>
      <c r="K63" s="19" t="s">
        <v>17</v>
      </c>
      <c r="L63" s="12" t="s">
        <v>16</v>
      </c>
      <c r="M63" s="12" t="s">
        <v>16</v>
      </c>
    </row>
    <row r="64" spans="1:13" x14ac:dyDescent="0.2">
      <c r="A64" s="1">
        <v>677573</v>
      </c>
      <c r="B64" s="9" t="s">
        <v>186</v>
      </c>
      <c r="C64" s="20" t="s">
        <v>14</v>
      </c>
      <c r="D64" s="9">
        <v>17165</v>
      </c>
      <c r="E64" s="9" t="s">
        <v>106</v>
      </c>
      <c r="F64" s="10" t="s">
        <v>16</v>
      </c>
      <c r="G64" s="10" t="s">
        <v>16</v>
      </c>
      <c r="H64" s="10">
        <v>46022</v>
      </c>
      <c r="I64" s="9">
        <v>0</v>
      </c>
      <c r="J64" s="9">
        <v>13.7</v>
      </c>
      <c r="K64" s="19" t="s">
        <v>17</v>
      </c>
      <c r="L64" s="12" t="s">
        <v>16</v>
      </c>
      <c r="M64" s="12" t="s">
        <v>16</v>
      </c>
    </row>
    <row r="65" spans="1:13" x14ac:dyDescent="0.2">
      <c r="A65" s="1">
        <v>677573</v>
      </c>
      <c r="B65" s="9" t="s">
        <v>187</v>
      </c>
      <c r="C65" s="20" t="s">
        <v>14</v>
      </c>
      <c r="D65" s="9">
        <v>17165</v>
      </c>
      <c r="E65" s="9" t="s">
        <v>106</v>
      </c>
      <c r="F65" s="10" t="s">
        <v>16</v>
      </c>
      <c r="G65" s="10" t="s">
        <v>16</v>
      </c>
      <c r="H65" s="10">
        <v>46022</v>
      </c>
      <c r="I65" s="9">
        <v>0</v>
      </c>
      <c r="J65" s="9">
        <v>13.7</v>
      </c>
      <c r="K65" s="19" t="s">
        <v>17</v>
      </c>
      <c r="L65" s="12" t="s">
        <v>16</v>
      </c>
      <c r="M65" s="12" t="s">
        <v>16</v>
      </c>
    </row>
    <row r="66" spans="1:13" x14ac:dyDescent="0.2">
      <c r="A66" s="1">
        <v>677573</v>
      </c>
      <c r="B66" s="9" t="s">
        <v>188</v>
      </c>
      <c r="C66" s="20" t="s">
        <v>14</v>
      </c>
      <c r="D66" s="9">
        <v>17165</v>
      </c>
      <c r="E66" s="9" t="s">
        <v>106</v>
      </c>
      <c r="F66" s="10" t="s">
        <v>16</v>
      </c>
      <c r="G66" s="10" t="s">
        <v>16</v>
      </c>
      <c r="H66" s="10">
        <v>46022</v>
      </c>
      <c r="I66" s="9">
        <v>0</v>
      </c>
      <c r="J66" s="9">
        <v>13.7</v>
      </c>
      <c r="K66" s="19" t="s">
        <v>17</v>
      </c>
      <c r="L66" s="12" t="s">
        <v>16</v>
      </c>
      <c r="M66" s="12" t="s">
        <v>16</v>
      </c>
    </row>
    <row r="67" spans="1:13" x14ac:dyDescent="0.2">
      <c r="A67" s="1">
        <v>677573</v>
      </c>
      <c r="B67" s="9" t="s">
        <v>189</v>
      </c>
      <c r="C67" s="20" t="s">
        <v>14</v>
      </c>
      <c r="D67" s="9">
        <v>17165</v>
      </c>
      <c r="E67" s="9" t="s">
        <v>106</v>
      </c>
      <c r="F67" s="10" t="s">
        <v>16</v>
      </c>
      <c r="G67" s="10" t="s">
        <v>16</v>
      </c>
      <c r="H67" s="10">
        <v>46022</v>
      </c>
      <c r="I67" s="9">
        <v>0</v>
      </c>
      <c r="J67" s="9">
        <v>13.7</v>
      </c>
      <c r="K67" s="19" t="s">
        <v>17</v>
      </c>
      <c r="L67" s="12" t="s">
        <v>16</v>
      </c>
      <c r="M67" s="12" t="s">
        <v>16</v>
      </c>
    </row>
    <row r="68" spans="1:13" x14ac:dyDescent="0.2">
      <c r="A68" s="1">
        <v>677573</v>
      </c>
      <c r="B68" s="9" t="s">
        <v>190</v>
      </c>
      <c r="C68" s="20" t="s">
        <v>14</v>
      </c>
      <c r="D68" s="9">
        <v>17165</v>
      </c>
      <c r="E68" s="9" t="s">
        <v>106</v>
      </c>
      <c r="F68" s="10" t="s">
        <v>16</v>
      </c>
      <c r="G68" s="10" t="s">
        <v>16</v>
      </c>
      <c r="H68" s="10">
        <v>46022</v>
      </c>
      <c r="I68" s="9">
        <v>0</v>
      </c>
      <c r="J68" s="9">
        <v>13.7</v>
      </c>
      <c r="K68" s="19" t="s">
        <v>17</v>
      </c>
      <c r="L68" s="12" t="s">
        <v>16</v>
      </c>
      <c r="M68" s="12" t="s">
        <v>16</v>
      </c>
    </row>
    <row r="69" spans="1:13" x14ac:dyDescent="0.2">
      <c r="A69" s="1">
        <v>526018</v>
      </c>
      <c r="B69" s="9" t="s">
        <v>191</v>
      </c>
      <c r="C69" s="20" t="s">
        <v>14</v>
      </c>
      <c r="D69" s="9">
        <v>17165</v>
      </c>
      <c r="E69" s="9" t="s">
        <v>106</v>
      </c>
      <c r="F69" s="10" t="s">
        <v>16</v>
      </c>
      <c r="G69" s="10" t="s">
        <v>16</v>
      </c>
      <c r="H69" s="10">
        <v>46022</v>
      </c>
      <c r="I69" s="9">
        <v>0</v>
      </c>
      <c r="J69" s="9">
        <v>13.7</v>
      </c>
      <c r="K69" s="19" t="s">
        <v>17</v>
      </c>
      <c r="L69" s="12">
        <v>1227</v>
      </c>
      <c r="M69" s="12">
        <v>0</v>
      </c>
    </row>
    <row r="70" spans="1:13" x14ac:dyDescent="0.2">
      <c r="A70" s="1">
        <v>526018</v>
      </c>
      <c r="B70" s="9" t="s">
        <v>192</v>
      </c>
      <c r="C70" s="20" t="s">
        <v>14</v>
      </c>
      <c r="D70" s="9">
        <v>17165</v>
      </c>
      <c r="E70" s="9" t="s">
        <v>106</v>
      </c>
      <c r="F70" s="10" t="s">
        <v>16</v>
      </c>
      <c r="G70" s="10" t="s">
        <v>16</v>
      </c>
      <c r="H70" s="10">
        <v>46022</v>
      </c>
      <c r="I70" s="9">
        <v>0</v>
      </c>
      <c r="J70" s="9">
        <v>13.7</v>
      </c>
      <c r="K70" s="19" t="s">
        <v>17</v>
      </c>
      <c r="L70" s="12">
        <v>1227</v>
      </c>
      <c r="M70" s="12">
        <v>0</v>
      </c>
    </row>
    <row r="71" spans="1:13" x14ac:dyDescent="0.2">
      <c r="A71" s="1">
        <v>526018</v>
      </c>
      <c r="B71" s="9" t="s">
        <v>193</v>
      </c>
      <c r="C71" s="20" t="s">
        <v>14</v>
      </c>
      <c r="D71" s="9">
        <v>17165</v>
      </c>
      <c r="E71" s="9" t="s">
        <v>106</v>
      </c>
      <c r="F71" s="10" t="s">
        <v>16</v>
      </c>
      <c r="G71" s="10" t="s">
        <v>16</v>
      </c>
      <c r="H71" s="10">
        <v>46022</v>
      </c>
      <c r="I71" s="9">
        <v>0</v>
      </c>
      <c r="J71" s="9">
        <v>13.7</v>
      </c>
      <c r="K71" s="19" t="s">
        <v>17</v>
      </c>
      <c r="L71" s="12">
        <v>1227</v>
      </c>
      <c r="M71" s="12">
        <v>0</v>
      </c>
    </row>
    <row r="72" spans="1:13" x14ac:dyDescent="0.2">
      <c r="A72" s="1">
        <v>531040</v>
      </c>
      <c r="B72" s="9" t="s">
        <v>194</v>
      </c>
      <c r="C72" s="20" t="s">
        <v>14</v>
      </c>
      <c r="D72" s="9">
        <v>17165</v>
      </c>
      <c r="E72" s="9" t="s">
        <v>106</v>
      </c>
      <c r="F72" s="10" t="s">
        <v>16</v>
      </c>
      <c r="G72" s="10" t="s">
        <v>16</v>
      </c>
      <c r="H72" s="10">
        <v>46022</v>
      </c>
      <c r="I72" s="9">
        <v>0</v>
      </c>
      <c r="J72" s="9">
        <v>13.7</v>
      </c>
      <c r="K72" s="19" t="s">
        <v>17</v>
      </c>
      <c r="L72" s="12">
        <v>2200</v>
      </c>
      <c r="M72" s="12">
        <v>0</v>
      </c>
    </row>
    <row r="73" spans="1:13" x14ac:dyDescent="0.2">
      <c r="A73" s="1">
        <v>531040</v>
      </c>
      <c r="B73" s="9" t="s">
        <v>195</v>
      </c>
      <c r="C73" s="20" t="s">
        <v>14</v>
      </c>
      <c r="D73" s="9">
        <v>17165</v>
      </c>
      <c r="E73" s="9" t="s">
        <v>106</v>
      </c>
      <c r="F73" s="10" t="s">
        <v>16</v>
      </c>
      <c r="G73" s="10" t="s">
        <v>16</v>
      </c>
      <c r="H73" s="10">
        <v>46022</v>
      </c>
      <c r="I73" s="9">
        <v>0</v>
      </c>
      <c r="J73" s="9">
        <v>13.7</v>
      </c>
      <c r="K73" s="19" t="s">
        <v>17</v>
      </c>
      <c r="L73" s="12">
        <v>2200</v>
      </c>
      <c r="M73" s="12">
        <v>0</v>
      </c>
    </row>
    <row r="74" spans="1:13" x14ac:dyDescent="0.2">
      <c r="A74" s="1">
        <v>531040</v>
      </c>
      <c r="B74" s="9" t="s">
        <v>196</v>
      </c>
      <c r="C74" s="20" t="s">
        <v>14</v>
      </c>
      <c r="D74" s="9">
        <v>17165</v>
      </c>
      <c r="E74" s="9" t="s">
        <v>106</v>
      </c>
      <c r="F74" s="10" t="s">
        <v>16</v>
      </c>
      <c r="G74" s="10" t="s">
        <v>16</v>
      </c>
      <c r="H74" s="10">
        <v>46022</v>
      </c>
      <c r="I74" s="9">
        <v>0</v>
      </c>
      <c r="J74" s="9">
        <v>13.7</v>
      </c>
      <c r="K74" s="19" t="s">
        <v>17</v>
      </c>
      <c r="L74" s="12">
        <v>2200</v>
      </c>
      <c r="M74" s="12">
        <v>0</v>
      </c>
    </row>
    <row r="75" spans="1:13" x14ac:dyDescent="0.2">
      <c r="A75" s="1">
        <v>531040</v>
      </c>
      <c r="B75" s="9" t="s">
        <v>197</v>
      </c>
      <c r="C75" s="20" t="s">
        <v>14</v>
      </c>
      <c r="D75" s="9">
        <v>17165</v>
      </c>
      <c r="E75" s="9" t="s">
        <v>106</v>
      </c>
      <c r="F75" s="10" t="s">
        <v>16</v>
      </c>
      <c r="G75" s="10" t="s">
        <v>16</v>
      </c>
      <c r="H75" s="10">
        <v>46022</v>
      </c>
      <c r="I75" s="9">
        <v>0</v>
      </c>
      <c r="J75" s="9">
        <v>13.7</v>
      </c>
      <c r="K75" s="19" t="s">
        <v>17</v>
      </c>
      <c r="L75" s="12">
        <v>2200</v>
      </c>
      <c r="M75" s="12">
        <v>0</v>
      </c>
    </row>
    <row r="76" spans="1:13" x14ac:dyDescent="0.2">
      <c r="A76" s="1">
        <v>531040</v>
      </c>
      <c r="B76" s="9" t="s">
        <v>198</v>
      </c>
      <c r="C76" s="20" t="s">
        <v>14</v>
      </c>
      <c r="D76" s="9">
        <v>17165</v>
      </c>
      <c r="E76" s="9" t="s">
        <v>106</v>
      </c>
      <c r="F76" s="10" t="s">
        <v>16</v>
      </c>
      <c r="G76" s="10" t="s">
        <v>16</v>
      </c>
      <c r="H76" s="10">
        <v>46022</v>
      </c>
      <c r="I76" s="9">
        <v>0</v>
      </c>
      <c r="J76" s="9">
        <v>13.7</v>
      </c>
      <c r="K76" s="19" t="s">
        <v>17</v>
      </c>
      <c r="L76" s="12">
        <v>2200</v>
      </c>
      <c r="M76" s="12">
        <v>0</v>
      </c>
    </row>
    <row r="77" spans="1:13" x14ac:dyDescent="0.2">
      <c r="A77" s="1">
        <v>531040</v>
      </c>
      <c r="B77" s="9" t="s">
        <v>199</v>
      </c>
      <c r="C77" s="20" t="s">
        <v>14</v>
      </c>
      <c r="D77" s="9">
        <v>17165</v>
      </c>
      <c r="E77" s="9" t="s">
        <v>106</v>
      </c>
      <c r="F77" s="10" t="s">
        <v>16</v>
      </c>
      <c r="G77" s="10" t="s">
        <v>16</v>
      </c>
      <c r="H77" s="10">
        <v>46022</v>
      </c>
      <c r="I77" s="9">
        <v>0</v>
      </c>
      <c r="J77" s="9">
        <v>13.7</v>
      </c>
      <c r="K77" s="19" t="s">
        <v>17</v>
      </c>
      <c r="L77" s="12">
        <v>2200</v>
      </c>
      <c r="M77" s="12">
        <v>0</v>
      </c>
    </row>
    <row r="78" spans="1:13" x14ac:dyDescent="0.2">
      <c r="A78" s="1">
        <v>531040</v>
      </c>
      <c r="B78" s="9" t="s">
        <v>200</v>
      </c>
      <c r="C78" s="20" t="s">
        <v>14</v>
      </c>
      <c r="D78" s="9">
        <v>17165</v>
      </c>
      <c r="E78" s="9" t="s">
        <v>106</v>
      </c>
      <c r="F78" s="10" t="s">
        <v>16</v>
      </c>
      <c r="G78" s="10" t="s">
        <v>16</v>
      </c>
      <c r="H78" s="10">
        <v>46022</v>
      </c>
      <c r="I78" s="9">
        <v>0</v>
      </c>
      <c r="J78" s="9">
        <v>13.7</v>
      </c>
      <c r="K78" s="19" t="s">
        <v>17</v>
      </c>
      <c r="L78" s="12">
        <v>2200</v>
      </c>
      <c r="M78" s="12">
        <v>0</v>
      </c>
    </row>
    <row r="79" spans="1:13" x14ac:dyDescent="0.2">
      <c r="A79" s="1">
        <v>531040</v>
      </c>
      <c r="B79" s="9" t="s">
        <v>201</v>
      </c>
      <c r="C79" s="20" t="s">
        <v>14</v>
      </c>
      <c r="D79" s="9">
        <v>17165</v>
      </c>
      <c r="E79" s="9" t="s">
        <v>106</v>
      </c>
      <c r="F79" s="10" t="s">
        <v>16</v>
      </c>
      <c r="G79" s="10" t="s">
        <v>16</v>
      </c>
      <c r="H79" s="10">
        <v>46022</v>
      </c>
      <c r="I79" s="9">
        <v>0</v>
      </c>
      <c r="J79" s="9">
        <v>13.7</v>
      </c>
      <c r="K79" s="19" t="s">
        <v>17</v>
      </c>
      <c r="L79" s="12">
        <v>2200</v>
      </c>
      <c r="M79" s="12">
        <v>0</v>
      </c>
    </row>
    <row r="80" spans="1:13" x14ac:dyDescent="0.2">
      <c r="A80" s="1">
        <v>531040</v>
      </c>
      <c r="B80" s="9" t="s">
        <v>202</v>
      </c>
      <c r="C80" s="20" t="s">
        <v>14</v>
      </c>
      <c r="D80" s="9">
        <v>17165</v>
      </c>
      <c r="E80" s="9" t="s">
        <v>106</v>
      </c>
      <c r="F80" s="10" t="s">
        <v>16</v>
      </c>
      <c r="G80" s="10" t="s">
        <v>16</v>
      </c>
      <c r="H80" s="10">
        <v>46022</v>
      </c>
      <c r="I80" s="9">
        <v>0</v>
      </c>
      <c r="J80" s="9">
        <v>13.7</v>
      </c>
      <c r="K80" s="19" t="s">
        <v>17</v>
      </c>
      <c r="L80" s="12">
        <v>2200</v>
      </c>
      <c r="M80" s="12">
        <v>0</v>
      </c>
    </row>
    <row r="81" spans="1:13" x14ac:dyDescent="0.2">
      <c r="A81" s="1">
        <v>259627</v>
      </c>
      <c r="B81" s="9" t="s">
        <v>95</v>
      </c>
      <c r="C81" s="20" t="s">
        <v>14</v>
      </c>
      <c r="D81" s="9">
        <v>12430</v>
      </c>
      <c r="E81" s="9" t="s">
        <v>96</v>
      </c>
      <c r="F81" s="10" t="s">
        <v>16</v>
      </c>
      <c r="G81" s="10" t="s">
        <v>16</v>
      </c>
      <c r="H81" s="10">
        <v>45565</v>
      </c>
      <c r="I81" s="9">
        <v>0</v>
      </c>
      <c r="J81" s="9">
        <v>2.08</v>
      </c>
      <c r="K81" s="19" t="s">
        <v>17</v>
      </c>
      <c r="L81" s="12" t="s">
        <v>128</v>
      </c>
      <c r="M81" s="12">
        <v>7600</v>
      </c>
    </row>
    <row r="82" spans="1:13" x14ac:dyDescent="0.2">
      <c r="A82" s="1">
        <v>534553</v>
      </c>
      <c r="B82" s="9" t="s">
        <v>93</v>
      </c>
      <c r="C82" s="20" t="s">
        <v>14</v>
      </c>
      <c r="D82" s="9">
        <v>12430</v>
      </c>
      <c r="E82" s="9" t="s">
        <v>94</v>
      </c>
      <c r="F82" s="10" t="s">
        <v>16</v>
      </c>
      <c r="G82" s="10" t="s">
        <v>16</v>
      </c>
      <c r="H82" s="10">
        <v>45565</v>
      </c>
      <c r="I82" s="9">
        <v>0.74</v>
      </c>
      <c r="J82" s="9">
        <v>2.08</v>
      </c>
      <c r="K82" s="19" t="s">
        <v>17</v>
      </c>
      <c r="L82" s="12">
        <v>1597</v>
      </c>
      <c r="M82" s="12">
        <v>0</v>
      </c>
    </row>
    <row r="83" spans="1:13" x14ac:dyDescent="0.2">
      <c r="A83" s="1">
        <v>534553</v>
      </c>
      <c r="B83" s="9" t="s">
        <v>81</v>
      </c>
      <c r="C83" s="20" t="s">
        <v>14</v>
      </c>
      <c r="D83" s="9">
        <v>12350</v>
      </c>
      <c r="E83" s="9" t="s">
        <v>82</v>
      </c>
      <c r="F83" s="10" t="s">
        <v>16</v>
      </c>
      <c r="G83" s="10" t="s">
        <v>16</v>
      </c>
      <c r="H83" s="10">
        <v>45580</v>
      </c>
      <c r="I83" s="9">
        <v>1.43</v>
      </c>
      <c r="J83" s="9">
        <v>6.13</v>
      </c>
      <c r="K83" s="19" t="s">
        <v>17</v>
      </c>
      <c r="L83" s="12">
        <v>1597</v>
      </c>
      <c r="M83" s="12">
        <v>0</v>
      </c>
    </row>
    <row r="84" spans="1:13" x14ac:dyDescent="0.2">
      <c r="A84" s="1">
        <v>626049</v>
      </c>
      <c r="B84" s="9" t="s">
        <v>42</v>
      </c>
      <c r="C84" s="20" t="s">
        <v>14</v>
      </c>
      <c r="D84" s="9">
        <v>3519</v>
      </c>
      <c r="E84" s="9" t="s">
        <v>43</v>
      </c>
      <c r="F84" s="10" t="s">
        <v>16</v>
      </c>
      <c r="G84" s="10" t="s">
        <v>16</v>
      </c>
      <c r="H84" s="10">
        <v>45611</v>
      </c>
      <c r="I84" s="9">
        <v>0</v>
      </c>
      <c r="J84" s="9">
        <v>1.98</v>
      </c>
      <c r="K84" s="19" t="s">
        <v>17</v>
      </c>
      <c r="L84" s="12">
        <v>1852</v>
      </c>
      <c r="M84" s="12">
        <v>0</v>
      </c>
    </row>
    <row r="85" spans="1:13" x14ac:dyDescent="0.2">
      <c r="A85" s="1">
        <v>626049</v>
      </c>
      <c r="B85" s="9" t="s">
        <v>37</v>
      </c>
      <c r="C85" s="20" t="s">
        <v>14</v>
      </c>
      <c r="D85" s="9">
        <v>3297</v>
      </c>
      <c r="E85" s="9" t="s">
        <v>38</v>
      </c>
      <c r="F85" s="10" t="s">
        <v>16</v>
      </c>
      <c r="G85" s="10" t="s">
        <v>16</v>
      </c>
      <c r="H85" s="10">
        <v>45899</v>
      </c>
      <c r="I85" s="9">
        <v>0.56999999999999995</v>
      </c>
      <c r="J85" s="9">
        <v>0.49</v>
      </c>
      <c r="K85" s="19" t="s">
        <v>17</v>
      </c>
      <c r="L85" s="12">
        <v>1852</v>
      </c>
      <c r="M85" s="12">
        <v>0</v>
      </c>
    </row>
    <row r="86" spans="1:13" x14ac:dyDescent="0.2">
      <c r="A86" s="1">
        <v>626049</v>
      </c>
      <c r="B86" s="9" t="s">
        <v>39</v>
      </c>
      <c r="C86" s="20" t="s">
        <v>14</v>
      </c>
      <c r="D86" s="9">
        <v>3297</v>
      </c>
      <c r="E86" s="9" t="s">
        <v>38</v>
      </c>
      <c r="F86" s="10" t="s">
        <v>16</v>
      </c>
      <c r="G86" s="10" t="s">
        <v>16</v>
      </c>
      <c r="H86" s="10">
        <v>45899</v>
      </c>
      <c r="I86" s="9">
        <v>0</v>
      </c>
      <c r="J86" s="9">
        <v>0.49</v>
      </c>
      <c r="K86" s="19" t="s">
        <v>17</v>
      </c>
      <c r="L86" s="12">
        <v>1852</v>
      </c>
      <c r="M86" s="12">
        <v>0</v>
      </c>
    </row>
    <row r="87" spans="1:13" x14ac:dyDescent="0.2">
      <c r="A87" s="1">
        <v>626049</v>
      </c>
      <c r="B87" s="9" t="s">
        <v>74</v>
      </c>
      <c r="C87" s="20" t="s">
        <v>14</v>
      </c>
      <c r="D87" s="9">
        <v>12350</v>
      </c>
      <c r="E87" s="9" t="s">
        <v>75</v>
      </c>
      <c r="F87" s="10" t="s">
        <v>16</v>
      </c>
      <c r="G87" s="10" t="s">
        <v>16</v>
      </c>
      <c r="H87" s="10">
        <v>45566</v>
      </c>
      <c r="I87" s="9">
        <v>1.02</v>
      </c>
      <c r="J87" s="9">
        <v>6.13</v>
      </c>
      <c r="K87" s="19" t="s">
        <v>17</v>
      </c>
      <c r="L87" s="12">
        <v>1852</v>
      </c>
      <c r="M87" s="12">
        <v>0</v>
      </c>
    </row>
    <row r="88" spans="1:13" x14ac:dyDescent="0.2">
      <c r="A88" s="1">
        <v>626049</v>
      </c>
      <c r="B88" s="9" t="s">
        <v>61</v>
      </c>
      <c r="C88" s="20" t="s">
        <v>14</v>
      </c>
      <c r="D88" s="9">
        <v>6987</v>
      </c>
      <c r="E88" s="9" t="s">
        <v>62</v>
      </c>
      <c r="F88" s="10" t="s">
        <v>16</v>
      </c>
      <c r="G88" s="10" t="s">
        <v>16</v>
      </c>
      <c r="H88" s="10">
        <v>45611</v>
      </c>
      <c r="I88" s="9">
        <v>0</v>
      </c>
      <c r="J88" s="9">
        <v>1.98</v>
      </c>
      <c r="K88" s="19" t="s">
        <v>17</v>
      </c>
      <c r="L88" s="12">
        <v>1852</v>
      </c>
      <c r="M88" s="12">
        <v>0</v>
      </c>
    </row>
    <row r="89" spans="1:13" x14ac:dyDescent="0.2">
      <c r="A89" s="1">
        <v>626049</v>
      </c>
      <c r="B89" s="9" t="s">
        <v>79</v>
      </c>
      <c r="C89" s="20" t="s">
        <v>14</v>
      </c>
      <c r="D89" s="9">
        <v>12350</v>
      </c>
      <c r="E89" s="9" t="s">
        <v>80</v>
      </c>
      <c r="F89" s="10" t="s">
        <v>16</v>
      </c>
      <c r="G89" s="10" t="s">
        <v>16</v>
      </c>
      <c r="H89" s="10">
        <v>45627</v>
      </c>
      <c r="I89" s="9">
        <v>0.75</v>
      </c>
      <c r="J89" s="9">
        <v>6.13</v>
      </c>
      <c r="K89" s="19" t="s">
        <v>17</v>
      </c>
      <c r="L89" s="12">
        <v>1852</v>
      </c>
      <c r="M89" s="12">
        <v>0</v>
      </c>
    </row>
    <row r="90" spans="1:13" x14ac:dyDescent="0.2">
      <c r="A90" s="1">
        <v>626049</v>
      </c>
      <c r="B90" s="9" t="s">
        <v>141</v>
      </c>
      <c r="C90" s="20" t="s">
        <v>14</v>
      </c>
      <c r="D90" s="9">
        <v>15874</v>
      </c>
      <c r="E90" s="9" t="s">
        <v>142</v>
      </c>
      <c r="F90" s="10" t="s">
        <v>16</v>
      </c>
      <c r="G90" s="10" t="s">
        <v>16</v>
      </c>
      <c r="H90" s="10">
        <v>45746</v>
      </c>
      <c r="I90" s="9">
        <v>0.42</v>
      </c>
      <c r="J90" s="9">
        <v>0.43</v>
      </c>
      <c r="K90" s="19" t="s">
        <v>17</v>
      </c>
      <c r="L90" s="12">
        <v>1852</v>
      </c>
      <c r="M90" s="12">
        <v>0</v>
      </c>
    </row>
    <row r="91" spans="1:13" x14ac:dyDescent="0.2">
      <c r="A91" s="1">
        <v>626049</v>
      </c>
      <c r="B91" s="9" t="s">
        <v>144</v>
      </c>
      <c r="C91" s="20" t="s">
        <v>14</v>
      </c>
      <c r="D91" s="9">
        <v>15874</v>
      </c>
      <c r="E91" s="9" t="s">
        <v>142</v>
      </c>
      <c r="F91" s="10" t="s">
        <v>16</v>
      </c>
      <c r="G91" s="10" t="s">
        <v>16</v>
      </c>
      <c r="H91" s="10">
        <v>45746</v>
      </c>
      <c r="I91" s="9">
        <v>0.42</v>
      </c>
      <c r="J91" s="9">
        <v>0.43</v>
      </c>
      <c r="K91" s="19" t="s">
        <v>17</v>
      </c>
      <c r="L91" s="12">
        <v>1852</v>
      </c>
      <c r="M91" s="12">
        <v>0</v>
      </c>
    </row>
    <row r="92" spans="1:13" x14ac:dyDescent="0.2">
      <c r="A92" s="1">
        <v>626049</v>
      </c>
      <c r="B92" s="9" t="s">
        <v>215</v>
      </c>
      <c r="C92" s="20" t="s">
        <v>14</v>
      </c>
      <c r="D92" s="9">
        <v>18724</v>
      </c>
      <c r="E92" s="9" t="s">
        <v>216</v>
      </c>
      <c r="F92" s="10" t="s">
        <v>16</v>
      </c>
      <c r="G92" s="10" t="s">
        <v>16</v>
      </c>
      <c r="H92" s="10">
        <v>45580</v>
      </c>
      <c r="I92" s="9">
        <v>1.28</v>
      </c>
      <c r="J92" s="9">
        <v>3.5</v>
      </c>
      <c r="K92" s="19" t="s">
        <v>17</v>
      </c>
      <c r="L92" s="12">
        <v>1852</v>
      </c>
      <c r="M92" s="12">
        <v>0</v>
      </c>
    </row>
    <row r="93" spans="1:13" x14ac:dyDescent="0.2">
      <c r="A93" s="1">
        <v>626049</v>
      </c>
      <c r="B93" s="9" t="s">
        <v>53</v>
      </c>
      <c r="C93" s="20" t="s">
        <v>14</v>
      </c>
      <c r="D93" s="9">
        <v>6530</v>
      </c>
      <c r="E93" s="9" t="s">
        <v>54</v>
      </c>
      <c r="F93" s="10" t="s">
        <v>16</v>
      </c>
      <c r="G93" s="10" t="s">
        <v>16</v>
      </c>
      <c r="H93" s="10">
        <v>45628</v>
      </c>
      <c r="I93" s="9">
        <v>0</v>
      </c>
      <c r="J93" s="9">
        <v>1.66</v>
      </c>
      <c r="K93" s="19" t="s">
        <v>17</v>
      </c>
      <c r="L93" s="12">
        <v>1852</v>
      </c>
      <c r="M93" s="12">
        <v>0</v>
      </c>
    </row>
    <row r="94" spans="1:13" x14ac:dyDescent="0.2">
      <c r="A94" s="1">
        <v>634060</v>
      </c>
      <c r="B94" s="9" t="s">
        <v>13</v>
      </c>
      <c r="C94" s="20" t="s">
        <v>14</v>
      </c>
      <c r="D94" s="9">
        <v>108</v>
      </c>
      <c r="E94" s="9" t="s">
        <v>15</v>
      </c>
      <c r="F94" s="10" t="s">
        <v>16</v>
      </c>
      <c r="G94" s="10" t="s">
        <v>16</v>
      </c>
      <c r="H94" s="10">
        <v>45976</v>
      </c>
      <c r="I94" s="9">
        <v>1.78</v>
      </c>
      <c r="J94" s="10" t="s">
        <v>16</v>
      </c>
      <c r="K94" s="19" t="s">
        <v>17</v>
      </c>
      <c r="L94" s="12" t="s">
        <v>143</v>
      </c>
      <c r="M94" s="12">
        <v>3136</v>
      </c>
    </row>
    <row r="95" spans="1:13" x14ac:dyDescent="0.2">
      <c r="A95" s="1">
        <v>634060</v>
      </c>
      <c r="B95" s="9" t="s">
        <v>28</v>
      </c>
      <c r="C95" s="20" t="s">
        <v>14</v>
      </c>
      <c r="D95" s="9">
        <v>1057</v>
      </c>
      <c r="E95" s="9" t="s">
        <v>15</v>
      </c>
      <c r="F95" s="10" t="s">
        <v>16</v>
      </c>
      <c r="G95" s="10" t="s">
        <v>16</v>
      </c>
      <c r="H95" s="10">
        <v>45976</v>
      </c>
      <c r="I95" s="9">
        <v>0</v>
      </c>
      <c r="J95" s="10" t="s">
        <v>16</v>
      </c>
      <c r="K95" s="19" t="s">
        <v>17</v>
      </c>
      <c r="L95" s="12" t="s">
        <v>143</v>
      </c>
      <c r="M95" s="12">
        <v>3136</v>
      </c>
    </row>
    <row r="96" spans="1:13" x14ac:dyDescent="0.2">
      <c r="A96" s="1">
        <v>231774</v>
      </c>
      <c r="B96" s="9" t="s">
        <v>147</v>
      </c>
      <c r="C96" s="20" t="s">
        <v>14</v>
      </c>
      <c r="D96" s="9">
        <v>12161</v>
      </c>
      <c r="E96" s="9" t="s">
        <v>148</v>
      </c>
      <c r="F96" s="10" t="s">
        <v>16</v>
      </c>
      <c r="G96" s="10">
        <v>45355</v>
      </c>
      <c r="H96" s="10">
        <v>45443</v>
      </c>
      <c r="I96" s="9">
        <v>0</v>
      </c>
      <c r="J96" s="10" t="s">
        <v>16</v>
      </c>
      <c r="K96" s="19" t="s">
        <v>17</v>
      </c>
      <c r="L96" s="12">
        <v>1410</v>
      </c>
      <c r="M96" s="12">
        <v>1923</v>
      </c>
    </row>
    <row r="97" spans="1:13" x14ac:dyDescent="0.2">
      <c r="A97" s="1" t="s">
        <v>16</v>
      </c>
      <c r="B97" s="9" t="s">
        <v>78</v>
      </c>
      <c r="C97" s="20" t="s">
        <v>14</v>
      </c>
      <c r="D97" s="9">
        <v>12350</v>
      </c>
      <c r="E97" s="9" t="s">
        <v>77</v>
      </c>
      <c r="F97" s="10" t="s">
        <v>16</v>
      </c>
      <c r="G97" s="10" t="s">
        <v>16</v>
      </c>
      <c r="H97" s="10">
        <v>45597</v>
      </c>
      <c r="I97" s="9">
        <v>0</v>
      </c>
      <c r="J97" s="9">
        <v>6.13</v>
      </c>
      <c r="K97" s="19" t="s">
        <v>17</v>
      </c>
      <c r="L97" s="12">
        <v>302</v>
      </c>
      <c r="M97" s="12">
        <v>0</v>
      </c>
    </row>
    <row r="98" spans="1:13" x14ac:dyDescent="0.2">
      <c r="A98" s="1">
        <v>531040</v>
      </c>
      <c r="B98" s="9" t="s">
        <v>76</v>
      </c>
      <c r="C98" s="20" t="s">
        <v>14</v>
      </c>
      <c r="D98" s="9">
        <v>12350</v>
      </c>
      <c r="E98" s="9" t="s">
        <v>77</v>
      </c>
      <c r="F98" s="10" t="s">
        <v>16</v>
      </c>
      <c r="G98" s="10" t="s">
        <v>16</v>
      </c>
      <c r="H98" s="10">
        <v>45580</v>
      </c>
      <c r="I98" s="9">
        <v>0.42</v>
      </c>
      <c r="J98" s="9">
        <v>6.13</v>
      </c>
      <c r="K98" s="19" t="s">
        <v>17</v>
      </c>
      <c r="L98" s="12">
        <v>1249</v>
      </c>
      <c r="M98" s="12">
        <v>0</v>
      </c>
    </row>
    <row r="99" spans="1:13" x14ac:dyDescent="0.2">
      <c r="A99" s="1">
        <v>531040</v>
      </c>
      <c r="B99" s="9" t="s">
        <v>58</v>
      </c>
      <c r="C99" s="20" t="s">
        <v>14</v>
      </c>
      <c r="D99" s="9">
        <v>6530</v>
      </c>
      <c r="E99" s="9" t="s">
        <v>59</v>
      </c>
      <c r="F99" s="10" t="s">
        <v>16</v>
      </c>
      <c r="G99" s="10" t="s">
        <v>16</v>
      </c>
      <c r="H99" s="10">
        <v>45657</v>
      </c>
      <c r="I99" s="9">
        <v>0</v>
      </c>
      <c r="J99" s="9">
        <v>1.66</v>
      </c>
      <c r="K99" s="19" t="s">
        <v>17</v>
      </c>
      <c r="L99" s="12">
        <v>1249</v>
      </c>
      <c r="M99" s="12">
        <v>0</v>
      </c>
    </row>
    <row r="100" spans="1:13" x14ac:dyDescent="0.2">
      <c r="A100" s="1">
        <v>531040</v>
      </c>
      <c r="B100" s="9" t="s">
        <v>60</v>
      </c>
      <c r="C100" s="20" t="s">
        <v>14</v>
      </c>
      <c r="D100" s="9">
        <v>6530</v>
      </c>
      <c r="E100" s="9" t="s">
        <v>59</v>
      </c>
      <c r="F100" s="10" t="s">
        <v>16</v>
      </c>
      <c r="G100" s="10" t="s">
        <v>16</v>
      </c>
      <c r="H100" s="10">
        <v>45657</v>
      </c>
      <c r="I100" s="9">
        <v>0.89</v>
      </c>
      <c r="J100" s="9">
        <v>1.66</v>
      </c>
      <c r="K100" s="19" t="s">
        <v>17</v>
      </c>
      <c r="L100" s="12">
        <v>1249</v>
      </c>
      <c r="M100" s="12">
        <v>0</v>
      </c>
    </row>
    <row r="101" spans="1:13" x14ac:dyDescent="0.2">
      <c r="A101" s="1">
        <v>531040</v>
      </c>
      <c r="B101" s="9" t="s">
        <v>206</v>
      </c>
      <c r="C101" s="20" t="s">
        <v>14</v>
      </c>
      <c r="D101" s="11" t="s">
        <v>207</v>
      </c>
      <c r="E101" s="9" t="s">
        <v>208</v>
      </c>
      <c r="F101" s="10" t="s">
        <v>16</v>
      </c>
      <c r="G101" s="10">
        <v>45336</v>
      </c>
      <c r="H101" s="10">
        <v>45565</v>
      </c>
      <c r="I101" s="9">
        <v>1.32</v>
      </c>
      <c r="J101" s="9">
        <v>2.78</v>
      </c>
      <c r="K101" s="19" t="s">
        <v>17</v>
      </c>
      <c r="L101" s="12">
        <v>1249</v>
      </c>
      <c r="M101" s="12">
        <v>0</v>
      </c>
    </row>
    <row r="102" spans="1:13" x14ac:dyDescent="0.2">
      <c r="A102" s="1" t="s">
        <v>16</v>
      </c>
      <c r="B102" s="9" t="s">
        <v>209</v>
      </c>
      <c r="C102" s="20" t="s">
        <v>14</v>
      </c>
      <c r="D102" s="11" t="s">
        <v>207</v>
      </c>
      <c r="E102" s="9" t="s">
        <v>210</v>
      </c>
      <c r="F102" s="10" t="s">
        <v>16</v>
      </c>
      <c r="G102" s="10">
        <v>45320</v>
      </c>
      <c r="H102" s="10">
        <v>45565</v>
      </c>
      <c r="I102" s="9">
        <v>1.5</v>
      </c>
      <c r="J102" s="9">
        <v>2.78</v>
      </c>
      <c r="K102" s="19" t="s">
        <v>17</v>
      </c>
      <c r="L102" s="12">
        <v>2475</v>
      </c>
      <c r="M102" s="12">
        <v>0</v>
      </c>
    </row>
    <row r="103" spans="1:13" x14ac:dyDescent="0.2">
      <c r="A103" s="1" t="s">
        <v>16</v>
      </c>
      <c r="B103" s="9" t="s">
        <v>50</v>
      </c>
      <c r="C103" s="20" t="s">
        <v>14</v>
      </c>
      <c r="D103" s="9">
        <v>5188</v>
      </c>
      <c r="E103" s="9" t="s">
        <v>51</v>
      </c>
      <c r="F103" s="10" t="s">
        <v>16</v>
      </c>
      <c r="G103" s="10" t="s">
        <v>16</v>
      </c>
      <c r="H103" s="10">
        <v>45870</v>
      </c>
      <c r="I103" s="9">
        <v>1.34</v>
      </c>
      <c r="J103" s="9">
        <v>0.96</v>
      </c>
      <c r="K103" s="19" t="s">
        <v>17</v>
      </c>
      <c r="L103" s="12">
        <v>2475</v>
      </c>
      <c r="M103" s="12">
        <v>0</v>
      </c>
    </row>
    <row r="104" spans="1:13" x14ac:dyDescent="0.2">
      <c r="A104" s="1" t="s">
        <v>16</v>
      </c>
      <c r="B104" s="9" t="s">
        <v>52</v>
      </c>
      <c r="C104" s="20" t="s">
        <v>14</v>
      </c>
      <c r="D104" s="9">
        <v>5188</v>
      </c>
      <c r="E104" s="9" t="s">
        <v>51</v>
      </c>
      <c r="F104" s="10" t="s">
        <v>16</v>
      </c>
      <c r="G104" s="10" t="s">
        <v>16</v>
      </c>
      <c r="H104" s="10">
        <v>45870</v>
      </c>
      <c r="I104" s="9">
        <v>0</v>
      </c>
      <c r="J104" s="9">
        <v>0.96</v>
      </c>
      <c r="K104" s="19" t="s">
        <v>17</v>
      </c>
      <c r="L104" s="12">
        <v>2475</v>
      </c>
      <c r="M104" s="12">
        <v>0</v>
      </c>
    </row>
    <row r="105" spans="1:13" x14ac:dyDescent="0.2">
      <c r="A105" s="1" t="s">
        <v>16</v>
      </c>
      <c r="B105" s="9" t="s">
        <v>48</v>
      </c>
      <c r="C105" s="20" t="s">
        <v>14</v>
      </c>
      <c r="D105" s="9">
        <v>5188</v>
      </c>
      <c r="E105" s="9" t="s">
        <v>49</v>
      </c>
      <c r="F105" s="10" t="s">
        <v>16</v>
      </c>
      <c r="G105" s="10" t="s">
        <v>16</v>
      </c>
      <c r="H105" s="10">
        <v>45488</v>
      </c>
      <c r="I105" s="9">
        <v>0</v>
      </c>
      <c r="J105" s="9">
        <v>0.96</v>
      </c>
      <c r="K105" s="19" t="s">
        <v>17</v>
      </c>
      <c r="L105" s="12">
        <v>2475</v>
      </c>
      <c r="M105" s="12">
        <v>0</v>
      </c>
    </row>
    <row r="106" spans="1:13" x14ac:dyDescent="0.2">
      <c r="A106" s="1">
        <v>551086</v>
      </c>
      <c r="B106" s="9" t="s">
        <v>65</v>
      </c>
      <c r="C106" s="20" t="s">
        <v>14</v>
      </c>
      <c r="D106" s="9">
        <v>9110</v>
      </c>
      <c r="E106" s="9" t="s">
        <v>66</v>
      </c>
      <c r="F106" s="10" t="s">
        <v>16</v>
      </c>
      <c r="G106" s="10" t="s">
        <v>16</v>
      </c>
      <c r="H106" s="10">
        <v>45901</v>
      </c>
      <c r="I106" s="9">
        <v>0.15</v>
      </c>
      <c r="J106" s="9">
        <v>2.08</v>
      </c>
      <c r="K106" s="19" t="s">
        <v>17</v>
      </c>
      <c r="L106" s="12">
        <v>2475</v>
      </c>
      <c r="M106" s="12">
        <v>0</v>
      </c>
    </row>
    <row r="107" spans="1:13" x14ac:dyDescent="0.2">
      <c r="A107" s="1">
        <v>551086</v>
      </c>
      <c r="B107" s="9" t="s">
        <v>100</v>
      </c>
      <c r="C107" s="20" t="s">
        <v>14</v>
      </c>
      <c r="D107" s="9">
        <v>12430</v>
      </c>
      <c r="E107" s="9" t="s">
        <v>66</v>
      </c>
      <c r="F107" s="10" t="s">
        <v>16</v>
      </c>
      <c r="G107" s="10" t="s">
        <v>16</v>
      </c>
      <c r="H107" s="10">
        <v>45901</v>
      </c>
      <c r="I107" s="9">
        <v>0.55000000000000004</v>
      </c>
      <c r="J107" s="9">
        <v>2.08</v>
      </c>
      <c r="K107" s="19" t="s">
        <v>17</v>
      </c>
      <c r="L107" s="12">
        <v>2475</v>
      </c>
      <c r="M107" s="12">
        <v>0</v>
      </c>
    </row>
    <row r="108" spans="1:13" x14ac:dyDescent="0.2">
      <c r="A108" s="1">
        <v>551086</v>
      </c>
      <c r="B108" s="9" t="s">
        <v>101</v>
      </c>
      <c r="C108" s="20" t="s">
        <v>14</v>
      </c>
      <c r="D108" s="9">
        <v>12430</v>
      </c>
      <c r="E108" s="9" t="s">
        <v>66</v>
      </c>
      <c r="F108" s="10" t="s">
        <v>16</v>
      </c>
      <c r="G108" s="10" t="s">
        <v>16</v>
      </c>
      <c r="H108" s="10">
        <v>45901</v>
      </c>
      <c r="I108" s="9">
        <v>0</v>
      </c>
      <c r="J108" s="9">
        <v>2.08</v>
      </c>
      <c r="K108" s="19" t="s">
        <v>17</v>
      </c>
      <c r="L108" s="12">
        <v>2475</v>
      </c>
      <c r="M108" s="12">
        <v>0</v>
      </c>
    </row>
    <row r="109" spans="1:13" x14ac:dyDescent="0.2">
      <c r="A109" s="1">
        <v>551086</v>
      </c>
      <c r="B109" s="9" t="s">
        <v>70</v>
      </c>
      <c r="C109" s="20" t="s">
        <v>14</v>
      </c>
      <c r="D109" s="9">
        <v>12350</v>
      </c>
      <c r="E109" s="9" t="s">
        <v>71</v>
      </c>
      <c r="F109" s="10" t="s">
        <v>16</v>
      </c>
      <c r="G109" s="10" t="s">
        <v>16</v>
      </c>
      <c r="H109" s="10">
        <v>45566</v>
      </c>
      <c r="I109" s="9">
        <v>0.78</v>
      </c>
      <c r="J109" s="9">
        <v>6.13</v>
      </c>
      <c r="K109" s="19" t="s">
        <v>17</v>
      </c>
      <c r="L109" s="12">
        <v>2475</v>
      </c>
      <c r="M109" s="12">
        <v>0</v>
      </c>
    </row>
    <row r="110" spans="1:13" x14ac:dyDescent="0.2">
      <c r="A110" s="1">
        <v>551086</v>
      </c>
      <c r="B110" s="9" t="s">
        <v>126</v>
      </c>
      <c r="C110" s="20" t="s">
        <v>14</v>
      </c>
      <c r="D110" s="9">
        <v>14547</v>
      </c>
      <c r="E110" s="9" t="s">
        <v>127</v>
      </c>
      <c r="F110" s="10" t="s">
        <v>16</v>
      </c>
      <c r="G110" s="10">
        <v>45321</v>
      </c>
      <c r="H110" s="10">
        <v>45352</v>
      </c>
      <c r="I110" s="9">
        <v>0.08</v>
      </c>
      <c r="J110" s="9">
        <v>0.08</v>
      </c>
      <c r="K110" s="19" t="s">
        <v>17</v>
      </c>
      <c r="L110" s="12">
        <v>2475</v>
      </c>
      <c r="M110" s="12">
        <v>0</v>
      </c>
    </row>
    <row r="111" spans="1:13" x14ac:dyDescent="0.2">
      <c r="A111" s="1">
        <v>551086</v>
      </c>
      <c r="B111" s="9" t="s">
        <v>29</v>
      </c>
      <c r="C111" s="20" t="s">
        <v>14</v>
      </c>
      <c r="D111" s="11" t="s">
        <v>30</v>
      </c>
      <c r="E111" s="9" t="s">
        <v>31</v>
      </c>
      <c r="F111" s="10" t="s">
        <v>16</v>
      </c>
      <c r="G111" s="10" t="s">
        <v>16</v>
      </c>
      <c r="H111" s="10">
        <v>45657</v>
      </c>
      <c r="I111" s="9">
        <v>1</v>
      </c>
      <c r="J111" s="10" t="s">
        <v>16</v>
      </c>
      <c r="K111" s="19" t="s">
        <v>17</v>
      </c>
      <c r="L111" s="12">
        <v>2475</v>
      </c>
      <c r="M111" s="12">
        <v>0</v>
      </c>
    </row>
    <row r="112" spans="1:13" x14ac:dyDescent="0.2">
      <c r="A112" s="1">
        <v>551086</v>
      </c>
      <c r="B112" s="9" t="s">
        <v>55</v>
      </c>
      <c r="C112" s="20" t="s">
        <v>14</v>
      </c>
      <c r="D112" s="9">
        <v>6530</v>
      </c>
      <c r="E112" s="9" t="s">
        <v>56</v>
      </c>
      <c r="F112" s="10" t="s">
        <v>16</v>
      </c>
      <c r="G112" s="10" t="s">
        <v>16</v>
      </c>
      <c r="H112" s="10">
        <v>45596</v>
      </c>
      <c r="I112" s="9">
        <v>0</v>
      </c>
      <c r="J112" s="9">
        <v>1.66</v>
      </c>
      <c r="K112" s="19" t="s">
        <v>17</v>
      </c>
      <c r="L112" s="12">
        <v>2475</v>
      </c>
      <c r="M112" s="12">
        <v>0</v>
      </c>
    </row>
    <row r="113" spans="1:13" x14ac:dyDescent="0.2">
      <c r="A113" s="1">
        <v>551086</v>
      </c>
      <c r="B113" s="9" t="s">
        <v>57</v>
      </c>
      <c r="C113" s="20" t="s">
        <v>14</v>
      </c>
      <c r="D113" s="9">
        <v>6530</v>
      </c>
      <c r="E113" s="9" t="s">
        <v>56</v>
      </c>
      <c r="F113" s="10" t="s">
        <v>16</v>
      </c>
      <c r="G113" s="10" t="s">
        <v>16</v>
      </c>
      <c r="H113" s="10">
        <v>45657</v>
      </c>
      <c r="I113" s="9">
        <v>0.87</v>
      </c>
      <c r="J113" s="9">
        <v>1.66</v>
      </c>
      <c r="K113" s="19" t="s">
        <v>17</v>
      </c>
      <c r="L113" s="12">
        <v>2475</v>
      </c>
      <c r="M113" s="12">
        <v>0</v>
      </c>
    </row>
    <row r="114" spans="1:13" x14ac:dyDescent="0.2">
      <c r="A114" s="1">
        <v>551086</v>
      </c>
      <c r="B114" s="9" t="s">
        <v>68</v>
      </c>
      <c r="C114" s="20" t="s">
        <v>14</v>
      </c>
      <c r="D114" s="9">
        <v>12350</v>
      </c>
      <c r="E114" s="9" t="s">
        <v>69</v>
      </c>
      <c r="F114" s="10" t="s">
        <v>16</v>
      </c>
      <c r="G114" s="10" t="s">
        <v>16</v>
      </c>
      <c r="H114" s="10">
        <v>45566</v>
      </c>
      <c r="I114" s="9">
        <v>1.1299999999999999</v>
      </c>
      <c r="J114" s="9">
        <v>6.13</v>
      </c>
      <c r="K114" s="19" t="s">
        <v>17</v>
      </c>
      <c r="L114" s="12">
        <v>2475</v>
      </c>
      <c r="M114" s="12">
        <v>0</v>
      </c>
    </row>
    <row r="115" spans="1:13" x14ac:dyDescent="0.2">
      <c r="A115" s="1">
        <v>551086</v>
      </c>
      <c r="B115" s="9" t="s">
        <v>97</v>
      </c>
      <c r="C115" s="20" t="s">
        <v>14</v>
      </c>
      <c r="D115" s="9">
        <v>12430</v>
      </c>
      <c r="E115" s="9" t="s">
        <v>98</v>
      </c>
      <c r="F115" s="10" t="s">
        <v>16</v>
      </c>
      <c r="G115" s="10" t="s">
        <v>16</v>
      </c>
      <c r="H115" s="10">
        <v>45565</v>
      </c>
      <c r="I115" s="9">
        <v>0</v>
      </c>
      <c r="J115" s="9">
        <v>2.08</v>
      </c>
      <c r="K115" s="19" t="s">
        <v>17</v>
      </c>
      <c r="L115" s="12">
        <v>2475</v>
      </c>
      <c r="M115" s="12">
        <v>0</v>
      </c>
    </row>
    <row r="116" spans="1:13" x14ac:dyDescent="0.2">
      <c r="A116" s="1">
        <v>551086</v>
      </c>
      <c r="B116" s="9" t="s">
        <v>45</v>
      </c>
      <c r="C116" s="20" t="s">
        <v>14</v>
      </c>
      <c r="D116" s="9">
        <v>4693</v>
      </c>
      <c r="E116" s="9" t="s">
        <v>46</v>
      </c>
      <c r="F116" s="10" t="s">
        <v>16</v>
      </c>
      <c r="G116" s="10" t="s">
        <v>16</v>
      </c>
      <c r="H116" s="10">
        <v>45930</v>
      </c>
      <c r="I116" s="9">
        <v>0</v>
      </c>
      <c r="J116" s="9">
        <v>2.66</v>
      </c>
      <c r="K116" s="19" t="s">
        <v>17</v>
      </c>
      <c r="L116" s="12">
        <v>2475</v>
      </c>
      <c r="M116" s="12">
        <v>0</v>
      </c>
    </row>
    <row r="117" spans="1:13" x14ac:dyDescent="0.2">
      <c r="A117" s="1">
        <v>551086</v>
      </c>
      <c r="B117" s="9" t="s">
        <v>47</v>
      </c>
      <c r="C117" s="20" t="s">
        <v>14</v>
      </c>
      <c r="D117" s="9">
        <v>4693</v>
      </c>
      <c r="E117" s="9" t="s">
        <v>46</v>
      </c>
      <c r="F117" s="10" t="s">
        <v>16</v>
      </c>
      <c r="G117" s="10" t="s">
        <v>16</v>
      </c>
      <c r="H117" s="10">
        <v>45930</v>
      </c>
      <c r="I117" s="9">
        <v>0</v>
      </c>
      <c r="J117" s="9">
        <v>2.66</v>
      </c>
      <c r="K117" s="19" t="s">
        <v>17</v>
      </c>
      <c r="L117" s="12">
        <v>2475</v>
      </c>
      <c r="M117" s="12">
        <v>0</v>
      </c>
    </row>
    <row r="118" spans="1:13" x14ac:dyDescent="0.2">
      <c r="A118" s="1">
        <v>551086</v>
      </c>
      <c r="B118" s="9" t="s">
        <v>107</v>
      </c>
      <c r="C118" s="20" t="s">
        <v>14</v>
      </c>
      <c r="D118" s="9" t="s">
        <v>103</v>
      </c>
      <c r="E118" s="9" t="s">
        <v>46</v>
      </c>
      <c r="F118" s="10" t="s">
        <v>16</v>
      </c>
      <c r="G118" s="10" t="s">
        <v>16</v>
      </c>
      <c r="H118" s="10">
        <v>46010</v>
      </c>
      <c r="I118" s="9">
        <v>0</v>
      </c>
      <c r="J118" s="9">
        <v>2.66</v>
      </c>
      <c r="K118" s="19" t="s">
        <v>17</v>
      </c>
      <c r="L118" s="12">
        <v>2475</v>
      </c>
      <c r="M118" s="12">
        <v>0</v>
      </c>
    </row>
    <row r="119" spans="1:13" x14ac:dyDescent="0.2">
      <c r="A119" s="1">
        <v>551086</v>
      </c>
      <c r="B119" s="9" t="s">
        <v>108</v>
      </c>
      <c r="C119" s="20" t="s">
        <v>14</v>
      </c>
      <c r="D119" s="9" t="s">
        <v>103</v>
      </c>
      <c r="E119" s="9" t="s">
        <v>46</v>
      </c>
      <c r="F119" s="10" t="s">
        <v>16</v>
      </c>
      <c r="G119" s="10" t="s">
        <v>16</v>
      </c>
      <c r="H119" s="10">
        <v>46010</v>
      </c>
      <c r="I119" s="9">
        <v>0</v>
      </c>
      <c r="J119" s="9">
        <v>2.66</v>
      </c>
      <c r="K119" s="19" t="s">
        <v>17</v>
      </c>
      <c r="L119" s="12">
        <v>2475</v>
      </c>
      <c r="M119" s="12">
        <v>0</v>
      </c>
    </row>
    <row r="120" spans="1:13" x14ac:dyDescent="0.2">
      <c r="A120" s="1">
        <v>551086</v>
      </c>
      <c r="B120" s="9" t="s">
        <v>109</v>
      </c>
      <c r="C120" s="20" t="s">
        <v>14</v>
      </c>
      <c r="D120" s="9" t="s">
        <v>103</v>
      </c>
      <c r="E120" s="9" t="s">
        <v>46</v>
      </c>
      <c r="F120" s="10" t="s">
        <v>16</v>
      </c>
      <c r="G120" s="10" t="s">
        <v>16</v>
      </c>
      <c r="H120" s="10">
        <v>46010</v>
      </c>
      <c r="I120" s="9">
        <v>0</v>
      </c>
      <c r="J120" s="9">
        <v>2.66</v>
      </c>
      <c r="K120" s="19" t="s">
        <v>17</v>
      </c>
      <c r="L120" s="12">
        <v>2475</v>
      </c>
      <c r="M120" s="12">
        <v>0</v>
      </c>
    </row>
    <row r="121" spans="1:13" x14ac:dyDescent="0.2">
      <c r="A121" s="1">
        <v>551086</v>
      </c>
      <c r="B121" s="9" t="s">
        <v>110</v>
      </c>
      <c r="C121" s="20" t="s">
        <v>14</v>
      </c>
      <c r="D121" s="9" t="s">
        <v>103</v>
      </c>
      <c r="E121" s="9" t="s">
        <v>46</v>
      </c>
      <c r="F121" s="10" t="s">
        <v>16</v>
      </c>
      <c r="G121" s="10" t="s">
        <v>16</v>
      </c>
      <c r="H121" s="10">
        <v>46010</v>
      </c>
      <c r="I121" s="9">
        <v>0</v>
      </c>
      <c r="J121" s="9">
        <v>2.66</v>
      </c>
      <c r="K121" s="19" t="s">
        <v>17</v>
      </c>
      <c r="L121" s="12">
        <v>2475</v>
      </c>
      <c r="M121" s="12">
        <v>0</v>
      </c>
    </row>
    <row r="122" spans="1:13" x14ac:dyDescent="0.2">
      <c r="A122" s="1">
        <v>551086</v>
      </c>
      <c r="B122" s="9" t="s">
        <v>111</v>
      </c>
      <c r="C122" s="20" t="s">
        <v>14</v>
      </c>
      <c r="D122" s="9" t="s">
        <v>103</v>
      </c>
      <c r="E122" s="9" t="s">
        <v>46</v>
      </c>
      <c r="F122" s="10" t="s">
        <v>16</v>
      </c>
      <c r="G122" s="10" t="s">
        <v>16</v>
      </c>
      <c r="H122" s="10">
        <v>46010</v>
      </c>
      <c r="I122" s="9">
        <v>0</v>
      </c>
      <c r="J122" s="9">
        <v>2.66</v>
      </c>
      <c r="K122" s="19" t="s">
        <v>17</v>
      </c>
      <c r="L122" s="12">
        <v>2475</v>
      </c>
      <c r="M122" s="12">
        <v>0</v>
      </c>
    </row>
    <row r="123" spans="1:13" x14ac:dyDescent="0.2">
      <c r="A123" s="1">
        <v>551086</v>
      </c>
      <c r="B123" s="9" t="s">
        <v>112</v>
      </c>
      <c r="C123" s="20" t="s">
        <v>14</v>
      </c>
      <c r="D123" s="9" t="s">
        <v>103</v>
      </c>
      <c r="E123" s="9" t="s">
        <v>46</v>
      </c>
      <c r="F123" s="10" t="s">
        <v>16</v>
      </c>
      <c r="G123" s="10" t="s">
        <v>16</v>
      </c>
      <c r="H123" s="10">
        <v>46010</v>
      </c>
      <c r="I123" s="9">
        <v>0</v>
      </c>
      <c r="J123" s="9">
        <v>2.66</v>
      </c>
      <c r="K123" s="19" t="s">
        <v>17</v>
      </c>
      <c r="L123" s="12">
        <v>2475</v>
      </c>
      <c r="M123" s="12">
        <v>0</v>
      </c>
    </row>
    <row r="124" spans="1:13" x14ac:dyDescent="0.2">
      <c r="A124" s="1">
        <v>551086</v>
      </c>
      <c r="B124" s="9" t="s">
        <v>91</v>
      </c>
      <c r="C124" s="20" t="s">
        <v>14</v>
      </c>
      <c r="D124" s="9">
        <v>12430</v>
      </c>
      <c r="E124" s="9" t="s">
        <v>92</v>
      </c>
      <c r="F124" s="10" t="s">
        <v>16</v>
      </c>
      <c r="G124" s="10" t="s">
        <v>16</v>
      </c>
      <c r="H124" s="10">
        <v>45565</v>
      </c>
      <c r="I124" s="9">
        <v>0.44</v>
      </c>
      <c r="J124" s="9">
        <v>2.08</v>
      </c>
      <c r="K124" s="19" t="s">
        <v>17</v>
      </c>
      <c r="L124" s="12">
        <v>2475</v>
      </c>
      <c r="M124" s="12">
        <v>0</v>
      </c>
    </row>
    <row r="125" spans="1:13" x14ac:dyDescent="0.2">
      <c r="A125" s="1">
        <v>551086</v>
      </c>
      <c r="B125" s="9" t="s">
        <v>18</v>
      </c>
      <c r="C125" s="20" t="s">
        <v>14</v>
      </c>
      <c r="D125" s="9">
        <v>115</v>
      </c>
      <c r="E125" s="9" t="s">
        <v>19</v>
      </c>
      <c r="F125" s="10" t="s">
        <v>16</v>
      </c>
      <c r="G125" s="10">
        <v>45287</v>
      </c>
      <c r="H125" s="10">
        <v>45351</v>
      </c>
      <c r="I125" s="9">
        <v>0</v>
      </c>
      <c r="J125" s="10" t="s">
        <v>16</v>
      </c>
      <c r="K125" s="19" t="s">
        <v>17</v>
      </c>
      <c r="L125" s="12">
        <v>2475</v>
      </c>
      <c r="M125" s="12">
        <v>0</v>
      </c>
    </row>
    <row r="126" spans="1:13" x14ac:dyDescent="0.2">
      <c r="A126" s="1">
        <v>551086</v>
      </c>
      <c r="B126" s="9" t="s">
        <v>20</v>
      </c>
      <c r="C126" s="20" t="s">
        <v>14</v>
      </c>
      <c r="D126" s="9">
        <v>884</v>
      </c>
      <c r="E126" s="9" t="s">
        <v>21</v>
      </c>
      <c r="F126" s="10" t="s">
        <v>16</v>
      </c>
      <c r="G126" s="10" t="s">
        <v>16</v>
      </c>
      <c r="H126" s="10">
        <v>45746</v>
      </c>
      <c r="I126" s="9">
        <v>0</v>
      </c>
      <c r="J126" s="10" t="s">
        <v>16</v>
      </c>
      <c r="K126" s="19" t="s">
        <v>17</v>
      </c>
      <c r="L126" s="12">
        <v>2475</v>
      </c>
      <c r="M126" s="12">
        <v>0</v>
      </c>
    </row>
    <row r="127" spans="1:13" x14ac:dyDescent="0.2">
      <c r="A127" s="1">
        <v>551086</v>
      </c>
      <c r="B127" s="9" t="s">
        <v>22</v>
      </c>
      <c r="C127" s="20" t="s">
        <v>14</v>
      </c>
      <c r="D127" s="9">
        <v>884</v>
      </c>
      <c r="E127" s="9" t="s">
        <v>21</v>
      </c>
      <c r="F127" s="10" t="s">
        <v>16</v>
      </c>
      <c r="G127" s="10" t="s">
        <v>16</v>
      </c>
      <c r="H127" s="10">
        <v>45936</v>
      </c>
      <c r="I127" s="9">
        <v>0</v>
      </c>
      <c r="J127" s="9">
        <v>3.8</v>
      </c>
      <c r="K127" s="19" t="s">
        <v>17</v>
      </c>
      <c r="L127" s="12">
        <v>2475</v>
      </c>
      <c r="M127" s="12">
        <v>0</v>
      </c>
    </row>
    <row r="128" spans="1:13" x14ac:dyDescent="0.2">
      <c r="A128" s="1">
        <v>551086</v>
      </c>
      <c r="B128" s="9" t="s">
        <v>23</v>
      </c>
      <c r="C128" s="20" t="s">
        <v>14</v>
      </c>
      <c r="D128" s="9">
        <v>884</v>
      </c>
      <c r="E128" s="9" t="s">
        <v>21</v>
      </c>
      <c r="F128" s="10" t="s">
        <v>16</v>
      </c>
      <c r="G128" s="10" t="s">
        <v>16</v>
      </c>
      <c r="H128" s="10">
        <v>45936</v>
      </c>
      <c r="I128" s="9">
        <v>0</v>
      </c>
      <c r="J128" s="9">
        <v>3.8</v>
      </c>
      <c r="K128" s="19" t="s">
        <v>17</v>
      </c>
      <c r="L128" s="12">
        <v>2475</v>
      </c>
      <c r="M128" s="12">
        <v>0</v>
      </c>
    </row>
    <row r="129" spans="1:13" x14ac:dyDescent="0.2">
      <c r="A129" s="1">
        <v>551086</v>
      </c>
      <c r="B129" s="9" t="s">
        <v>24</v>
      </c>
      <c r="C129" s="20" t="s">
        <v>14</v>
      </c>
      <c r="D129" s="9">
        <v>884</v>
      </c>
      <c r="E129" s="9" t="s">
        <v>21</v>
      </c>
      <c r="F129" s="10" t="s">
        <v>16</v>
      </c>
      <c r="G129" s="10" t="s">
        <v>16</v>
      </c>
      <c r="H129" s="10">
        <v>45936</v>
      </c>
      <c r="I129" s="9">
        <v>0</v>
      </c>
      <c r="J129" s="9">
        <v>3.8</v>
      </c>
      <c r="K129" s="19" t="s">
        <v>17</v>
      </c>
      <c r="L129" s="12">
        <v>2475</v>
      </c>
      <c r="M129" s="12">
        <v>0</v>
      </c>
    </row>
    <row r="130" spans="1:13" x14ac:dyDescent="0.2">
      <c r="A130" s="1">
        <v>551086</v>
      </c>
      <c r="B130" s="9" t="s">
        <v>25</v>
      </c>
      <c r="C130" s="20" t="s">
        <v>14</v>
      </c>
      <c r="D130" s="9">
        <v>884</v>
      </c>
      <c r="E130" s="9" t="s">
        <v>21</v>
      </c>
      <c r="F130" s="10" t="s">
        <v>16</v>
      </c>
      <c r="G130" s="10" t="s">
        <v>16</v>
      </c>
      <c r="H130" s="10">
        <v>45936</v>
      </c>
      <c r="I130" s="9">
        <v>0</v>
      </c>
      <c r="J130" s="9">
        <v>3.8</v>
      </c>
      <c r="K130" s="19" t="s">
        <v>17</v>
      </c>
      <c r="L130" s="12">
        <v>2475</v>
      </c>
      <c r="M130" s="12">
        <v>0</v>
      </c>
    </row>
    <row r="131" spans="1:13" x14ac:dyDescent="0.2">
      <c r="A131" s="1">
        <v>551086</v>
      </c>
      <c r="B131" s="9" t="s">
        <v>26</v>
      </c>
      <c r="C131" s="20" t="s">
        <v>14</v>
      </c>
      <c r="D131" s="9">
        <v>884</v>
      </c>
      <c r="E131" s="9" t="s">
        <v>21</v>
      </c>
      <c r="F131" s="10" t="s">
        <v>16</v>
      </c>
      <c r="G131" s="10" t="s">
        <v>16</v>
      </c>
      <c r="H131" s="10">
        <v>45936</v>
      </c>
      <c r="I131" s="9">
        <v>0</v>
      </c>
      <c r="J131" s="9">
        <v>3.8</v>
      </c>
      <c r="K131" s="19" t="s">
        <v>17</v>
      </c>
      <c r="L131" s="12">
        <v>2475</v>
      </c>
      <c r="M131" s="12">
        <v>0</v>
      </c>
    </row>
    <row r="132" spans="1:13" x14ac:dyDescent="0.2">
      <c r="A132" s="1">
        <v>551086</v>
      </c>
      <c r="B132" s="9" t="s">
        <v>27</v>
      </c>
      <c r="C132" s="20" t="s">
        <v>14</v>
      </c>
      <c r="D132" s="9">
        <v>884</v>
      </c>
      <c r="E132" s="9" t="s">
        <v>21</v>
      </c>
      <c r="F132" s="10" t="s">
        <v>16</v>
      </c>
      <c r="G132" s="10" t="s">
        <v>16</v>
      </c>
      <c r="H132" s="10">
        <v>45936</v>
      </c>
      <c r="I132" s="9">
        <v>0</v>
      </c>
      <c r="J132" s="9">
        <v>3.8</v>
      </c>
      <c r="K132" s="19" t="s">
        <v>17</v>
      </c>
      <c r="L132" s="12">
        <v>2475</v>
      </c>
      <c r="M132" s="12">
        <v>0</v>
      </c>
    </row>
    <row r="133" spans="1:13" x14ac:dyDescent="0.2">
      <c r="A133" s="1">
        <v>551086</v>
      </c>
      <c r="B133" s="9" t="s">
        <v>32</v>
      </c>
      <c r="C133" s="20" t="s">
        <v>14</v>
      </c>
      <c r="D133" s="9">
        <v>1873</v>
      </c>
      <c r="E133" s="9" t="s">
        <v>21</v>
      </c>
      <c r="F133" s="10" t="s">
        <v>16</v>
      </c>
      <c r="G133" s="10" t="s">
        <v>16</v>
      </c>
      <c r="H133" s="10">
        <v>45781</v>
      </c>
      <c r="I133" s="9">
        <v>3.7999999999999999E-2</v>
      </c>
      <c r="J133" s="9">
        <v>7.4999999999999997E-2</v>
      </c>
      <c r="K133" s="19" t="s">
        <v>17</v>
      </c>
      <c r="L133" s="12">
        <v>2475</v>
      </c>
      <c r="M133" s="12">
        <v>0</v>
      </c>
    </row>
    <row r="134" spans="1:13" x14ac:dyDescent="0.2">
      <c r="A134" s="1">
        <v>551086</v>
      </c>
      <c r="B134" s="9" t="s">
        <v>33</v>
      </c>
      <c r="C134" s="20" t="s">
        <v>14</v>
      </c>
      <c r="D134" s="9">
        <v>1873</v>
      </c>
      <c r="E134" s="9" t="s">
        <v>21</v>
      </c>
      <c r="F134" s="10" t="s">
        <v>16</v>
      </c>
      <c r="G134" s="10" t="s">
        <v>16</v>
      </c>
      <c r="H134" s="10">
        <v>45781</v>
      </c>
      <c r="I134" s="9">
        <v>3.7999999999999999E-2</v>
      </c>
      <c r="J134" s="9">
        <v>7.4999999999999997E-2</v>
      </c>
      <c r="K134" s="19" t="s">
        <v>17</v>
      </c>
      <c r="L134" s="12">
        <v>2475</v>
      </c>
      <c r="M134" s="12">
        <v>0</v>
      </c>
    </row>
    <row r="135" spans="1:13" x14ac:dyDescent="0.2">
      <c r="A135" s="1">
        <v>551086</v>
      </c>
      <c r="B135" s="9" t="s">
        <v>34</v>
      </c>
      <c r="C135" s="20" t="s">
        <v>14</v>
      </c>
      <c r="D135" s="9">
        <v>1873</v>
      </c>
      <c r="E135" s="9" t="s">
        <v>21</v>
      </c>
      <c r="F135" s="10" t="s">
        <v>16</v>
      </c>
      <c r="G135" s="10" t="s">
        <v>16</v>
      </c>
      <c r="H135" s="10">
        <v>45781</v>
      </c>
      <c r="I135" s="9">
        <v>3.7999999999999999E-2</v>
      </c>
      <c r="J135" s="9">
        <v>7.4999999999999997E-2</v>
      </c>
      <c r="K135" s="19" t="s">
        <v>17</v>
      </c>
      <c r="L135" s="12">
        <v>2475</v>
      </c>
      <c r="M135" s="12">
        <v>0</v>
      </c>
    </row>
    <row r="136" spans="1:13" x14ac:dyDescent="0.2">
      <c r="A136" s="1">
        <v>551086</v>
      </c>
      <c r="B136" s="9" t="s">
        <v>35</v>
      </c>
      <c r="C136" s="20" t="s">
        <v>14</v>
      </c>
      <c r="D136" s="9">
        <v>2919</v>
      </c>
      <c r="E136" s="9" t="s">
        <v>21</v>
      </c>
      <c r="F136" s="10" t="s">
        <v>16</v>
      </c>
      <c r="G136" s="10" t="s">
        <v>16</v>
      </c>
      <c r="H136" s="10">
        <v>45930</v>
      </c>
      <c r="I136" s="9">
        <v>1.89</v>
      </c>
      <c r="J136" s="9">
        <v>1.89</v>
      </c>
      <c r="K136" s="19" t="s">
        <v>17</v>
      </c>
      <c r="L136" s="12">
        <v>2475</v>
      </c>
      <c r="M136" s="12">
        <v>0</v>
      </c>
    </row>
    <row r="137" spans="1:13" x14ac:dyDescent="0.2">
      <c r="A137" s="1">
        <v>551086</v>
      </c>
      <c r="B137" s="9" t="s">
        <v>36</v>
      </c>
      <c r="C137" s="20" t="s">
        <v>14</v>
      </c>
      <c r="D137" s="9">
        <v>2919</v>
      </c>
      <c r="E137" s="9" t="s">
        <v>21</v>
      </c>
      <c r="F137" s="10" t="s">
        <v>16</v>
      </c>
      <c r="G137" s="10" t="s">
        <v>16</v>
      </c>
      <c r="H137" s="10">
        <v>45930</v>
      </c>
      <c r="I137" s="9">
        <v>0</v>
      </c>
      <c r="J137" s="9">
        <v>1.89</v>
      </c>
      <c r="K137" s="19" t="s">
        <v>17</v>
      </c>
      <c r="L137" s="12">
        <v>2475</v>
      </c>
      <c r="M137" s="12">
        <v>0</v>
      </c>
    </row>
    <row r="138" spans="1:13" x14ac:dyDescent="0.2">
      <c r="A138" s="1">
        <v>551086</v>
      </c>
      <c r="B138" s="9" t="s">
        <v>40</v>
      </c>
      <c r="C138" s="20" t="s">
        <v>14</v>
      </c>
      <c r="D138" s="9">
        <v>3519</v>
      </c>
      <c r="E138" s="9" t="s">
        <v>41</v>
      </c>
      <c r="F138" s="10" t="s">
        <v>16</v>
      </c>
      <c r="G138" s="10" t="s">
        <v>16</v>
      </c>
      <c r="H138" s="10">
        <v>45611</v>
      </c>
      <c r="I138" s="9">
        <v>1.64</v>
      </c>
      <c r="J138" s="9">
        <v>1.98</v>
      </c>
      <c r="K138" s="19" t="s">
        <v>17</v>
      </c>
      <c r="L138" s="12">
        <v>2475</v>
      </c>
      <c r="M138" s="12">
        <v>0</v>
      </c>
    </row>
    <row r="139" spans="1:13" x14ac:dyDescent="0.2">
      <c r="A139" s="1">
        <v>551086</v>
      </c>
      <c r="B139" s="9" t="s">
        <v>44</v>
      </c>
      <c r="C139" s="20" t="s">
        <v>14</v>
      </c>
      <c r="D139" s="9">
        <v>3928</v>
      </c>
      <c r="E139" s="9" t="s">
        <v>21</v>
      </c>
      <c r="F139" s="10" t="s">
        <v>16</v>
      </c>
      <c r="G139" s="10" t="s">
        <v>16</v>
      </c>
      <c r="H139" s="10">
        <v>45960</v>
      </c>
      <c r="I139" s="9">
        <v>1.44</v>
      </c>
      <c r="J139" s="9">
        <v>1.1499999999999999</v>
      </c>
      <c r="K139" s="19" t="s">
        <v>17</v>
      </c>
      <c r="L139" s="12">
        <v>2475</v>
      </c>
      <c r="M139" s="12">
        <v>0</v>
      </c>
    </row>
    <row r="140" spans="1:13" x14ac:dyDescent="0.2">
      <c r="A140" s="1">
        <v>551086</v>
      </c>
      <c r="B140" s="9" t="s">
        <v>63</v>
      </c>
      <c r="C140" s="20" t="s">
        <v>14</v>
      </c>
      <c r="D140" s="9">
        <v>7448</v>
      </c>
      <c r="E140" s="9" t="s">
        <v>21</v>
      </c>
      <c r="F140" s="10" t="s">
        <v>16</v>
      </c>
      <c r="G140" s="10" t="s">
        <v>16</v>
      </c>
      <c r="H140" s="10">
        <v>45657</v>
      </c>
      <c r="I140" s="9">
        <v>0.85</v>
      </c>
      <c r="J140" s="9">
        <v>0.85</v>
      </c>
      <c r="K140" s="19" t="s">
        <v>17</v>
      </c>
      <c r="L140" s="12">
        <v>2475</v>
      </c>
      <c r="M140" s="12">
        <v>0</v>
      </c>
    </row>
    <row r="141" spans="1:13" x14ac:dyDescent="0.2">
      <c r="A141" s="1">
        <v>551086</v>
      </c>
      <c r="B141" s="9" t="s">
        <v>64</v>
      </c>
      <c r="C141" s="20" t="s">
        <v>14</v>
      </c>
      <c r="D141" s="9">
        <v>8938</v>
      </c>
      <c r="E141" s="9" t="s">
        <v>21</v>
      </c>
      <c r="F141" s="10" t="s">
        <v>16</v>
      </c>
      <c r="G141" s="10" t="s">
        <v>16</v>
      </c>
      <c r="H141" s="10">
        <v>45565</v>
      </c>
      <c r="I141" s="9">
        <v>0</v>
      </c>
      <c r="J141" s="9">
        <v>2.78</v>
      </c>
      <c r="K141" s="19" t="s">
        <v>17</v>
      </c>
      <c r="L141" s="12">
        <v>2475</v>
      </c>
      <c r="M141" s="12">
        <v>0</v>
      </c>
    </row>
    <row r="142" spans="1:13" x14ac:dyDescent="0.2">
      <c r="A142" s="1">
        <v>551086</v>
      </c>
      <c r="B142" s="9" t="s">
        <v>67</v>
      </c>
      <c r="C142" s="20" t="s">
        <v>14</v>
      </c>
      <c r="D142" s="9">
        <v>10483</v>
      </c>
      <c r="E142" s="9" t="s">
        <v>21</v>
      </c>
      <c r="F142" s="10" t="s">
        <v>16</v>
      </c>
      <c r="G142" s="10" t="s">
        <v>16</v>
      </c>
      <c r="H142" s="10">
        <v>45930</v>
      </c>
      <c r="I142" s="9">
        <v>7.0000000000000007E-2</v>
      </c>
      <c r="J142" s="9">
        <v>7.0000000000000007E-2</v>
      </c>
      <c r="K142" s="19" t="s">
        <v>17</v>
      </c>
      <c r="L142" s="12">
        <v>2475</v>
      </c>
      <c r="M142" s="12">
        <v>0</v>
      </c>
    </row>
    <row r="143" spans="1:13" x14ac:dyDescent="0.2">
      <c r="A143" s="1">
        <v>551086</v>
      </c>
      <c r="B143" s="9" t="s">
        <v>99</v>
      </c>
      <c r="C143" s="20" t="s">
        <v>14</v>
      </c>
      <c r="D143" s="9">
        <v>12430</v>
      </c>
      <c r="E143" s="9" t="s">
        <v>21</v>
      </c>
      <c r="F143" s="10" t="s">
        <v>16</v>
      </c>
      <c r="G143" s="10" t="s">
        <v>16</v>
      </c>
      <c r="H143" s="10">
        <v>45565</v>
      </c>
      <c r="I143" s="9">
        <v>0</v>
      </c>
      <c r="J143" s="9">
        <v>2.08</v>
      </c>
      <c r="K143" s="19" t="s">
        <v>17</v>
      </c>
      <c r="L143" s="12">
        <v>2475</v>
      </c>
      <c r="M143" s="12">
        <v>0</v>
      </c>
    </row>
    <row r="144" spans="1:13" x14ac:dyDescent="0.2">
      <c r="A144" s="1">
        <v>551086</v>
      </c>
      <c r="B144" s="9" t="s">
        <v>102</v>
      </c>
      <c r="C144" s="20" t="s">
        <v>14</v>
      </c>
      <c r="D144" s="9" t="s">
        <v>103</v>
      </c>
      <c r="E144" s="9" t="s">
        <v>21</v>
      </c>
      <c r="F144" s="10" t="s">
        <v>16</v>
      </c>
      <c r="G144" s="10" t="s">
        <v>16</v>
      </c>
      <c r="H144" s="10">
        <v>45748</v>
      </c>
      <c r="I144" s="9">
        <v>0</v>
      </c>
      <c r="J144" s="10" t="s">
        <v>16</v>
      </c>
      <c r="K144" s="19" t="s">
        <v>17</v>
      </c>
      <c r="L144" s="12">
        <v>2475</v>
      </c>
      <c r="M144" s="12">
        <v>0</v>
      </c>
    </row>
    <row r="145" spans="1:13" x14ac:dyDescent="0.2">
      <c r="A145" s="1">
        <v>551086</v>
      </c>
      <c r="B145" s="9" t="s">
        <v>104</v>
      </c>
      <c r="C145" s="20" t="s">
        <v>14</v>
      </c>
      <c r="D145" s="9" t="s">
        <v>103</v>
      </c>
      <c r="E145" s="9" t="s">
        <v>21</v>
      </c>
      <c r="F145" s="10" t="s">
        <v>16</v>
      </c>
      <c r="G145" s="10" t="s">
        <v>16</v>
      </c>
      <c r="H145" s="10">
        <v>45922</v>
      </c>
      <c r="I145" s="9">
        <v>3.62</v>
      </c>
      <c r="J145" s="9">
        <v>3.91</v>
      </c>
      <c r="K145" s="19" t="s">
        <v>17</v>
      </c>
      <c r="L145" s="12">
        <v>2475</v>
      </c>
      <c r="M145" s="12">
        <v>0</v>
      </c>
    </row>
    <row r="146" spans="1:13" x14ac:dyDescent="0.2">
      <c r="A146" s="1">
        <v>551086</v>
      </c>
      <c r="B146" s="9" t="s">
        <v>113</v>
      </c>
      <c r="C146" s="20" t="s">
        <v>14</v>
      </c>
      <c r="D146" s="9">
        <v>13578</v>
      </c>
      <c r="E146" s="9" t="s">
        <v>21</v>
      </c>
      <c r="F146" s="10" t="s">
        <v>16</v>
      </c>
      <c r="G146" s="10" t="s">
        <v>16</v>
      </c>
      <c r="H146" s="10">
        <v>45969</v>
      </c>
      <c r="I146" s="9">
        <v>1.01</v>
      </c>
      <c r="J146" s="9">
        <v>2.87</v>
      </c>
      <c r="K146" s="19" t="s">
        <v>17</v>
      </c>
      <c r="L146" s="12">
        <v>2475</v>
      </c>
      <c r="M146" s="12">
        <v>0</v>
      </c>
    </row>
    <row r="147" spans="1:13" x14ac:dyDescent="0.2">
      <c r="A147" s="1">
        <v>551086</v>
      </c>
      <c r="B147" s="9" t="s">
        <v>114</v>
      </c>
      <c r="C147" s="20" t="s">
        <v>14</v>
      </c>
      <c r="D147" s="9">
        <v>13578</v>
      </c>
      <c r="E147" s="9" t="s">
        <v>21</v>
      </c>
      <c r="F147" s="10" t="s">
        <v>16</v>
      </c>
      <c r="G147" s="10" t="s">
        <v>16</v>
      </c>
      <c r="H147" s="10">
        <v>45969</v>
      </c>
      <c r="I147" s="9">
        <v>1</v>
      </c>
      <c r="J147" s="9">
        <v>2.87</v>
      </c>
      <c r="K147" s="19" t="s">
        <v>17</v>
      </c>
      <c r="L147" s="12">
        <v>2475</v>
      </c>
      <c r="M147" s="12">
        <v>0</v>
      </c>
    </row>
    <row r="148" spans="1:13" x14ac:dyDescent="0.2">
      <c r="A148" s="1">
        <v>551086</v>
      </c>
      <c r="B148" s="9" t="s">
        <v>115</v>
      </c>
      <c r="C148" s="20" t="s">
        <v>14</v>
      </c>
      <c r="D148" s="9">
        <v>13578</v>
      </c>
      <c r="E148" s="9" t="s">
        <v>21</v>
      </c>
      <c r="F148" s="10" t="s">
        <v>16</v>
      </c>
      <c r="G148" s="10" t="s">
        <v>16</v>
      </c>
      <c r="H148" s="10">
        <v>45969</v>
      </c>
      <c r="I148" s="9">
        <v>1</v>
      </c>
      <c r="J148" s="9">
        <v>2.87</v>
      </c>
      <c r="K148" s="19" t="s">
        <v>17</v>
      </c>
      <c r="L148" s="12">
        <v>2475</v>
      </c>
      <c r="M148" s="12">
        <v>0</v>
      </c>
    </row>
    <row r="149" spans="1:13" x14ac:dyDescent="0.2">
      <c r="A149" s="1">
        <v>551086</v>
      </c>
      <c r="B149" s="9" t="s">
        <v>129</v>
      </c>
      <c r="C149" s="20" t="s">
        <v>14</v>
      </c>
      <c r="D149" s="9">
        <v>14661</v>
      </c>
      <c r="E149" s="9" t="s">
        <v>21</v>
      </c>
      <c r="F149" s="10" t="s">
        <v>16</v>
      </c>
      <c r="G149" s="10" t="s">
        <v>16</v>
      </c>
      <c r="H149" s="10">
        <v>45746</v>
      </c>
      <c r="I149" s="9">
        <v>0.77</v>
      </c>
      <c r="J149" s="9">
        <v>0</v>
      </c>
      <c r="K149" s="19" t="s">
        <v>17</v>
      </c>
      <c r="L149" s="12">
        <v>2475</v>
      </c>
      <c r="M149" s="12">
        <v>0</v>
      </c>
    </row>
    <row r="150" spans="1:13" x14ac:dyDescent="0.2">
      <c r="A150" s="1">
        <v>551086</v>
      </c>
      <c r="B150" s="9" t="s">
        <v>130</v>
      </c>
      <c r="C150" s="20" t="s">
        <v>14</v>
      </c>
      <c r="D150" s="9">
        <v>14661</v>
      </c>
      <c r="E150" s="9" t="s">
        <v>21</v>
      </c>
      <c r="F150" s="10" t="s">
        <v>16</v>
      </c>
      <c r="G150" s="10" t="s">
        <v>16</v>
      </c>
      <c r="H150" s="10">
        <v>45746</v>
      </c>
      <c r="I150" s="9">
        <v>0</v>
      </c>
      <c r="J150" s="9">
        <v>0</v>
      </c>
      <c r="K150" s="19" t="s">
        <v>17</v>
      </c>
      <c r="L150" s="12">
        <v>2475</v>
      </c>
      <c r="M150" s="12">
        <v>0</v>
      </c>
    </row>
    <row r="151" spans="1:13" x14ac:dyDescent="0.2">
      <c r="A151" s="1">
        <v>551086</v>
      </c>
      <c r="B151" s="9" t="s">
        <v>131</v>
      </c>
      <c r="C151" s="20" t="s">
        <v>14</v>
      </c>
      <c r="D151" s="9">
        <v>15307</v>
      </c>
      <c r="E151" s="9" t="s">
        <v>21</v>
      </c>
      <c r="F151" s="10" t="s">
        <v>16</v>
      </c>
      <c r="G151" s="10" t="s">
        <v>16</v>
      </c>
      <c r="H151" s="10">
        <v>45966</v>
      </c>
      <c r="I151" s="9">
        <v>0</v>
      </c>
      <c r="J151" s="9">
        <v>6.95</v>
      </c>
      <c r="K151" s="19" t="s">
        <v>17</v>
      </c>
      <c r="L151" s="12">
        <v>2475</v>
      </c>
      <c r="M151" s="12">
        <v>0</v>
      </c>
    </row>
    <row r="152" spans="1:13" x14ac:dyDescent="0.2">
      <c r="A152" s="1">
        <v>530021</v>
      </c>
      <c r="B152" s="9" t="s">
        <v>132</v>
      </c>
      <c r="C152" s="20" t="s">
        <v>14</v>
      </c>
      <c r="D152" s="9">
        <v>15307</v>
      </c>
      <c r="E152" s="9" t="s">
        <v>21</v>
      </c>
      <c r="F152" s="10" t="s">
        <v>16</v>
      </c>
      <c r="G152" s="10" t="s">
        <v>16</v>
      </c>
      <c r="H152" s="10">
        <v>45966</v>
      </c>
      <c r="I152" s="9">
        <v>0</v>
      </c>
      <c r="J152" s="9">
        <v>6.95</v>
      </c>
      <c r="K152" s="19" t="s">
        <v>17</v>
      </c>
      <c r="L152" s="12">
        <v>1758</v>
      </c>
      <c r="M152" s="12">
        <v>0</v>
      </c>
    </row>
    <row r="153" spans="1:13" x14ac:dyDescent="0.2">
      <c r="A153" s="1">
        <v>234817</v>
      </c>
      <c r="B153" s="9" t="s">
        <v>133</v>
      </c>
      <c r="C153" s="20" t="s">
        <v>14</v>
      </c>
      <c r="D153" s="9">
        <v>15307</v>
      </c>
      <c r="E153" s="9" t="s">
        <v>21</v>
      </c>
      <c r="F153" s="10" t="s">
        <v>16</v>
      </c>
      <c r="G153" s="10" t="s">
        <v>16</v>
      </c>
      <c r="H153" s="10">
        <v>45966</v>
      </c>
      <c r="I153" s="9">
        <v>0</v>
      </c>
      <c r="J153" s="9">
        <v>6.95</v>
      </c>
      <c r="K153" s="19" t="s">
        <v>17</v>
      </c>
      <c r="L153" s="12">
        <v>749</v>
      </c>
      <c r="M153" s="12">
        <v>0</v>
      </c>
    </row>
    <row r="154" spans="1:13" x14ac:dyDescent="0.2">
      <c r="A154" s="1">
        <v>234817</v>
      </c>
      <c r="B154" s="9" t="s">
        <v>134</v>
      </c>
      <c r="C154" s="20" t="s">
        <v>14</v>
      </c>
      <c r="D154" s="9">
        <v>15307</v>
      </c>
      <c r="E154" s="9" t="s">
        <v>21</v>
      </c>
      <c r="F154" s="10" t="s">
        <v>16</v>
      </c>
      <c r="G154" s="10" t="s">
        <v>16</v>
      </c>
      <c r="H154" s="10">
        <v>45966</v>
      </c>
      <c r="I154" s="9">
        <v>0</v>
      </c>
      <c r="J154" s="9">
        <v>6.95</v>
      </c>
      <c r="K154" s="19" t="s">
        <v>17</v>
      </c>
      <c r="L154" s="12">
        <v>2602</v>
      </c>
      <c r="M154" s="12">
        <v>0</v>
      </c>
    </row>
    <row r="155" spans="1:13" x14ac:dyDescent="0.2">
      <c r="A155" s="1">
        <v>234817</v>
      </c>
      <c r="B155" s="9" t="s">
        <v>135</v>
      </c>
      <c r="C155" s="20" t="s">
        <v>14</v>
      </c>
      <c r="D155" s="9">
        <v>15307</v>
      </c>
      <c r="E155" s="9" t="s">
        <v>21</v>
      </c>
      <c r="F155" s="10" t="s">
        <v>16</v>
      </c>
      <c r="G155" s="10" t="s">
        <v>16</v>
      </c>
      <c r="H155" s="10">
        <v>45966</v>
      </c>
      <c r="I155" s="9">
        <v>0</v>
      </c>
      <c r="J155" s="9">
        <v>6.95</v>
      </c>
      <c r="K155" s="19" t="s">
        <v>17</v>
      </c>
      <c r="L155" s="12">
        <v>2602</v>
      </c>
      <c r="M155" s="12">
        <v>0</v>
      </c>
    </row>
    <row r="156" spans="1:13" x14ac:dyDescent="0.2">
      <c r="A156" s="1">
        <v>335531</v>
      </c>
      <c r="B156" s="9" t="s">
        <v>136</v>
      </c>
      <c r="C156" s="20" t="s">
        <v>14</v>
      </c>
      <c r="D156" s="9">
        <v>15307</v>
      </c>
      <c r="E156" s="9" t="s">
        <v>21</v>
      </c>
      <c r="F156" s="10" t="s">
        <v>16</v>
      </c>
      <c r="G156" s="10" t="s">
        <v>16</v>
      </c>
      <c r="H156" s="10">
        <v>45966</v>
      </c>
      <c r="I156" s="9">
        <v>0</v>
      </c>
      <c r="J156" s="9">
        <v>6.95</v>
      </c>
      <c r="K156" s="19" t="s">
        <v>17</v>
      </c>
      <c r="L156" s="12">
        <v>1672</v>
      </c>
      <c r="M156" s="12">
        <v>2565</v>
      </c>
    </row>
    <row r="157" spans="1:13" x14ac:dyDescent="0.2">
      <c r="A157" s="1">
        <v>335531</v>
      </c>
      <c r="B157" s="9" t="s">
        <v>137</v>
      </c>
      <c r="C157" s="20" t="s">
        <v>14</v>
      </c>
      <c r="D157" s="9">
        <v>15307</v>
      </c>
      <c r="E157" s="9" t="s">
        <v>21</v>
      </c>
      <c r="F157" s="10" t="s">
        <v>16</v>
      </c>
      <c r="G157" s="10" t="s">
        <v>16</v>
      </c>
      <c r="H157" s="10">
        <v>45966</v>
      </c>
      <c r="I157" s="9">
        <v>0</v>
      </c>
      <c r="J157" s="9">
        <v>6.95</v>
      </c>
      <c r="K157" s="19" t="s">
        <v>17</v>
      </c>
      <c r="L157" s="12">
        <v>1672</v>
      </c>
      <c r="M157" s="12">
        <v>2565</v>
      </c>
    </row>
    <row r="158" spans="1:13" x14ac:dyDescent="0.2">
      <c r="A158" s="1">
        <v>335531</v>
      </c>
      <c r="B158" s="9" t="s">
        <v>138</v>
      </c>
      <c r="C158" s="20" t="s">
        <v>14</v>
      </c>
      <c r="D158" s="9">
        <v>15307</v>
      </c>
      <c r="E158" s="9" t="s">
        <v>21</v>
      </c>
      <c r="F158" s="10" t="s">
        <v>16</v>
      </c>
      <c r="G158" s="10" t="s">
        <v>16</v>
      </c>
      <c r="H158" s="10">
        <v>45966</v>
      </c>
      <c r="I158" s="9">
        <v>0</v>
      </c>
      <c r="J158" s="9">
        <v>6.95</v>
      </c>
      <c r="K158" s="19" t="s">
        <v>17</v>
      </c>
      <c r="L158" s="12">
        <v>1672</v>
      </c>
      <c r="M158" s="12">
        <v>2565</v>
      </c>
    </row>
    <row r="159" spans="1:13" x14ac:dyDescent="0.2">
      <c r="A159" s="1">
        <v>335531</v>
      </c>
      <c r="B159" s="9" t="s">
        <v>139</v>
      </c>
      <c r="C159" s="20" t="s">
        <v>14</v>
      </c>
      <c r="D159" s="9">
        <v>15307</v>
      </c>
      <c r="E159" s="9" t="s">
        <v>21</v>
      </c>
      <c r="F159" s="10" t="s">
        <v>16</v>
      </c>
      <c r="G159" s="10" t="s">
        <v>16</v>
      </c>
      <c r="H159" s="10">
        <v>45966</v>
      </c>
      <c r="I159" s="9">
        <v>0</v>
      </c>
      <c r="J159" s="9">
        <v>6.95</v>
      </c>
      <c r="K159" s="19" t="s">
        <v>17</v>
      </c>
      <c r="L159" s="12">
        <v>1672</v>
      </c>
      <c r="M159" s="12">
        <v>2565</v>
      </c>
    </row>
    <row r="160" spans="1:13" x14ac:dyDescent="0.2">
      <c r="A160" s="1">
        <v>335531</v>
      </c>
      <c r="B160" s="9" t="s">
        <v>140</v>
      </c>
      <c r="C160" s="20" t="s">
        <v>14</v>
      </c>
      <c r="D160" s="9">
        <v>15307</v>
      </c>
      <c r="E160" s="9" t="s">
        <v>21</v>
      </c>
      <c r="F160" s="10" t="s">
        <v>16</v>
      </c>
      <c r="G160" s="10" t="s">
        <v>16</v>
      </c>
      <c r="H160" s="10">
        <v>45966</v>
      </c>
      <c r="I160" s="9">
        <v>0</v>
      </c>
      <c r="J160" s="9">
        <v>6.95</v>
      </c>
      <c r="K160" s="19" t="s">
        <v>17</v>
      </c>
      <c r="L160" s="12">
        <v>1672</v>
      </c>
      <c r="M160" s="12">
        <v>2565</v>
      </c>
    </row>
    <row r="161" spans="1:13" x14ac:dyDescent="0.2">
      <c r="A161" s="1">
        <v>335531</v>
      </c>
      <c r="B161" s="9" t="s">
        <v>145</v>
      </c>
      <c r="C161" s="20" t="s">
        <v>14</v>
      </c>
      <c r="D161" s="9">
        <v>15986</v>
      </c>
      <c r="E161" s="9" t="s">
        <v>146</v>
      </c>
      <c r="F161" s="10" t="s">
        <v>16</v>
      </c>
      <c r="G161" s="10">
        <v>45145</v>
      </c>
      <c r="H161" s="10">
        <v>45503</v>
      </c>
      <c r="I161" s="9">
        <v>0</v>
      </c>
      <c r="J161" s="9">
        <v>1.67</v>
      </c>
      <c r="K161" s="19" t="s">
        <v>17</v>
      </c>
      <c r="L161" s="12">
        <v>1672</v>
      </c>
      <c r="M161" s="12">
        <v>2565</v>
      </c>
    </row>
    <row r="162" spans="1:13" x14ac:dyDescent="0.2">
      <c r="A162" s="1">
        <v>335531</v>
      </c>
      <c r="B162" s="9" t="s">
        <v>153</v>
      </c>
      <c r="C162" s="20" t="s">
        <v>14</v>
      </c>
      <c r="D162" s="9">
        <v>17165</v>
      </c>
      <c r="E162" s="9" t="s">
        <v>21</v>
      </c>
      <c r="F162" s="10" t="s">
        <v>16</v>
      </c>
      <c r="G162" s="10" t="s">
        <v>16</v>
      </c>
      <c r="H162" s="10">
        <v>45656</v>
      </c>
      <c r="I162" s="9">
        <v>0</v>
      </c>
      <c r="J162" s="10" t="s">
        <v>16</v>
      </c>
      <c r="K162" s="19" t="s">
        <v>17</v>
      </c>
      <c r="L162" s="12">
        <v>1672</v>
      </c>
      <c r="M162" s="12">
        <v>2565</v>
      </c>
    </row>
    <row r="163" spans="1:13" x14ac:dyDescent="0.2">
      <c r="A163" s="1">
        <v>335531</v>
      </c>
      <c r="B163" s="9" t="s">
        <v>154</v>
      </c>
      <c r="C163" s="20" t="s">
        <v>14</v>
      </c>
      <c r="D163" s="9">
        <v>17165</v>
      </c>
      <c r="E163" s="9" t="s">
        <v>21</v>
      </c>
      <c r="F163" s="10" t="s">
        <v>16</v>
      </c>
      <c r="G163" s="10" t="s">
        <v>16</v>
      </c>
      <c r="H163" s="10">
        <v>45656</v>
      </c>
      <c r="I163" s="9">
        <v>0</v>
      </c>
      <c r="J163" s="10" t="s">
        <v>16</v>
      </c>
      <c r="K163" s="19" t="s">
        <v>17</v>
      </c>
      <c r="L163" s="12">
        <v>1672</v>
      </c>
      <c r="M163" s="12">
        <v>2565</v>
      </c>
    </row>
    <row r="164" spans="1:13" x14ac:dyDescent="0.2">
      <c r="A164" s="1">
        <v>335531</v>
      </c>
      <c r="B164" s="9" t="s">
        <v>155</v>
      </c>
      <c r="C164" s="20" t="s">
        <v>14</v>
      </c>
      <c r="D164" s="9">
        <v>17165</v>
      </c>
      <c r="E164" s="9" t="s">
        <v>21</v>
      </c>
      <c r="F164" s="10" t="s">
        <v>16</v>
      </c>
      <c r="G164" s="10" t="s">
        <v>16</v>
      </c>
      <c r="H164" s="10">
        <v>45656</v>
      </c>
      <c r="I164" s="9">
        <v>0</v>
      </c>
      <c r="J164" s="10" t="s">
        <v>16</v>
      </c>
      <c r="K164" s="19" t="s">
        <v>17</v>
      </c>
      <c r="L164" s="12">
        <v>1672</v>
      </c>
      <c r="M164" s="12">
        <v>2565</v>
      </c>
    </row>
    <row r="165" spans="1:13" x14ac:dyDescent="0.2">
      <c r="A165" s="1">
        <v>335531</v>
      </c>
      <c r="B165" s="9" t="s">
        <v>156</v>
      </c>
      <c r="C165" s="20" t="s">
        <v>14</v>
      </c>
      <c r="D165" s="9">
        <v>17165</v>
      </c>
      <c r="E165" s="9" t="s">
        <v>21</v>
      </c>
      <c r="F165" s="10" t="s">
        <v>16</v>
      </c>
      <c r="G165" s="10" t="s">
        <v>16</v>
      </c>
      <c r="H165" s="10">
        <v>45656</v>
      </c>
      <c r="I165" s="9">
        <v>0</v>
      </c>
      <c r="J165" s="10" t="s">
        <v>16</v>
      </c>
      <c r="K165" s="19" t="s">
        <v>17</v>
      </c>
      <c r="L165" s="12">
        <v>1672</v>
      </c>
      <c r="M165" s="12">
        <v>2565</v>
      </c>
    </row>
    <row r="166" spans="1:13" x14ac:dyDescent="0.2">
      <c r="A166" s="1">
        <v>335531</v>
      </c>
      <c r="B166" s="9" t="s">
        <v>203</v>
      </c>
      <c r="C166" s="20" t="s">
        <v>14</v>
      </c>
      <c r="D166" s="9">
        <v>17717</v>
      </c>
      <c r="E166" s="9" t="s">
        <v>204</v>
      </c>
      <c r="F166" s="10" t="s">
        <v>16</v>
      </c>
      <c r="G166" s="10">
        <v>45233</v>
      </c>
      <c r="H166" s="10">
        <v>45400</v>
      </c>
      <c r="I166" s="9">
        <v>0.34</v>
      </c>
      <c r="J166" s="9">
        <v>0.63</v>
      </c>
      <c r="K166" s="19" t="s">
        <v>17</v>
      </c>
      <c r="L166" s="12">
        <v>1672</v>
      </c>
      <c r="M166" s="12">
        <v>2565</v>
      </c>
    </row>
    <row r="167" spans="1:13" x14ac:dyDescent="0.2">
      <c r="A167" s="1">
        <v>335531</v>
      </c>
      <c r="B167" s="9" t="s">
        <v>205</v>
      </c>
      <c r="C167" s="20" t="s">
        <v>14</v>
      </c>
      <c r="D167" s="9">
        <v>17903</v>
      </c>
      <c r="E167" s="9" t="s">
        <v>21</v>
      </c>
      <c r="F167" s="10" t="s">
        <v>16</v>
      </c>
      <c r="G167" s="9"/>
      <c r="H167" s="10">
        <v>45565</v>
      </c>
      <c r="I167" s="9">
        <v>0</v>
      </c>
      <c r="J167" s="9">
        <v>2.78</v>
      </c>
      <c r="K167" s="19" t="s">
        <v>17</v>
      </c>
      <c r="L167" s="12">
        <v>1672</v>
      </c>
      <c r="M167" s="12">
        <v>2565</v>
      </c>
    </row>
    <row r="168" spans="1:13" x14ac:dyDescent="0.2">
      <c r="B168" s="6"/>
      <c r="C168" s="6"/>
      <c r="E168" s="8"/>
      <c r="F168" s="8"/>
      <c r="G168" s="7"/>
      <c r="H168" s="7"/>
      <c r="I168" s="8"/>
    </row>
    <row r="169" spans="1:13" x14ac:dyDescent="0.2">
      <c r="B169" s="6"/>
      <c r="C169" s="6"/>
      <c r="E169" s="8"/>
      <c r="F169" s="8"/>
      <c r="G169" s="7"/>
      <c r="H169" s="7"/>
      <c r="I169" s="8"/>
    </row>
    <row r="170" spans="1:13" x14ac:dyDescent="0.2">
      <c r="B170" s="1" t="s">
        <v>229</v>
      </c>
    </row>
  </sheetData>
  <autoFilter ref="B2:J167" xr:uid="{A56E8EA8-C1C0-4EBD-8458-10C0942C1CA2}"/>
  <phoneticPr fontId="5" type="noConversion"/>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0606066 Declaration Template Matrix and Off Matrix" ma:contentTypeID="0x0101004578EF203F955042B98D38CD5771BBAE007E41F33A4060494EAB7FD70022A08F15" ma:contentTypeVersion="5" ma:contentTypeDescription="Declaration Template" ma:contentTypeScope="" ma:versionID="bf82620e31a08f15fbfb7c78562a38b4">
  <xsd:schema xmlns:xsd="http://www.w3.org/2001/XMLSchema" xmlns:xs="http://www.w3.org/2001/XMLSchema" xmlns:p="http://schemas.microsoft.com/office/2006/metadata/properties" xmlns:ns2="8430d550-c2bd-4ade-ae56-0b82b076c537" xmlns:ns3="http://schemas.microsoft.com/sharepoint/v3/fields" xmlns:ns4="d1269d0e-3d21-492c-95ee-c4f1a377396e" targetNamespace="http://schemas.microsoft.com/office/2006/metadata/properties" ma:root="true" ma:fieldsID="89a62739f61e2e4388ff39ac748b6466" ns2:_="" ns3:_="" ns4:_="">
    <xsd:import namespace="8430d550-c2bd-4ade-ae56-0b82b076c537"/>
    <xsd:import namespace="http://schemas.microsoft.com/sharepoint/v3/fields"/>
    <xsd:import namespace="d1269d0e-3d21-492c-95ee-c4f1a377396e"/>
    <xsd:element name="properties">
      <xsd:complexType>
        <xsd:sequence>
          <xsd:element name="documentManagement">
            <xsd:complexType>
              <xsd:all>
                <xsd:element ref="ns2:_dlc_DocId" minOccurs="0"/>
                <xsd:element ref="ns2:_dlc_DocIdUrl" minOccurs="0"/>
                <xsd:element ref="ns2:_dlc_DocIdPersistId" minOccurs="0"/>
                <xsd:element ref="ns2:Acronym" minOccurs="0"/>
                <xsd:element ref="ns2:Agency" minOccurs="0"/>
                <xsd:element ref="ns2:Assignee" minOccurs="0"/>
                <xsd:element ref="ns2:Attorney" minOccurs="0"/>
                <xsd:element ref="ns2:Classification" minOccurs="0"/>
                <xsd:element ref="ns2:Data_x0020_Request_x0020_Set_x0020_Name" minOccurs="0"/>
                <xsd:element ref="ns2:DR_x0020_360_x0020_Link" minOccurs="0"/>
                <xsd:element ref="ns2:Document_x0020_Type" minOccurs="0"/>
                <xsd:element ref="ns2:HeaderSpid" minOccurs="0"/>
                <xsd:element ref="ns2:Proceeding_x0020_Number" minOccurs="0"/>
                <xsd:element ref="ns2:Received_x0020_Date" minOccurs="0"/>
                <xsd:element ref="ns2:Party" minOccurs="0"/>
                <xsd:element ref="ns2:Question" minOccurs="0"/>
                <xsd:element ref="ns2:Question_x0020_Number" minOccurs="0"/>
                <xsd:element ref="ns2:Response_x0020_Date" minOccurs="0"/>
                <xsd:element ref="ns2:Review_x0020_Status" minOccurs="0"/>
                <xsd:element ref="ns2:Year" minOccurs="0"/>
                <xsd:element ref="ns2:Witness" minOccurs="0"/>
                <xsd:element ref="ns3:_Status"/>
                <xsd:element ref="ns2:RimsSpid" minOccurs="0"/>
                <xsd:element ref="ns2:Data_x0020_Request_x0020_Set_x0020_Name1" minOccurs="0"/>
                <xsd:element ref="ns4:Party" minOccurs="0"/>
                <xsd:element ref="ns4:Document_x0020_Review_x0020_Status" minOccurs="0"/>
                <xsd:element ref="ns4:Exhibit" minOccurs="0"/>
                <xsd:element ref="ns4:Volu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0d550-c2bd-4ade-ae56-0b82b076c53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cronym" ma:index="11" nillable="true" ma:displayName="Acronym" ma:internalName="Acronym">
      <xsd:simpleType>
        <xsd:restriction base="dms:Text">
          <xsd:maxLength value="255"/>
        </xsd:restriction>
      </xsd:simpleType>
    </xsd:element>
    <xsd:element name="Agency" ma:index="12" nillable="true" ma:displayName="Agency" ma:internalName="Agency">
      <xsd:simpleType>
        <xsd:restriction base="dms:Text">
          <xsd:maxLength value="255"/>
        </xsd:restriction>
      </xsd:simpleType>
    </xsd:element>
    <xsd:element name="Assignee" ma:index="13" nillable="true" ma:displayName="Assignee" ma:indexed="true" ma:list="UserInfo" ma:SharePointGroup="0" ma:internalName="Assigne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ttorney" ma:index="14" nillable="true" ma:displayName="Attorney" ma:list="UserInfo" ma:SharePointGroup="0" ma:internalName="Attorne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lassification" ma:index="15" nillable="true" ma:displayName="Classification" ma:default="Public" ma:format="Dropdown" ma:internalName="Classification">
      <xsd:simpleType>
        <xsd:restriction base="dms:Choice">
          <xsd:enumeration value="Public"/>
          <xsd:enumeration value="Confidential"/>
          <xsd:enumeration value="Internal"/>
        </xsd:restriction>
      </xsd:simpleType>
    </xsd:element>
    <xsd:element name="Data_x0020_Request_x0020_Set_x0020_Name" ma:index="16" nillable="true" ma:displayName="Data Request Set" ma:internalName="Data_x0020_Request_x0020_Set_x0020_Name">
      <xsd:simpleType>
        <xsd:restriction base="dms:Text">
          <xsd:maxLength value="255"/>
        </xsd:restriction>
      </xsd:simpleType>
    </xsd:element>
    <xsd:element name="DR_x0020_360_x0020_Link" ma:index="17" nillable="true" ma:displayName="DR 360 Link" ma:format="Hyperlink" ma:internalName="DR_x0020_360_x0020_Link">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Type" ma:index="18" nillable="true" ma:displayName="Document Type" ma:default="Attachment" ma:format="Dropdown" ma:indexed="true" ma:internalName="Document_x0020_Type">
      <xsd:simpleType>
        <xsd:restriction base="dms:Choice">
          <xsd:enumeration value="Attachment"/>
          <xsd:enumeration value="Answer"/>
          <xsd:enumeration value="Declaration"/>
          <xsd:enumeration value="Production Overlay"/>
          <xsd:enumeration value="CPUC Initial Request"/>
          <xsd:enumeration value="DO NOT PRODUCE"/>
          <xsd:enumeration value="Transmittal"/>
          <xsd:enumeration value="Confirmation"/>
        </xsd:restriction>
      </xsd:simpleType>
    </xsd:element>
    <xsd:element name="HeaderSpid" ma:index="19" nillable="true" ma:displayName="HeaderSpid" ma:indexed="true" ma:internalName="HeaderSpid" ma:readOnly="false">
      <xsd:simpleType>
        <xsd:restriction base="dms:Text">
          <xsd:maxLength value="255"/>
        </xsd:restriction>
      </xsd:simpleType>
    </xsd:element>
    <xsd:element name="Proceeding_x0020_Number" ma:index="20" nillable="true" ma:displayName="Proceeding Number" ma:indexed="true" ma:internalName="Proceeding_x0020_Number">
      <xsd:simpleType>
        <xsd:restriction base="dms:Text">
          <xsd:maxLength value="255"/>
        </xsd:restriction>
      </xsd:simpleType>
    </xsd:element>
    <xsd:element name="Received_x0020_Date" ma:index="21" nillable="true" ma:displayName="Received Date" ma:format="DateOnly" ma:indexed="true" ma:internalName="Received_x0020_Date">
      <xsd:simpleType>
        <xsd:restriction base="dms:DateTime"/>
      </xsd:simpleType>
    </xsd:element>
    <xsd:element name="Party" ma:index="22" nillable="true" ma:displayName="PartyTxt" ma:internalName="Party0">
      <xsd:simpleType>
        <xsd:restriction base="dms:Text">
          <xsd:maxLength value="255"/>
        </xsd:restriction>
      </xsd:simpleType>
    </xsd:element>
    <xsd:element name="Question" ma:index="23" nillable="true" ma:displayName="Question" ma:internalName="Question">
      <xsd:simpleType>
        <xsd:restriction base="dms:Note"/>
      </xsd:simpleType>
    </xsd:element>
    <xsd:element name="Question_x0020_Number" ma:index="24" nillable="true" ma:displayName="Question Number" ma:indexed="true" ma:internalName="Question_x0020_Number" ma:readOnly="false">
      <xsd:simpleType>
        <xsd:restriction base="dms:Text">
          <xsd:maxLength value="255"/>
        </xsd:restriction>
      </xsd:simpleType>
    </xsd:element>
    <xsd:element name="Response_x0020_Date" ma:index="25" nillable="true" ma:displayName="Response Date" ma:format="DateOnly" ma:internalName="Response_x0020_Date">
      <xsd:simpleType>
        <xsd:restriction base="dms:DateTime"/>
      </xsd:simpleType>
    </xsd:element>
    <xsd:element name="Review_x0020_Status" ma:index="26" nillable="true" ma:displayName="Review Status" ma:format="Hyperlink" ma:internalName="Review_x0020_Status">
      <xsd:complexType>
        <xsd:complexContent>
          <xsd:extension base="dms:URL">
            <xsd:sequence>
              <xsd:element name="Url" type="dms:ValidUrl" minOccurs="0" nillable="true"/>
              <xsd:element name="Description" type="xsd:string" nillable="true"/>
            </xsd:sequence>
          </xsd:extension>
        </xsd:complexContent>
      </xsd:complexType>
    </xsd:element>
    <xsd:element name="Year" ma:index="27" nillable="true" ma:displayName="Year" ma:internalName="Year">
      <xsd:simpleType>
        <xsd:restriction base="dms:Text">
          <xsd:maxLength value="255"/>
        </xsd:restriction>
      </xsd:simpleType>
    </xsd:element>
    <xsd:element name="Witness" ma:index="28" nillable="true" ma:displayName="Witness" ma:list="UserInfo" ma:SharePointGroup="0" ma:internalName="Witness"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imsSpid" ma:index="30" nillable="true" ma:displayName="RimsSpid" ma:indexed="true" ma:internalName="RimsSpid">
      <xsd:simpleType>
        <xsd:restriction base="dms:Text">
          <xsd:maxLength value="255"/>
        </xsd:restriction>
      </xsd:simpleType>
    </xsd:element>
    <xsd:element name="Data_x0020_Request_x0020_Set_x0020_Name1" ma:index="31" nillable="true" ma:displayName="Data Request Set Name" ma:indexed="true" ma:internalName="Data_x0020_Request_x0020_Set_x0020_Name1">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29" ma:displayName="Status" ma:format="Dropdown" ma:indexed="true" ma:internalName="_Status">
      <xsd:simpleType>
        <xsd:restriction base="dms:Choice">
          <xsd:enumeration value="(1) New"/>
          <xsd:enumeration value="(2) In Progress"/>
          <xsd:enumeration value="(3) Review"/>
          <xsd:enumeration value="(4) Law Review"/>
          <xsd:enumeration value="(5) Approved For Case Admin"/>
          <xsd:enumeration value="(6) Complete"/>
        </xsd:restriction>
      </xsd:simpleType>
    </xsd:element>
  </xsd:schema>
  <xsd:schema xmlns:xsd="http://www.w3.org/2001/XMLSchema" xmlns:xs="http://www.w3.org/2001/XMLSchema" xmlns:dms="http://schemas.microsoft.com/office/2006/documentManagement/types" xmlns:pc="http://schemas.microsoft.com/office/infopath/2007/PartnerControls" targetNamespace="d1269d0e-3d21-492c-95ee-c4f1a377396e" elementFormDefault="qualified">
    <xsd:import namespace="http://schemas.microsoft.com/office/2006/documentManagement/types"/>
    <xsd:import namespace="http://schemas.microsoft.com/office/infopath/2007/PartnerControls"/>
    <xsd:element name="Party" ma:index="32" nillable="true" ma:displayName="Party" ma:indexed="true" ma:list="{0d6e30c2-f70e-486c-88bb-1fbf684d938e}" ma:internalName="Party" ma:showField="Title" ma:web="8430d550-c2bd-4ade-ae56-0b82b076c537">
      <xsd:simpleType>
        <xsd:restriction base="dms:Lookup"/>
      </xsd:simpleType>
    </xsd:element>
    <xsd:element name="Document_x0020_Review_x0020_Status" ma:index="33" nillable="true" ma:displayName="Document Review Status" ma:hidden="true" ma:indexed="true" ma:internalName="Document_x0020_Review_x0020_Status">
      <xsd:simpleType>
        <xsd:restriction base="dms:Text">
          <xsd:maxLength value="255"/>
        </xsd:restriction>
      </xsd:simpleType>
    </xsd:element>
    <xsd:element name="Exhibit" ma:index="34" nillable="true" ma:displayName="Exhibit" ma:internalName="Exhibit">
      <xsd:simpleType>
        <xsd:restriction base="dms:Text">
          <xsd:maxLength value="255"/>
        </xsd:restriction>
      </xsd:simpleType>
    </xsd:element>
    <xsd:element name="Volume" ma:index="35" nillable="true" ma:displayName="Volume" ma:internalName="Volu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axOccurs="1" ma:displayName="Status">
          <xsd:simpleType xmlns:xs="http://www.w3.org/2001/XMLSchema">
            <xsd:restriction base="xsd:string">
              <xsd:minLength value="1"/>
            </xsd:restriction>
          </xsd:simpleType>
        </xsd:element>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a_x0020_Request_x0020_Set_x0020_Name xmlns="8430d550-c2bd-4ade-ae56-0b82b076c537">DR - 86280 02</Data_x0020_Request_x0020_Set_x0020_Name>
    <Response_x0020_Date xmlns="8430d550-c2bd-4ade-ae56-0b82b076c537">2024-04-17T21:12:33+00:00</Response_x0020_Date>
    <Acronym xmlns="8430d550-c2bd-4ade-ae56-0b82b076c537">2025-WMPs</Acronym>
    <RimsSpid xmlns="8430d550-c2bd-4ade-ae56-0b82b076c537">22143</RimsSpid>
    <_Status xmlns="http://schemas.microsoft.com/sharepoint/v3/fields">(2) In Progress</_Status>
    <Data_x0020_Request_x0020_Set_x0020_Name1 xmlns="8430d550-c2bd-4ade-ae56-0b82b076c537">MGRA-SCE-WMP25_DataRequest4</Data_x0020_Request_x0020_Set_x0020_Name1>
    <Received_x0020_Date xmlns="8430d550-c2bd-4ade-ae56-0b82b076c537">2024-04-12T07:00:00+00:00</Received_x0020_Date>
    <Year xmlns="8430d550-c2bd-4ade-ae56-0b82b076c537" xsi:nil="true"/>
    <HeaderSpid xmlns="8430d550-c2bd-4ade-ae56-0b82b076c537">9424</HeaderSpid>
    <Party xmlns="8430d550-c2bd-4ade-ae56-0b82b076c537">MGRA</Party>
    <Question xmlns="8430d550-c2bd-4ade-ae56-0b82b076c537">Please provide a spreadsheet listing (as rows) of every planned undergrounding projected to be fully or partially completed by the end of 2025. This includes work
currently underway, completed in 2024, or to be performed in 2024.
a) Order number
b) Program
c) Circuit ID number
d) Circuit-segment name or ID number (if the project affects more than one circuitsegment, please identify each one)
e) Relevant wildfire risk score(s) from the wildfire risk model that you are using to
estimate distribution risk in your 2025 WMP Update filing
f) The expected or actual start date of the project
g) The expected completion date of the project
h) Length (in circuit miles) of underground conductor to be installed prior to the
end of 2025j) Length (in circuit miles) of overhead conductor to be permanently removed prior
to the end 2025 and replaced by underground conductor (note that this may differ
slightly from the previous section due to differing overhead and underground
routes)
k) Length (in circuit miles) of overhead conductor to be permanently removed in
2025 and not replaced with covered conductor or undergrounded)
l) Total number of customers served by the project
m) Total number of minutes of PSPS experienced by the project circuit segments
since 2019.</Question>
    <Proceeding_x0020_Number xmlns="8430d550-c2bd-4ade-ae56-0b82b076c537">2025-WMPs</Proceeding_x0020_Number>
    <DR_x0020_360_x0020_Link xmlns="8430d550-c2bd-4ade-ae56-0b82b076c537">
      <Url xsi:nil="true"/>
      <Description xsi:nil="true"/>
    </DR_x0020_360_x0020_Link>
    <Agency xmlns="8430d550-c2bd-4ade-ae56-0b82b076c537">Office of Energy Infrastructure Safety (OEIS)</Agency>
    <_dlc_DocId xmlns="8430d550-c2bd-4ade-ae56-0b82b076c537">RCMS365-1419139168-218201</_dlc_DocId>
    <_dlc_DocIdUrl xmlns="8430d550-c2bd-4ade-ae56-0b82b076c537">
      <Url>https://edisonintl.sharepoint.com/teams/rcms365/_layouts/15/DocIdRedir.aspx?ID=RCMS365-1419139168-218201</Url>
      <Description>RCMS365-1419139168-218201</Description>
    </_dlc_DocIdUrl>
    <Classification xmlns="8430d550-c2bd-4ade-ae56-0b82b076c537">Public</Classification>
    <Witness xmlns="8430d550-c2bd-4ade-ae56-0b82b076c537">
      <UserInfo>
        <DisplayName/>
        <AccountId xsi:nil="true"/>
        <AccountType/>
      </UserInfo>
    </Witness>
    <Assignee xmlns="8430d550-c2bd-4ade-ae56-0b82b076c537">
      <UserInfo>
        <DisplayName>Tram Camba</DisplayName>
        <AccountId>1479</AccountId>
        <AccountType/>
      </UserInfo>
    </Assignee>
    <Question_x0020_Number xmlns="8430d550-c2bd-4ade-ae56-0b82b076c537">02</Question_x0020_Number>
    <Attorney xmlns="8430d550-c2bd-4ade-ae56-0b82b076c537">
      <UserInfo>
        <DisplayName>Peter Shakro</DisplayName>
        <AccountId>4067</AccountId>
        <AccountType/>
      </UserInfo>
    </Attorney>
    <Document_x0020_Type xmlns="8430d550-c2bd-4ade-ae56-0b82b076c537">Attachment</Document_x0020_Type>
    <Volume xmlns="d1269d0e-3d21-492c-95ee-c4f1a377396e" xsi:nil="true"/>
    <Exhibit xmlns="d1269d0e-3d21-492c-95ee-c4f1a377396e" xsi:nil="true"/>
    <Document_x0020_Review_x0020_Status xmlns="d1269d0e-3d21-492c-95ee-c4f1a377396e">Pending for Case Admin</Document_x0020_Review_x0020_Status>
    <Review_x0020_Status xmlns="8430d550-c2bd-4ade-ae56-0b82b076c537">
      <Url>https://edisonintl.sharepoint.com/teams/rcms365/Lists/Data Request Review Tasks/Review%20Task%20View.aspx?QuestionDocID=218026  </Url>
      <Description>Ready for Case Admin</Description>
    </Review_x0020_Status>
    <Party xmlns="d1269d0e-3d21-492c-95ee-c4f1a377396e">151</Party>
  </documentManagement>
</p:properties>
</file>

<file path=customXml/itemProps1.xml><?xml version="1.0" encoding="utf-8"?>
<ds:datastoreItem xmlns:ds="http://schemas.openxmlformats.org/officeDocument/2006/customXml" ds:itemID="{EEA86363-A3E8-4230-B15D-9A10C7F68CD1}">
  <ds:schemaRefs>
    <ds:schemaRef ds:uri="http://schemas.microsoft.com/sharepoint/events"/>
  </ds:schemaRefs>
</ds:datastoreItem>
</file>

<file path=customXml/itemProps2.xml><?xml version="1.0" encoding="utf-8"?>
<ds:datastoreItem xmlns:ds="http://schemas.openxmlformats.org/officeDocument/2006/customXml" ds:itemID="{C407A52F-A3A7-487B-B59D-60566755A2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0d550-c2bd-4ade-ae56-0b82b076c537"/>
    <ds:schemaRef ds:uri="http://schemas.microsoft.com/sharepoint/v3/fields"/>
    <ds:schemaRef ds:uri="d1269d0e-3d21-492c-95ee-c4f1a3773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A42AE9-DF2F-4F3E-8ECB-AFD575E000AD}">
  <ds:schemaRefs>
    <ds:schemaRef ds:uri="http://schemas.microsoft.com/sharepoint/v3/contenttype/forms"/>
  </ds:schemaRefs>
</ds:datastoreItem>
</file>

<file path=customXml/itemProps4.xml><?xml version="1.0" encoding="utf-8"?>
<ds:datastoreItem xmlns:ds="http://schemas.openxmlformats.org/officeDocument/2006/customXml" ds:itemID="{F0607192-BB9D-4AD7-945F-578FC4103C80}">
  <ds:schemaRefs>
    <ds:schemaRef ds:uri="http://purl.org/dc/terms/"/>
    <ds:schemaRef ds:uri="8430d550-c2bd-4ade-ae56-0b82b076c537"/>
    <ds:schemaRef ds:uri="http://purl.org/dc/dcmitype/"/>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d1269d0e-3d21-492c-95ee-c4f1a377396e"/>
    <ds:schemaRef ds:uri="http://schemas.microsoft.com/sharepoint/v3/field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MGRA-SCE-WMP25_DataRequest4 Q2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MGRA-SCE-WMP25_DataRequest Q2_TUG_projects_2025 CONFIDENTIAL.xlsx</dc:title>
  <dc:subject/>
  <dc:creator>Saida Solis</dc:creator>
  <cp:keywords/>
  <dc:description/>
  <cp:lastModifiedBy>Joseph Mitchell</cp:lastModifiedBy>
  <cp:revision/>
  <dcterms:created xsi:type="dcterms:W3CDTF">2023-02-23T16:57:27Z</dcterms:created>
  <dcterms:modified xsi:type="dcterms:W3CDTF">2024-04-25T01:20:29Z</dcterms:modified>
  <cp:category/>
  <cp:contentStatus>(5) Approved For Case Admin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0x0101004578EF203F955042B98D38CD5771BBAE007E41F33A4060494EAB7FD70022A08F15</vt:lpwstr>
  </property>
  <property fmtid="{D5CDD505-2E9C-101B-9397-08002B2CF9AE}" pid="3" name="_dlc_DocIdItemGuid">
    <vt:lpwstr>400744cc-aea2-4b66-a2ff-aecf2b09566b</vt:lpwstr>
  </property>
  <property fmtid="{D5CDD505-2E9C-101B-9397-08002B2CF9AE}" pid="4" name="MediaServiceImageTags">
    <vt:lpwstr/>
  </property>
  <property fmtid="{D5CDD505-2E9C-101B-9397-08002B2CF9AE}" pid="5" name="MSIP_Label_bc3dd1c7-2c40-4a31-84b2-bec599b321a0_Enabled">
    <vt:lpwstr>true</vt:lpwstr>
  </property>
  <property fmtid="{D5CDD505-2E9C-101B-9397-08002B2CF9AE}" pid="6" name="MSIP_Label_bc3dd1c7-2c40-4a31-84b2-bec599b321a0_SetDate">
    <vt:lpwstr>2023-03-28T22:39:20Z</vt:lpwstr>
  </property>
  <property fmtid="{D5CDD505-2E9C-101B-9397-08002B2CF9AE}" pid="7" name="MSIP_Label_bc3dd1c7-2c40-4a31-84b2-bec599b321a0_Method">
    <vt:lpwstr>Standard</vt:lpwstr>
  </property>
  <property fmtid="{D5CDD505-2E9C-101B-9397-08002B2CF9AE}" pid="8" name="MSIP_Label_bc3dd1c7-2c40-4a31-84b2-bec599b321a0_Name">
    <vt:lpwstr>bc3dd1c7-2c40-4a31-84b2-bec599b321a0</vt:lpwstr>
  </property>
  <property fmtid="{D5CDD505-2E9C-101B-9397-08002B2CF9AE}" pid="9" name="MSIP_Label_bc3dd1c7-2c40-4a31-84b2-bec599b321a0_SiteId">
    <vt:lpwstr>5b2a8fee-4c95-4bdc-8aae-196f8aacb1b6</vt:lpwstr>
  </property>
  <property fmtid="{D5CDD505-2E9C-101B-9397-08002B2CF9AE}" pid="10" name="MSIP_Label_bc3dd1c7-2c40-4a31-84b2-bec599b321a0_ActionId">
    <vt:lpwstr>84b36d49-a42f-4d7f-b52c-296c4577989d</vt:lpwstr>
  </property>
  <property fmtid="{D5CDD505-2E9C-101B-9397-08002B2CF9AE}" pid="11" name="MSIP_Label_bc3dd1c7-2c40-4a31-84b2-bec599b321a0_ContentBits">
    <vt:lpwstr>0</vt:lpwstr>
  </property>
  <property fmtid="{D5CDD505-2E9C-101B-9397-08002B2CF9AE}" pid="12" name="_docset_NoMedatataSyncRequired">
    <vt:lpwstr>True</vt:lpwstr>
  </property>
  <property fmtid="{D5CDD505-2E9C-101B-9397-08002B2CF9AE}" pid="13" name="Document Type">
    <vt:lpwstr>Attachment</vt:lpwstr>
  </property>
  <property fmtid="{D5CDD505-2E9C-101B-9397-08002B2CF9AE}" pid="14" name="Review Status">
    <vt:lpwstr>https://edisonintl.sharepoint.com/teams/rcms365/Lists/Data Request Review Tasks/Review%20Task%20View.aspx?QuestionDocID=173200  , Completed</vt:lpwstr>
  </property>
  <property fmtid="{D5CDD505-2E9C-101B-9397-08002B2CF9AE}" pid="15" name="MarkedForDeletion">
    <vt:bool>false</vt:bool>
  </property>
  <property fmtid="{D5CDD505-2E9C-101B-9397-08002B2CF9AE}" pid="16" name="Data Request Set Name1">
    <vt:lpwstr>CalAdvocates-SCE-2023WMP-06</vt:lpwstr>
  </property>
  <property fmtid="{D5CDD505-2E9C-101B-9397-08002B2CF9AE}" pid="17" name="DeletedBy">
    <vt:lpwstr/>
  </property>
  <property fmtid="{D5CDD505-2E9C-101B-9397-08002B2CF9AE}" pid="18" name="Document Review Status">
    <vt:lpwstr>Pending for Case Admin</vt:lpwstr>
  </property>
  <property fmtid="{D5CDD505-2E9C-101B-9397-08002B2CF9AE}" pid="19" name="Modified Date">
    <vt:filetime>2024-04-12T07:00:00Z</vt:filetime>
  </property>
  <property fmtid="{D5CDD505-2E9C-101B-9397-08002B2CF9AE}" pid="20" name="lcf76f155ced4ddcb4097134ff3c332f">
    <vt:lpwstr/>
  </property>
  <property fmtid="{D5CDD505-2E9C-101B-9397-08002B2CF9AE}" pid="21" name="TaxCatchAll">
    <vt:lpwstr/>
  </property>
  <property fmtid="{D5CDD505-2E9C-101B-9397-08002B2CF9AE}" pid="22" name="Party0">
    <vt:lpwstr>Cal Advocates</vt:lpwstr>
  </property>
</Properties>
</file>