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wm/Work/WEEDS/Calculations/Workpapers/WMP26/SCE/"/>
    </mc:Choice>
  </mc:AlternateContent>
  <xr:revisionPtr revIDLastSave="0" documentId="8_{8207874E-D828-954B-93B7-7BF06965972D}" xr6:coauthVersionLast="47" xr6:coauthVersionMax="47" xr10:uidLastSave="{00000000-0000-0000-0000-000000000000}"/>
  <bookViews>
    <workbookView xWindow="0" yWindow="500" windowWidth="27240" windowHeight="20800" xr2:uid="{AA840730-57E1-43F7-9086-B1F83E2751BB}"/>
  </bookViews>
  <sheets>
    <sheet name="HFRA Only Events" sheetId="1" r:id="rId1"/>
    <sheet name="HFRA &amp; Non-HFRA Events" sheetId="2" r:id="rId2"/>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1" l="1"/>
  <c r="F36" i="1"/>
  <c r="E36" i="1"/>
  <c r="D36" i="1"/>
  <c r="C36" i="1"/>
  <c r="B36" i="1"/>
  <c r="G31" i="1"/>
  <c r="F31" i="1"/>
  <c r="E31" i="1"/>
  <c r="D31" i="1"/>
  <c r="C31" i="1"/>
  <c r="G29" i="1"/>
  <c r="F29" i="1"/>
  <c r="E29" i="1"/>
  <c r="D29" i="1"/>
  <c r="C29" i="1"/>
  <c r="B29" i="1"/>
  <c r="G28" i="1"/>
  <c r="F28" i="1"/>
  <c r="E28" i="1"/>
  <c r="D28" i="1"/>
  <c r="C28" i="1"/>
  <c r="B28" i="1"/>
  <c r="I36" i="1"/>
  <c r="B32" i="1"/>
  <c r="G32" i="1"/>
  <c r="F32" i="1"/>
  <c r="E32" i="1"/>
  <c r="D32" i="1"/>
  <c r="C32" i="1"/>
  <c r="I32" i="1" s="1"/>
  <c r="E34" i="1"/>
  <c r="E35" i="1" s="1"/>
  <c r="I29" i="1"/>
  <c r="G20" i="1"/>
  <c r="F20" i="1"/>
  <c r="E20" i="1"/>
  <c r="D20" i="1"/>
  <c r="C20" i="1"/>
  <c r="B21" i="1"/>
  <c r="G17" i="1"/>
  <c r="F17" i="1"/>
  <c r="E17" i="1"/>
  <c r="D17" i="1"/>
  <c r="C17" i="1"/>
  <c r="B17" i="1"/>
  <c r="I8" i="1"/>
  <c r="I7" i="1"/>
  <c r="I6" i="1"/>
  <c r="I5" i="1"/>
  <c r="I4" i="1"/>
  <c r="G15" i="1" s="1"/>
  <c r="I3" i="1"/>
  <c r="G14" i="1" s="1"/>
  <c r="G13" i="1"/>
  <c r="F13" i="1"/>
  <c r="E13" i="1"/>
  <c r="D13" i="1"/>
  <c r="C13" i="1"/>
  <c r="B13" i="1"/>
  <c r="G34" i="1" l="1"/>
  <c r="G35" i="1" s="1"/>
  <c r="I34" i="1"/>
  <c r="I35" i="1" s="1"/>
  <c r="G21" i="1"/>
  <c r="C15" i="1"/>
  <c r="E15" i="1"/>
  <c r="B15" i="1"/>
  <c r="D15" i="1"/>
  <c r="C18" i="1"/>
  <c r="E18" i="1"/>
  <c r="B18" i="1"/>
  <c r="D18" i="1"/>
  <c r="G18" i="1"/>
  <c r="G23" i="1" s="1"/>
  <c r="G24" i="1" s="1"/>
  <c r="F15" i="1"/>
  <c r="F18" i="1" s="1"/>
  <c r="B14" i="1"/>
  <c r="C14" i="1"/>
  <c r="D14" i="1"/>
  <c r="E14" i="1"/>
  <c r="F14" i="1"/>
  <c r="I18" i="1" l="1"/>
  <c r="F21" i="1"/>
  <c r="F23" i="1" s="1"/>
  <c r="F24" i="1" s="1"/>
  <c r="E21" i="1"/>
  <c r="E23" i="1" s="1"/>
  <c r="E24" i="1" s="1"/>
  <c r="D21" i="1"/>
  <c r="C21" i="1"/>
  <c r="I14" i="1"/>
  <c r="I15" i="1"/>
  <c r="G25" i="1" l="1"/>
  <c r="C25" i="1"/>
  <c r="F25" i="1"/>
  <c r="E25" i="1"/>
  <c r="D25" i="1"/>
  <c r="B25" i="1"/>
  <c r="I21" i="1"/>
  <c r="I23" i="1" s="1"/>
  <c r="I24" i="1" s="1"/>
  <c r="I25" i="1" l="1"/>
</calcChain>
</file>

<file path=xl/sharedStrings.xml><?xml version="1.0" encoding="utf-8"?>
<sst xmlns="http://schemas.openxmlformats.org/spreadsheetml/2006/main" count="62" uniqueCount="38">
  <si>
    <t>HFRA Only Events</t>
  </si>
  <si>
    <t>Year End 2019</t>
  </si>
  <si>
    <t>Year End 2020</t>
  </si>
  <si>
    <t>Year End 2021</t>
  </si>
  <si>
    <t>Year End 2022</t>
  </si>
  <si>
    <t>a) Number of miles of fully covered conductor HFRA Circuits</t>
  </si>
  <si>
    <t>b) Number of miles of fully “bare wire” HFRA Circuits</t>
  </si>
  <si>
    <t>c) Number of wires down for fully covered conductor HFRA Circuits in the HFRA</t>
  </si>
  <si>
    <t>N/A</t>
  </si>
  <si>
    <t>d) Number of wires down for fully “bare wire” HFRA Circuits in the HFRA</t>
  </si>
  <si>
    <t>e) Number reportable ignitions for fully covered conductor HFRA Circuits in the HFRA</t>
  </si>
  <si>
    <t>f) Number reportable ignitions for fully “bare wire” HFRA Circuits in the HFRA</t>
  </si>
  <si>
    <t>Note 1: Miles provided in for a) and b) include non-HFRA miles</t>
  </si>
  <si>
    <t>HFRA &amp; Non-HFRA Events</t>
  </si>
  <si>
    <t>c) Number of wires down for fully covered conductor HFRA Circuits in the HFRA and Non-HFRA</t>
  </si>
  <si>
    <t>d) Number of wires down for fully “bare wire” HFRA Circuits in the HFRA and Non-HFRA</t>
  </si>
  <si>
    <t>e) Number reportable ignitions for fully covered conductor HFRA Circuits in the HFRA and Non-HFRA</t>
  </si>
  <si>
    <t>f) Number reportable ignitions for fully “bare wire” HFRA Circuits in the HFRA and Non-HFRA</t>
  </si>
  <si>
    <t>Year End 2023</t>
  </si>
  <si>
    <t>Year End 2024</t>
  </si>
  <si>
    <t>Note 1: Miles provided for a) and b) include non-HFRA miles</t>
  </si>
  <si>
    <t>Number of miles "full" or uniform HFRA Circuits</t>
  </si>
  <si>
    <t>"Fully CC" weight of mile-years</t>
  </si>
  <si>
    <t>"Fully Bare" weight of mile-years</t>
  </si>
  <si>
    <t>FBW WD per mile-year</t>
  </si>
  <si>
    <t>Total/Avg</t>
  </si>
  <si>
    <t>Weighted FBW WD per mile-year</t>
  </si>
  <si>
    <t>FCC WD per mile-year</t>
  </si>
  <si>
    <t>Weighted WD  per mile-year</t>
  </si>
  <si>
    <t>WD FBW/FCC</t>
  </si>
  <si>
    <t>Reduction %</t>
  </si>
  <si>
    <t xml:space="preserve">Expected WD FCC </t>
  </si>
  <si>
    <t>FBW ignitions per mile-year</t>
  </si>
  <si>
    <t>Weighted FBW ignitions per mile-year</t>
  </si>
  <si>
    <t>FCC ignitions per mile-year</t>
  </si>
  <si>
    <t>Weighted FCC ignitions  per mile-year</t>
  </si>
  <si>
    <t>Ignition FBW/FCC</t>
  </si>
  <si>
    <t xml:space="preserve">Expected ignitions FCC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</si>
</sst>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
    <numFmt numFmtId="166" formatCode="0.0%"/>
  </numFmts>
  <fonts count="4" x14ac:knownFonts="1">
    <font>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49" fontId="0" fillId="0" borderId="0" xfId="0" applyNumberFormat="1" applyAlignment="1">
      <alignment horizontal="center"/>
    </xf>
    <xf numFmtId="0" fontId="0" fillId="0" borderId="0" xfId="0" applyAlignment="1">
      <alignment horizontal="center"/>
    </xf>
    <xf numFmtId="3" fontId="0" fillId="0" borderId="0" xfId="0" applyNumberFormat="1" applyAlignment="1">
      <alignment horizontal="center"/>
    </xf>
    <xf numFmtId="0" fontId="0" fillId="0" borderId="0" xfId="0" applyAlignment="1">
      <alignment horizontal="right"/>
    </xf>
    <xf numFmtId="3" fontId="0" fillId="0" borderId="0" xfId="0" applyNumberFormat="1" applyAlignment="1">
      <alignment horizontal="right"/>
    </xf>
    <xf numFmtId="165" fontId="3" fillId="0" borderId="0" xfId="0" applyNumberFormat="1" applyFont="1"/>
    <xf numFmtId="164" fontId="0" fillId="0" borderId="0" xfId="0" applyNumberFormat="1" applyAlignment="1">
      <alignment horizontal="right"/>
    </xf>
    <xf numFmtId="164" fontId="0" fillId="0" borderId="0" xfId="0" applyNumberFormat="1"/>
    <xf numFmtId="165" fontId="0" fillId="0" borderId="0" xfId="0" applyNumberFormat="1"/>
    <xf numFmtId="166" fontId="0" fillId="0" borderId="0" xfId="1" applyNumberFormat="1" applyFont="1" applyAlignment="1">
      <alignment horizontal="right"/>
    </xf>
    <xf numFmtId="166" fontId="0" fillId="0" borderId="0" xfId="1" applyNumberFormat="1" applyFont="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23C5D-CD5A-41F3-A1FA-266151ACF312}">
  <dimension ref="A1:I36"/>
  <sheetViews>
    <sheetView tabSelected="1" workbookViewId="0">
      <selection activeCell="G36" sqref="G36"/>
    </sheetView>
  </sheetViews>
  <sheetFormatPr baseColWidth="10" defaultColWidth="8.83203125" defaultRowHeight="15" x14ac:dyDescent="0.2"/>
  <cols>
    <col min="1" max="1" width="79.5" customWidth="1"/>
    <col min="2" max="4" width="14.83203125" customWidth="1"/>
    <col min="5" max="5" width="14.5" customWidth="1"/>
    <col min="6" max="10" width="15.1640625" customWidth="1"/>
  </cols>
  <sheetData>
    <row r="1" spans="1:9" x14ac:dyDescent="0.2">
      <c r="B1" s="12" t="s">
        <v>0</v>
      </c>
      <c r="C1" s="12"/>
      <c r="D1" s="12"/>
      <c r="E1" s="12"/>
    </row>
    <row r="2" spans="1:9" x14ac:dyDescent="0.2">
      <c r="B2" s="1" t="s">
        <v>1</v>
      </c>
      <c r="C2" s="1" t="s">
        <v>2</v>
      </c>
      <c r="D2" s="1" t="s">
        <v>3</v>
      </c>
      <c r="E2" s="1" t="s">
        <v>4</v>
      </c>
      <c r="F2" t="s">
        <v>18</v>
      </c>
      <c r="G2" t="s">
        <v>19</v>
      </c>
      <c r="I2" s="4" t="s">
        <v>25</v>
      </c>
    </row>
    <row r="3" spans="1:9" x14ac:dyDescent="0.2">
      <c r="A3" t="s">
        <v>5</v>
      </c>
      <c r="B3" s="4">
        <v>0</v>
      </c>
      <c r="C3" s="4">
        <v>380</v>
      </c>
      <c r="D3" s="4">
        <v>451</v>
      </c>
      <c r="E3" s="4">
        <v>649</v>
      </c>
      <c r="F3" s="5">
        <v>1043</v>
      </c>
      <c r="G3" s="5">
        <v>1258</v>
      </c>
      <c r="I3">
        <f t="shared" ref="I3:I8" si="0">SUM(B3:G3)</f>
        <v>3781</v>
      </c>
    </row>
    <row r="4" spans="1:9" x14ac:dyDescent="0.2">
      <c r="A4" t="s">
        <v>6</v>
      </c>
      <c r="B4" s="5">
        <v>8494</v>
      </c>
      <c r="C4" s="5">
        <v>5794</v>
      </c>
      <c r="D4" s="5">
        <v>3926</v>
      </c>
      <c r="E4" s="5">
        <v>2467</v>
      </c>
      <c r="F4" s="5">
        <v>1258</v>
      </c>
      <c r="G4" s="5">
        <v>1004</v>
      </c>
      <c r="I4">
        <f t="shared" si="0"/>
        <v>22943</v>
      </c>
    </row>
    <row r="5" spans="1:9" x14ac:dyDescent="0.2">
      <c r="A5" t="s">
        <v>7</v>
      </c>
      <c r="B5" s="4">
        <v>0</v>
      </c>
      <c r="C5" s="4">
        <v>0</v>
      </c>
      <c r="D5" s="4">
        <v>0</v>
      </c>
      <c r="E5" s="4">
        <v>5</v>
      </c>
      <c r="F5" s="4">
        <v>13</v>
      </c>
      <c r="G5" s="4">
        <v>12</v>
      </c>
      <c r="H5" s="2"/>
      <c r="I5">
        <f t="shared" si="0"/>
        <v>30</v>
      </c>
    </row>
    <row r="6" spans="1:9" x14ac:dyDescent="0.2">
      <c r="A6" t="s">
        <v>9</v>
      </c>
      <c r="B6" s="4">
        <v>198</v>
      </c>
      <c r="C6" s="4">
        <v>96</v>
      </c>
      <c r="D6" s="4">
        <v>65</v>
      </c>
      <c r="E6" s="4">
        <v>34</v>
      </c>
      <c r="F6" s="4">
        <v>32</v>
      </c>
      <c r="G6" s="4">
        <v>18</v>
      </c>
      <c r="I6">
        <f t="shared" si="0"/>
        <v>443</v>
      </c>
    </row>
    <row r="7" spans="1:9" x14ac:dyDescent="0.2">
      <c r="A7" t="s">
        <v>10</v>
      </c>
      <c r="B7" s="4">
        <v>0</v>
      </c>
      <c r="C7" s="4">
        <v>0</v>
      </c>
      <c r="D7" s="4">
        <v>0</v>
      </c>
      <c r="E7" s="4">
        <v>1</v>
      </c>
      <c r="F7" s="4">
        <v>0</v>
      </c>
      <c r="G7" s="4">
        <v>3</v>
      </c>
      <c r="I7">
        <f t="shared" si="0"/>
        <v>4</v>
      </c>
    </row>
    <row r="8" spans="1:9" x14ac:dyDescent="0.2">
      <c r="A8" t="s">
        <v>11</v>
      </c>
      <c r="B8" s="4">
        <v>36</v>
      </c>
      <c r="C8" s="4">
        <v>31</v>
      </c>
      <c r="D8" s="4">
        <v>12</v>
      </c>
      <c r="E8" s="4">
        <v>8</v>
      </c>
      <c r="F8" s="4">
        <v>3</v>
      </c>
      <c r="G8" s="4">
        <v>4</v>
      </c>
      <c r="I8">
        <f t="shared" si="0"/>
        <v>94</v>
      </c>
    </row>
    <row r="9" spans="1:9" x14ac:dyDescent="0.2">
      <c r="B9" s="4"/>
      <c r="C9" s="4"/>
      <c r="D9" s="4"/>
      <c r="E9" s="4"/>
      <c r="F9" s="4"/>
      <c r="G9" s="4"/>
    </row>
    <row r="10" spans="1:9" x14ac:dyDescent="0.2">
      <c r="B10" s="4"/>
      <c r="C10" s="4"/>
      <c r="D10" s="4"/>
      <c r="E10" s="4"/>
      <c r="F10" s="4"/>
      <c r="G10" s="4"/>
    </row>
    <row r="11" spans="1:9" x14ac:dyDescent="0.2">
      <c r="A11" t="s">
        <v>12</v>
      </c>
      <c r="B11" s="4"/>
      <c r="C11" s="4"/>
      <c r="D11" s="4"/>
      <c r="E11" s="4"/>
      <c r="F11" s="4"/>
      <c r="G11" s="4"/>
    </row>
    <row r="12" spans="1:9" x14ac:dyDescent="0.2">
      <c r="B12" s="4"/>
      <c r="C12" s="4"/>
      <c r="D12" s="4"/>
      <c r="E12" s="4"/>
      <c r="F12" s="4"/>
      <c r="G12" s="4"/>
    </row>
    <row r="13" spans="1:9" x14ac:dyDescent="0.2">
      <c r="A13" t="s">
        <v>21</v>
      </c>
      <c r="B13" s="5">
        <f t="shared" ref="B13:G13" si="1">B4+B3</f>
        <v>8494</v>
      </c>
      <c r="C13" s="5">
        <f t="shared" si="1"/>
        <v>6174</v>
      </c>
      <c r="D13" s="5">
        <f t="shared" si="1"/>
        <v>4377</v>
      </c>
      <c r="E13" s="5">
        <f t="shared" si="1"/>
        <v>3116</v>
      </c>
      <c r="F13" s="5">
        <f t="shared" si="1"/>
        <v>2301</v>
      </c>
      <c r="G13" s="5">
        <f t="shared" si="1"/>
        <v>2262</v>
      </c>
    </row>
    <row r="14" spans="1:9" x14ac:dyDescent="0.2">
      <c r="A14" t="s">
        <v>22</v>
      </c>
      <c r="B14" s="6">
        <f t="shared" ref="B14:G14" si="2">B3/$I$3</f>
        <v>0</v>
      </c>
      <c r="C14" s="6">
        <f t="shared" si="2"/>
        <v>0.10050251256281408</v>
      </c>
      <c r="D14" s="6">
        <f t="shared" si="2"/>
        <v>0.11928061359428722</v>
      </c>
      <c r="E14" s="6">
        <f t="shared" si="2"/>
        <v>0.17164771224543771</v>
      </c>
      <c r="F14" s="6">
        <f t="shared" si="2"/>
        <v>0.27585294895530282</v>
      </c>
      <c r="G14" s="6">
        <f t="shared" si="2"/>
        <v>0.33271621264215817</v>
      </c>
      <c r="I14">
        <f>SUM(B14:G14)</f>
        <v>1</v>
      </c>
    </row>
    <row r="15" spans="1:9" x14ac:dyDescent="0.2">
      <c r="A15" t="s">
        <v>23</v>
      </c>
      <c r="B15" s="6">
        <f t="shared" ref="B15:G15" si="3">B4/$I$4</f>
        <v>0.37022185416031034</v>
      </c>
      <c r="C15" s="6">
        <f t="shared" si="3"/>
        <v>0.25253890075404262</v>
      </c>
      <c r="D15" s="6">
        <f t="shared" si="3"/>
        <v>0.17111973150852111</v>
      </c>
      <c r="E15" s="6">
        <f t="shared" si="3"/>
        <v>0.1075273503900972</v>
      </c>
      <c r="F15" s="6">
        <f t="shared" si="3"/>
        <v>5.4831539031512881E-2</v>
      </c>
      <c r="G15" s="6">
        <f t="shared" si="3"/>
        <v>4.3760624155515841E-2</v>
      </c>
      <c r="I15">
        <f>SUM(B15:G15)</f>
        <v>1</v>
      </c>
    </row>
    <row r="16" spans="1:9" x14ac:dyDescent="0.2">
      <c r="B16" s="4"/>
      <c r="C16" s="4"/>
      <c r="D16" s="4"/>
      <c r="E16" s="4"/>
      <c r="F16" s="4"/>
      <c r="G16" s="4"/>
    </row>
    <row r="17" spans="1:9" x14ac:dyDescent="0.2">
      <c r="A17" t="s">
        <v>24</v>
      </c>
      <c r="B17" s="7">
        <f t="shared" ref="B17:G17" si="4">B6/B4</f>
        <v>2.3310572168589592E-2</v>
      </c>
      <c r="C17" s="7">
        <f t="shared" si="4"/>
        <v>1.6568864342423197E-2</v>
      </c>
      <c r="D17" s="7">
        <f t="shared" si="4"/>
        <v>1.6556291390728478E-2</v>
      </c>
      <c r="E17" s="7">
        <f t="shared" si="4"/>
        <v>1.3781921361978111E-2</v>
      </c>
      <c r="F17" s="7">
        <f t="shared" si="4"/>
        <v>2.5437201907790145E-2</v>
      </c>
      <c r="G17" s="7">
        <f t="shared" si="4"/>
        <v>1.7928286852589643E-2</v>
      </c>
      <c r="H17" s="8"/>
      <c r="I17" s="8"/>
    </row>
    <row r="18" spans="1:9" x14ac:dyDescent="0.2">
      <c r="A18" t="s">
        <v>26</v>
      </c>
      <c r="B18" s="7">
        <f t="shared" ref="B18:G18" si="5">B17*B15</f>
        <v>8.6300832497929643E-3</v>
      </c>
      <c r="C18" s="7">
        <f t="shared" si="5"/>
        <v>4.1842827877784068E-3</v>
      </c>
      <c r="D18" s="7">
        <f t="shared" si="5"/>
        <v>2.8331081375582968E-3</v>
      </c>
      <c r="E18" s="7">
        <f t="shared" si="5"/>
        <v>1.481933487338186E-3</v>
      </c>
      <c r="F18" s="7">
        <f t="shared" si="5"/>
        <v>1.3947609292594692E-3</v>
      </c>
      <c r="G18" s="7">
        <f t="shared" si="5"/>
        <v>7.8455302270845145E-4</v>
      </c>
      <c r="H18" s="8"/>
      <c r="I18" s="7">
        <f>SUM(B18:G18)</f>
        <v>1.9308721614435771E-2</v>
      </c>
    </row>
    <row r="19" spans="1:9" x14ac:dyDescent="0.2">
      <c r="B19" s="7"/>
      <c r="C19" s="7"/>
      <c r="D19" s="7"/>
      <c r="E19" s="7"/>
      <c r="F19" s="7"/>
      <c r="G19" s="7"/>
      <c r="H19" s="8"/>
      <c r="I19" s="7"/>
    </row>
    <row r="20" spans="1:9" x14ac:dyDescent="0.2">
      <c r="A20" t="s">
        <v>27</v>
      </c>
      <c r="B20" s="7">
        <v>0</v>
      </c>
      <c r="C20" s="7">
        <f>C5/C3</f>
        <v>0</v>
      </c>
      <c r="D20" s="7">
        <f>D5/D3</f>
        <v>0</v>
      </c>
      <c r="E20" s="7">
        <f>E5/E3</f>
        <v>7.7041602465331279E-3</v>
      </c>
      <c r="F20" s="7">
        <f>F5/F3</f>
        <v>1.2464046021093002E-2</v>
      </c>
      <c r="G20" s="7">
        <f>G5/G3</f>
        <v>9.538950715421303E-3</v>
      </c>
    </row>
    <row r="21" spans="1:9" x14ac:dyDescent="0.2">
      <c r="A21" t="s">
        <v>28</v>
      </c>
      <c r="B21" s="7">
        <f>0</f>
        <v>0</v>
      </c>
      <c r="C21" s="7">
        <f>C20*C$14</f>
        <v>0</v>
      </c>
      <c r="D21" s="7">
        <f>D20*D$14</f>
        <v>0</v>
      </c>
      <c r="E21" s="7">
        <f>E20*E$14</f>
        <v>1.3224014810896587E-3</v>
      </c>
      <c r="F21" s="7">
        <f>F20*F$14</f>
        <v>3.4382438508331133E-3</v>
      </c>
      <c r="G21" s="7">
        <f>G20*G$14</f>
        <v>3.1737635546151811E-3</v>
      </c>
      <c r="H21" s="8"/>
      <c r="I21" s="7">
        <f>SUM(B21:G21)</f>
        <v>7.9344088865379529E-3</v>
      </c>
    </row>
    <row r="22" spans="1:9" x14ac:dyDescent="0.2">
      <c r="B22" s="7"/>
      <c r="C22" s="7"/>
      <c r="D22" s="7"/>
      <c r="E22" s="7"/>
      <c r="F22" s="7"/>
      <c r="G22" s="7"/>
      <c r="H22" s="8"/>
      <c r="I22" s="7"/>
    </row>
    <row r="23" spans="1:9" x14ac:dyDescent="0.2">
      <c r="A23" t="s">
        <v>29</v>
      </c>
      <c r="B23" s="7" t="s">
        <v>8</v>
      </c>
      <c r="C23" s="7" t="s">
        <v>8</v>
      </c>
      <c r="D23" s="7" t="s">
        <v>8</v>
      </c>
      <c r="E23" s="7">
        <f>1/(E18/E21)</f>
        <v>0.89234874060705982</v>
      </c>
      <c r="F23" s="7">
        <f>1/(F18/F21)</f>
        <v>2.4651133959270033</v>
      </c>
      <c r="G23" s="7">
        <f>1/(G18/G21)</f>
        <v>4.045314290752005</v>
      </c>
      <c r="H23" s="8"/>
      <c r="I23" s="7">
        <f>I18/I21</f>
        <v>2.4335425474727215</v>
      </c>
    </row>
    <row r="24" spans="1:9" x14ac:dyDescent="0.2">
      <c r="A24" t="s">
        <v>30</v>
      </c>
      <c r="B24" s="7" t="s">
        <v>8</v>
      </c>
      <c r="C24" s="7" t="s">
        <v>8</v>
      </c>
      <c r="D24" s="7" t="s">
        <v>8</v>
      </c>
      <c r="E24" s="10">
        <f>1-1/E23</f>
        <v>-0.12063810312513645</v>
      </c>
      <c r="F24" s="10">
        <f>1-1/F23</f>
        <v>0.59433914818999589</v>
      </c>
      <c r="G24" s="10">
        <f>1-1/G23</f>
        <v>0.75280041842827872</v>
      </c>
      <c r="I24" s="11">
        <f>1-1/I23</f>
        <v>0.58907642644731306</v>
      </c>
    </row>
    <row r="25" spans="1:9" x14ac:dyDescent="0.2">
      <c r="A25" t="s">
        <v>31</v>
      </c>
      <c r="B25" s="9">
        <f t="shared" ref="B25:G25" si="6">$I$18*B3</f>
        <v>0</v>
      </c>
      <c r="C25" s="9">
        <f t="shared" si="6"/>
        <v>7.3373142134855929</v>
      </c>
      <c r="D25" s="9">
        <f t="shared" si="6"/>
        <v>8.7082334481105317</v>
      </c>
      <c r="E25" s="9">
        <f t="shared" si="6"/>
        <v>12.531360327768816</v>
      </c>
      <c r="F25" s="9">
        <f t="shared" si="6"/>
        <v>20.138996643856508</v>
      </c>
      <c r="G25" s="9">
        <f t="shared" si="6"/>
        <v>24.290371790960201</v>
      </c>
      <c r="I25" s="9">
        <f>SUM(B25:G25)</f>
        <v>73.00627642418165</v>
      </c>
    </row>
    <row r="28" spans="1:9" x14ac:dyDescent="0.2">
      <c r="A28" t="s">
        <v>32</v>
      </c>
      <c r="B28" s="7">
        <f t="shared" ref="B28:G28" si="7">B8/B4</f>
        <v>4.2382858488344711E-3</v>
      </c>
      <c r="C28" s="7">
        <f t="shared" si="7"/>
        <v>5.3503624439074906E-3</v>
      </c>
      <c r="D28" s="7">
        <f t="shared" si="7"/>
        <v>3.0565461029037188E-3</v>
      </c>
      <c r="E28" s="7">
        <f t="shared" si="7"/>
        <v>3.2428050263477908E-3</v>
      </c>
      <c r="F28" s="7">
        <f t="shared" si="7"/>
        <v>2.3847376788553257E-3</v>
      </c>
      <c r="G28" s="7">
        <f t="shared" si="7"/>
        <v>3.9840637450199202E-3</v>
      </c>
      <c r="H28" s="8"/>
      <c r="I28" s="8"/>
    </row>
    <row r="29" spans="1:9" x14ac:dyDescent="0.2">
      <c r="A29" t="s">
        <v>33</v>
      </c>
      <c r="B29" s="7">
        <f t="shared" ref="B29:G29" si="8">B28*B15</f>
        <v>1.5691060454169027E-3</v>
      </c>
      <c r="C29" s="7">
        <f t="shared" si="8"/>
        <v>1.3511746502201107E-3</v>
      </c>
      <c r="D29" s="7">
        <f t="shared" si="8"/>
        <v>5.2303534847230086E-4</v>
      </c>
      <c r="E29" s="7">
        <f t="shared" si="8"/>
        <v>3.4869023231486729E-4</v>
      </c>
      <c r="F29" s="7">
        <f t="shared" si="8"/>
        <v>1.3075883711807521E-4</v>
      </c>
      <c r="G29" s="7">
        <f t="shared" si="8"/>
        <v>1.7434511615743362E-4</v>
      </c>
      <c r="H29" s="8"/>
      <c r="I29" s="7">
        <f>SUM(B29:G29)</f>
        <v>4.09711022969969E-3</v>
      </c>
    </row>
    <row r="30" spans="1:9" x14ac:dyDescent="0.2">
      <c r="B30" s="7"/>
      <c r="C30" s="7"/>
      <c r="D30" s="7"/>
      <c r="E30" s="7"/>
      <c r="F30" s="7"/>
      <c r="G30" s="7"/>
      <c r="H30" s="8"/>
      <c r="I30" s="7"/>
    </row>
    <row r="31" spans="1:9" x14ac:dyDescent="0.2">
      <c r="A31" t="s">
        <v>34</v>
      </c>
      <c r="B31" s="7">
        <v>0</v>
      </c>
      <c r="C31" s="7">
        <f>C7/C3</f>
        <v>0</v>
      </c>
      <c r="D31" s="7">
        <f>D7/D3</f>
        <v>0</v>
      </c>
      <c r="E31" s="7">
        <f>E7/E3</f>
        <v>1.5408320493066256E-3</v>
      </c>
      <c r="F31" s="7">
        <f>F7/F3</f>
        <v>0</v>
      </c>
      <c r="G31" s="7">
        <f>G7/G3</f>
        <v>2.3847376788553257E-3</v>
      </c>
    </row>
    <row r="32" spans="1:9" x14ac:dyDescent="0.2">
      <c r="A32" t="s">
        <v>35</v>
      </c>
      <c r="B32" s="7">
        <f>0</f>
        <v>0</v>
      </c>
      <c r="C32" s="7">
        <f>C31*C$14</f>
        <v>0</v>
      </c>
      <c r="D32" s="7">
        <f>D31*D$14</f>
        <v>0</v>
      </c>
      <c r="E32" s="7">
        <f>E31*E$14</f>
        <v>2.6448029621793174E-4</v>
      </c>
      <c r="F32" s="7">
        <f>F31*F$14</f>
        <v>0</v>
      </c>
      <c r="G32" s="7">
        <f>G31*G$14</f>
        <v>7.9344088865379526E-4</v>
      </c>
      <c r="H32" s="8"/>
      <c r="I32" s="7">
        <f>SUM(B32:G32)</f>
        <v>1.0579211848717269E-3</v>
      </c>
    </row>
    <row r="33" spans="1:9" x14ac:dyDescent="0.2">
      <c r="B33" s="7"/>
      <c r="C33" s="7"/>
      <c r="D33" s="7"/>
      <c r="E33" s="7"/>
      <c r="F33" s="7"/>
      <c r="G33" s="7"/>
      <c r="H33" s="8"/>
      <c r="I33" s="7"/>
    </row>
    <row r="34" spans="1:9" x14ac:dyDescent="0.2">
      <c r="A34" t="s">
        <v>36</v>
      </c>
      <c r="B34" s="7" t="s">
        <v>8</v>
      </c>
      <c r="C34" s="7" t="s">
        <v>8</v>
      </c>
      <c r="D34" s="7" t="s">
        <v>8</v>
      </c>
      <c r="E34" s="7">
        <f>1/(E29/E32)</f>
        <v>0.75849642951600094</v>
      </c>
      <c r="F34" s="7" t="s">
        <v>8</v>
      </c>
      <c r="G34" s="7">
        <f>1/(G29/G32)</f>
        <v>4.5509785770960072</v>
      </c>
      <c r="H34" s="8"/>
      <c r="I34" s="7">
        <f>I29/I32</f>
        <v>3.8727934446236323</v>
      </c>
    </row>
    <row r="35" spans="1:9" x14ac:dyDescent="0.2">
      <c r="A35" t="s">
        <v>30</v>
      </c>
      <c r="B35" s="7" t="s">
        <v>8</v>
      </c>
      <c r="C35" s="7" t="s">
        <v>8</v>
      </c>
      <c r="D35" s="7" t="s">
        <v>8</v>
      </c>
      <c r="E35" s="10">
        <f>1-1/E34</f>
        <v>-0.31839776838251344</v>
      </c>
      <c r="F35" s="10" t="s">
        <v>8</v>
      </c>
      <c r="G35" s="10">
        <f>1-1/G34</f>
        <v>0.78026703860291446</v>
      </c>
      <c r="I35" s="11">
        <f>1-1/I34</f>
        <v>0.74178844952646772</v>
      </c>
    </row>
    <row r="36" spans="1:9" x14ac:dyDescent="0.2">
      <c r="A36" t="s">
        <v>37</v>
      </c>
      <c r="B36" s="9">
        <f t="shared" ref="B36:G36" si="9">$I$29*B3</f>
        <v>0</v>
      </c>
      <c r="C36" s="9">
        <f t="shared" si="9"/>
        <v>1.5569018872858822</v>
      </c>
      <c r="D36" s="9">
        <f t="shared" si="9"/>
        <v>1.8477967135945601</v>
      </c>
      <c r="E36" s="9">
        <f t="shared" si="9"/>
        <v>2.6590245390750988</v>
      </c>
      <c r="F36" s="9">
        <f t="shared" si="9"/>
        <v>4.2732859695767766</v>
      </c>
      <c r="G36" s="9">
        <f t="shared" si="9"/>
        <v>5.1541646689622098</v>
      </c>
      <c r="I36" s="9">
        <f>SUM(B36:G36)</f>
        <v>15.491173778494527</v>
      </c>
    </row>
  </sheetData>
  <mergeCells count="1">
    <mergeCell ref="B1:E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CED-FA7E-49B0-88AF-0DA711ECA4D8}">
  <dimension ref="A1:G11"/>
  <sheetViews>
    <sheetView workbookViewId="0">
      <selection activeCell="C42" sqref="C42"/>
    </sheetView>
  </sheetViews>
  <sheetFormatPr baseColWidth="10" defaultColWidth="8.83203125" defaultRowHeight="15" x14ac:dyDescent="0.2"/>
  <cols>
    <col min="1" max="1" width="90.6640625" customWidth="1"/>
    <col min="2" max="5" width="18.5" customWidth="1"/>
    <col min="6" max="6" width="17.6640625" customWidth="1"/>
    <col min="7" max="7" width="13.1640625" bestFit="1" customWidth="1"/>
  </cols>
  <sheetData>
    <row r="1" spans="1:7" x14ac:dyDescent="0.2">
      <c r="B1" s="12" t="s">
        <v>13</v>
      </c>
      <c r="C1" s="12"/>
      <c r="D1" s="12"/>
      <c r="E1" s="12"/>
    </row>
    <row r="2" spans="1:7" x14ac:dyDescent="0.2">
      <c r="B2" s="1" t="s">
        <v>1</v>
      </c>
      <c r="C2" s="1" t="s">
        <v>2</v>
      </c>
      <c r="D2" s="1" t="s">
        <v>3</v>
      </c>
      <c r="E2" s="1" t="s">
        <v>4</v>
      </c>
      <c r="F2" s="1" t="s">
        <v>18</v>
      </c>
      <c r="G2" s="1" t="s">
        <v>19</v>
      </c>
    </row>
    <row r="3" spans="1:7" x14ac:dyDescent="0.2">
      <c r="A3" t="s">
        <v>5</v>
      </c>
      <c r="B3" s="2">
        <v>0</v>
      </c>
      <c r="C3" s="2">
        <v>380</v>
      </c>
      <c r="D3" s="2">
        <v>451</v>
      </c>
      <c r="E3" s="2">
        <v>649</v>
      </c>
      <c r="F3" s="3">
        <v>1043</v>
      </c>
      <c r="G3" s="3">
        <v>1258</v>
      </c>
    </row>
    <row r="4" spans="1:7" x14ac:dyDescent="0.2">
      <c r="A4" t="s">
        <v>6</v>
      </c>
      <c r="B4" s="3">
        <v>8494</v>
      </c>
      <c r="C4" s="3">
        <v>5794</v>
      </c>
      <c r="D4" s="3">
        <v>3926</v>
      </c>
      <c r="E4" s="3">
        <v>2467</v>
      </c>
      <c r="F4" s="3">
        <v>1258</v>
      </c>
      <c r="G4" s="3">
        <v>1004</v>
      </c>
    </row>
    <row r="5" spans="1:7" x14ac:dyDescent="0.2">
      <c r="A5" t="s">
        <v>14</v>
      </c>
      <c r="B5" s="2" t="s">
        <v>8</v>
      </c>
      <c r="C5" s="2">
        <v>0</v>
      </c>
      <c r="D5" s="2">
        <v>0</v>
      </c>
      <c r="E5" s="2">
        <v>5</v>
      </c>
      <c r="F5" s="2">
        <v>13</v>
      </c>
      <c r="G5" s="2">
        <v>13</v>
      </c>
    </row>
    <row r="6" spans="1:7" x14ac:dyDescent="0.2">
      <c r="A6" t="s">
        <v>15</v>
      </c>
      <c r="B6" s="2">
        <v>340</v>
      </c>
      <c r="C6" s="2">
        <v>199</v>
      </c>
      <c r="D6" s="2">
        <v>146</v>
      </c>
      <c r="E6" s="2">
        <v>80</v>
      </c>
      <c r="F6" s="2">
        <v>73</v>
      </c>
      <c r="G6" s="2">
        <v>31</v>
      </c>
    </row>
    <row r="7" spans="1:7" x14ac:dyDescent="0.2">
      <c r="A7" t="s">
        <v>16</v>
      </c>
      <c r="B7" s="2" t="s">
        <v>8</v>
      </c>
      <c r="C7" s="2">
        <v>0</v>
      </c>
      <c r="D7" s="2">
        <v>0</v>
      </c>
      <c r="E7" s="2">
        <v>1</v>
      </c>
      <c r="F7" s="2">
        <v>0</v>
      </c>
      <c r="G7" s="2">
        <v>3</v>
      </c>
    </row>
    <row r="8" spans="1:7" x14ac:dyDescent="0.2">
      <c r="A8" t="s">
        <v>17</v>
      </c>
      <c r="B8" s="2">
        <v>58</v>
      </c>
      <c r="C8" s="2">
        <v>44</v>
      </c>
      <c r="D8" s="2">
        <v>28</v>
      </c>
      <c r="E8" s="2">
        <v>16</v>
      </c>
      <c r="F8" s="2">
        <v>8</v>
      </c>
      <c r="G8" s="2">
        <v>10</v>
      </c>
    </row>
    <row r="11" spans="1:7" x14ac:dyDescent="0.2">
      <c r="A11" t="s">
        <v>20</v>
      </c>
    </row>
  </sheetData>
  <mergeCells count="1">
    <mergeCell ref="B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lassification xmlns="8430d550-c2bd-4ade-ae56-0b82b076c537">Public</Classification>
    <Data_x0020_Request_x0020_Set_x0020_Name xmlns="8430d550-c2bd-4ade-ae56-0b82b076c537">DR - 30003 MGRA 3-1</Data_x0020_Request_x0020_Set_x0020_Name>
    <Response_x0020_Date xmlns="8430d550-c2bd-4ade-ae56-0b82b076c537">2025-05-29T22:43:55+00:00</Response_x0020_Date>
    <Acronym xmlns="8430d550-c2bd-4ade-ae56-0b82b076c537">2026-WMPs</Acronym>
    <RimsSpid xmlns="8430d550-c2bd-4ade-ae56-0b82b076c537">22274</RimsSpid>
    <_Status xmlns="http://schemas.microsoft.com/sharepoint/v3/fields">(3) Review</_Status>
    <Data_x0020_Request_x0020_Set_x0020_Name1 xmlns="8430d550-c2bd-4ade-ae56-0b82b076c537">MGRA-SCE-003</Data_x0020_Request_x0020_Set_x0020_Name1>
    <Received_x0020_Date xmlns="8430d550-c2bd-4ade-ae56-0b82b076c537">2025-05-23T07:00:00+00:00</Received_x0020_Date>
    <Year xmlns="8430d550-c2bd-4ade-ae56-0b82b076c537" xsi:nil="true"/>
    <HeaderSpid xmlns="8430d550-c2bd-4ade-ae56-0b82b076c537">10740</HeaderSpid>
    <Party xmlns="8430d550-c2bd-4ade-ae56-0b82b076c537">MGRA</Party>
    <Question xmlns="8430d550-c2bd-4ade-ae56-0b82b076c537">Please provide an excel spreadsheet table that provides for 2023, and 2024:
    a. Number of miles of fully covered conductor circuit segments in SCE’s HFRA.
    b. Number of miles of fully “bare wire” conductor circuit segments in SCE’s HFRA
    c. Number of wires down for fully covered conductor circuit segments in the HFRA.
    d. Number of wires down for fully “bare wire” conductor circuit segments in the HFRA,
    e. Number reportable ignitions for fully covered conductor circuit segments in the HFRA.
    f. Number reportable ignitions for fully “bare wire” conductor circuit segments in
the HFRA.</Question>
    <Proceeding_x0020_Number xmlns="8430d550-c2bd-4ade-ae56-0b82b076c537">2026-WMPs</Proceeding_x0020_Number>
    <DR_x0020_360_x0020_Link xmlns="8430d550-c2bd-4ade-ae56-0b82b076c537">
      <Url xsi:nil="true"/>
      <Description xsi:nil="true"/>
    </DR_x0020_360_x0020_Link>
    <Agency xmlns="8430d550-c2bd-4ade-ae56-0b82b076c537">Office of Energy Infrastructure Safety (OEIS)</Agency>
    <_dlc_DocId xmlns="8430d550-c2bd-4ade-ae56-0b82b076c537">RCMS365-1419139168-249938</_dlc_DocId>
    <_dlc_DocIdUrl xmlns="8430d550-c2bd-4ade-ae56-0b82b076c537">
      <Url>https://edisonintl.sharepoint.com/teams/rcms365/_layouts/15/DocIdRedir.aspx?ID=RCMS365-1419139168-249938</Url>
      <Description>RCMS365-1419139168-249938</Description>
    </_dlc_DocIdUrl>
    <Witness xmlns="8430d550-c2bd-4ade-ae56-0b82b076c537">
      <UserInfo>
        <DisplayName/>
        <AccountId xsi:nil="true"/>
        <AccountType/>
      </UserInfo>
    </Witness>
    <Assignee xmlns="8430d550-c2bd-4ade-ae56-0b82b076c537">
      <UserInfo>
        <DisplayName>Arianne Luy</DisplayName>
        <AccountId>325</AccountId>
        <AccountType/>
      </UserInfo>
    </Assignee>
    <Question_x0020_Number xmlns="8430d550-c2bd-4ade-ae56-0b82b076c537">MGRA 3-1</Question_x0020_Number>
    <Attorney xmlns="8430d550-c2bd-4ade-ae56-0b82b076c537">
      <UserInfo>
        <DisplayName>Peter Shakro</DisplayName>
        <AccountId>4067</AccountId>
        <AccountType/>
      </UserInfo>
    </Attorney>
    <Document_x0020_Type xmlns="8430d550-c2bd-4ade-ae56-0b82b076c537">Attachment</Document_x0020_Type>
    <Volume xmlns="d1269d0e-3d21-492c-95ee-c4f1a377396e" xsi:nil="true"/>
    <Exhibit xmlns="d1269d0e-3d21-492c-95ee-c4f1a377396e" xsi:nil="true"/>
    <Document_x0020_Review_x0020_Status xmlns="d1269d0e-3d21-492c-95ee-c4f1a377396e">Pending for Case Admin</Document_x0020_Review_x0020_Status>
    <Review_x0020_Status xmlns="8430d550-c2bd-4ade-ae56-0b82b076c537">
      <Url>https://edisonintl.sharepoint.com/teams/rcms365/Lists/Data Request Review Tasks/Review%20Task%20View.aspx?QuestionDocID=249407  </Url>
      <Description>Ready for Case Admin</Description>
    </Review_x0020_Status>
    <Party xmlns="d1269d0e-3d21-492c-95ee-c4f1a377396e">151</Part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0606066 Declaration Template Matrix and Off Matrix" ma:contentTypeID="0x0101004578EF203F955042B98D38CD5771BBAE007E41F33A4060494EAB7FD70022A08F15" ma:contentTypeVersion="5" ma:contentTypeDescription="Declaration Template" ma:contentTypeScope="" ma:versionID="e344e7ec9073fb773667ed25ce0a320d">
  <xsd:schema xmlns:xsd="http://www.w3.org/2001/XMLSchema" xmlns:xs="http://www.w3.org/2001/XMLSchema" xmlns:p="http://schemas.microsoft.com/office/2006/metadata/properties" xmlns:ns2="8430d550-c2bd-4ade-ae56-0b82b076c537" xmlns:ns3="http://schemas.microsoft.com/sharepoint/v3/fields" xmlns:ns4="d1269d0e-3d21-492c-95ee-c4f1a377396e" targetNamespace="http://schemas.microsoft.com/office/2006/metadata/properties" ma:root="true" ma:fieldsID="9cb54964bca16f9e76de78610046b8bb" ns2:_="" ns3:_="" ns4:_="">
    <xsd:import namespace="8430d550-c2bd-4ade-ae56-0b82b076c537"/>
    <xsd:import namespace="http://schemas.microsoft.com/sharepoint/v3/fields"/>
    <xsd:import namespace="d1269d0e-3d21-492c-95ee-c4f1a377396e"/>
    <xsd:element name="properties">
      <xsd:complexType>
        <xsd:sequence>
          <xsd:element name="documentManagement">
            <xsd:complexType>
              <xsd:all>
                <xsd:element ref="ns2:_dlc_DocId" minOccurs="0"/>
                <xsd:element ref="ns2:_dlc_DocIdUrl" minOccurs="0"/>
                <xsd:element ref="ns2:_dlc_DocIdPersistId" minOccurs="0"/>
                <xsd:element ref="ns2:Acronym" minOccurs="0"/>
                <xsd:element ref="ns2:Agency" minOccurs="0"/>
                <xsd:element ref="ns2:Assignee" minOccurs="0"/>
                <xsd:element ref="ns2:Attorney" minOccurs="0"/>
                <xsd:element ref="ns2:Classification" minOccurs="0"/>
                <xsd:element ref="ns2:Data_x0020_Request_x0020_Set_x0020_Name" minOccurs="0"/>
                <xsd:element ref="ns2:DR_x0020_360_x0020_Link" minOccurs="0"/>
                <xsd:element ref="ns2:Document_x0020_Type" minOccurs="0"/>
                <xsd:element ref="ns2:HeaderSpid" minOccurs="0"/>
                <xsd:element ref="ns2:Proceeding_x0020_Number" minOccurs="0"/>
                <xsd:element ref="ns2:Received_x0020_Date" minOccurs="0"/>
                <xsd:element ref="ns2:Party" minOccurs="0"/>
                <xsd:element ref="ns2:Question" minOccurs="0"/>
                <xsd:element ref="ns2:Question_x0020_Number" minOccurs="0"/>
                <xsd:element ref="ns2:Response_x0020_Date" minOccurs="0"/>
                <xsd:element ref="ns2:Review_x0020_Status" minOccurs="0"/>
                <xsd:element ref="ns2:Year" minOccurs="0"/>
                <xsd:element ref="ns2:Witness" minOccurs="0"/>
                <xsd:element ref="ns3:_Status"/>
                <xsd:element ref="ns2:RimsSpid" minOccurs="0"/>
                <xsd:element ref="ns2:Data_x0020_Request_x0020_Set_x0020_Name1" minOccurs="0"/>
                <xsd:element ref="ns4:Party" minOccurs="0"/>
                <xsd:element ref="ns4:Document_x0020_Review_x0020_Status" minOccurs="0"/>
                <xsd:element ref="ns4:Exhibit" minOccurs="0"/>
                <xsd:element ref="ns4:Volu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0d550-c2bd-4ade-ae56-0b82b076c53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cronym" ma:index="11" nillable="true" ma:displayName="Acronym" ma:internalName="Acronym">
      <xsd:simpleType>
        <xsd:restriction base="dms:Text">
          <xsd:maxLength value="255"/>
        </xsd:restriction>
      </xsd:simpleType>
    </xsd:element>
    <xsd:element name="Agency" ma:index="12" nillable="true" ma:displayName="Agency" ma:internalName="Agency">
      <xsd:simpleType>
        <xsd:restriction base="dms:Text">
          <xsd:maxLength value="255"/>
        </xsd:restriction>
      </xsd:simpleType>
    </xsd:element>
    <xsd:element name="Assignee" ma:index="13" nillable="true" ma:displayName="Assignee" ma:indexed="true" ma:list="UserInfo" ma:SharePointGroup="0" ma:internalName="Assigne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ttorney" ma:index="14" nillable="true" ma:displayName="Attorney" ma:list="UserInfo" ma:SharePointGroup="0" ma:internalName="Attorne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lassification" ma:index="15" nillable="true" ma:displayName="Classification" ma:default="Public" ma:format="Dropdown" ma:internalName="Classification">
      <xsd:simpleType>
        <xsd:restriction base="dms:Choice">
          <xsd:enumeration value="Public"/>
          <xsd:enumeration value="Confidential"/>
          <xsd:enumeration value="Internal"/>
        </xsd:restriction>
      </xsd:simpleType>
    </xsd:element>
    <xsd:element name="Data_x0020_Request_x0020_Set_x0020_Name" ma:index="16" nillable="true" ma:displayName="Data Request Set" ma:internalName="Data_x0020_Request_x0020_Set_x0020_Name">
      <xsd:simpleType>
        <xsd:restriction base="dms:Text">
          <xsd:maxLength value="255"/>
        </xsd:restriction>
      </xsd:simpleType>
    </xsd:element>
    <xsd:element name="DR_x0020_360_x0020_Link" ma:index="17" nillable="true" ma:displayName="DR 360 Link" ma:format="Hyperlink" ma:internalName="DR_x0020_360_x0020_Link">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Type" ma:index="18" nillable="true" ma:displayName="Document Type" ma:default="Attachment" ma:format="Dropdown" ma:indexed="true" ma:internalName="Document_x0020_Type">
      <xsd:simpleType>
        <xsd:restriction base="dms:Choice">
          <xsd:enumeration value="Attachment"/>
          <xsd:enumeration value="Answer"/>
          <xsd:enumeration value="Declaration"/>
          <xsd:enumeration value="Production Overlay"/>
          <xsd:enumeration value="CPUC Initial Request"/>
          <xsd:enumeration value="DO NOT PRODUCE"/>
          <xsd:enumeration value="Transmittal"/>
          <xsd:enumeration value="Confirmation"/>
        </xsd:restriction>
      </xsd:simpleType>
    </xsd:element>
    <xsd:element name="HeaderSpid" ma:index="19" nillable="true" ma:displayName="HeaderSpid" ma:indexed="true" ma:internalName="HeaderSpid" ma:readOnly="false">
      <xsd:simpleType>
        <xsd:restriction base="dms:Text">
          <xsd:maxLength value="255"/>
        </xsd:restriction>
      </xsd:simpleType>
    </xsd:element>
    <xsd:element name="Proceeding_x0020_Number" ma:index="20" nillable="true" ma:displayName="Proceeding Number" ma:indexed="true" ma:internalName="Proceeding_x0020_Number">
      <xsd:simpleType>
        <xsd:restriction base="dms:Text">
          <xsd:maxLength value="255"/>
        </xsd:restriction>
      </xsd:simpleType>
    </xsd:element>
    <xsd:element name="Received_x0020_Date" ma:index="21" nillable="true" ma:displayName="Received Date" ma:format="DateOnly" ma:indexed="true" ma:internalName="Received_x0020_Date">
      <xsd:simpleType>
        <xsd:restriction base="dms:DateTime"/>
      </xsd:simpleType>
    </xsd:element>
    <xsd:element name="Party" ma:index="22" nillable="true" ma:displayName="PartyTxt" ma:internalName="Party0">
      <xsd:simpleType>
        <xsd:restriction base="dms:Text">
          <xsd:maxLength value="255"/>
        </xsd:restriction>
      </xsd:simpleType>
    </xsd:element>
    <xsd:element name="Question" ma:index="23" nillable="true" ma:displayName="Question" ma:internalName="Question">
      <xsd:simpleType>
        <xsd:restriction base="dms:Note"/>
      </xsd:simpleType>
    </xsd:element>
    <xsd:element name="Question_x0020_Number" ma:index="24" nillable="true" ma:displayName="Question Number" ma:indexed="true" ma:internalName="Question_x0020_Number" ma:readOnly="false">
      <xsd:simpleType>
        <xsd:restriction base="dms:Text">
          <xsd:maxLength value="255"/>
        </xsd:restriction>
      </xsd:simpleType>
    </xsd:element>
    <xsd:element name="Response_x0020_Date" ma:index="25" nillable="true" ma:displayName="Response Date" ma:format="DateOnly" ma:internalName="Response_x0020_Date">
      <xsd:simpleType>
        <xsd:restriction base="dms:DateTime"/>
      </xsd:simpleType>
    </xsd:element>
    <xsd:element name="Review_x0020_Status" ma:index="26" nillable="true" ma:displayName="Review Status" ma:format="Hyperlink" ma:internalName="Review_x0020_Status">
      <xsd:complexType>
        <xsd:complexContent>
          <xsd:extension base="dms:URL">
            <xsd:sequence>
              <xsd:element name="Url" type="dms:ValidUrl" minOccurs="0" nillable="true"/>
              <xsd:element name="Description" type="xsd:string" nillable="true"/>
            </xsd:sequence>
          </xsd:extension>
        </xsd:complexContent>
      </xsd:complexType>
    </xsd:element>
    <xsd:element name="Year" ma:index="27" nillable="true" ma:displayName="Year" ma:internalName="Year">
      <xsd:simpleType>
        <xsd:restriction base="dms:Text">
          <xsd:maxLength value="255"/>
        </xsd:restriction>
      </xsd:simpleType>
    </xsd:element>
    <xsd:element name="Witness" ma:index="28" nillable="true" ma:displayName="Witness" ma:list="UserInfo" ma:SharePointGroup="0" ma:internalName="Witness"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imsSpid" ma:index="30" nillable="true" ma:displayName="RimsSpid" ma:indexed="true" ma:internalName="RimsSpid">
      <xsd:simpleType>
        <xsd:restriction base="dms:Text">
          <xsd:maxLength value="255"/>
        </xsd:restriction>
      </xsd:simpleType>
    </xsd:element>
    <xsd:element name="Data_x0020_Request_x0020_Set_x0020_Name1" ma:index="31" nillable="true" ma:displayName="Data Request Set Name" ma:indexed="true" ma:internalName="Data_x0020_Request_x0020_Set_x0020_Name1">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29" ma:displayName="Status" ma:format="Dropdown" ma:indexed="true" ma:internalName="_Status">
      <xsd:simpleType>
        <xsd:restriction base="dms:Choice">
          <xsd:enumeration value="(1) New"/>
          <xsd:enumeration value="(2) In Progress"/>
          <xsd:enumeration value="(3) Review"/>
          <xsd:enumeration value="(4) Law Review"/>
          <xsd:enumeration value="(5) Approved For Case Admin"/>
          <xsd:enumeration value="(6) Complete"/>
        </xsd:restriction>
      </xsd:simpleType>
    </xsd:element>
  </xsd:schema>
  <xsd:schema xmlns:xsd="http://www.w3.org/2001/XMLSchema" xmlns:xs="http://www.w3.org/2001/XMLSchema" xmlns:dms="http://schemas.microsoft.com/office/2006/documentManagement/types" xmlns:pc="http://schemas.microsoft.com/office/infopath/2007/PartnerControls" targetNamespace="d1269d0e-3d21-492c-95ee-c4f1a377396e" elementFormDefault="qualified">
    <xsd:import namespace="http://schemas.microsoft.com/office/2006/documentManagement/types"/>
    <xsd:import namespace="http://schemas.microsoft.com/office/infopath/2007/PartnerControls"/>
    <xsd:element name="Party" ma:index="32" nillable="true" ma:displayName="Party" ma:indexed="true" ma:list="{0d6e30c2-f70e-486c-88bb-1fbf684d938e}" ma:internalName="Party" ma:showField="Title" ma:web="8430d550-c2bd-4ade-ae56-0b82b076c537">
      <xsd:simpleType>
        <xsd:restriction base="dms:Lookup"/>
      </xsd:simpleType>
    </xsd:element>
    <xsd:element name="Document_x0020_Review_x0020_Status" ma:index="33" nillable="true" ma:displayName="Document Review Status" ma:hidden="true" ma:indexed="true" ma:internalName="Document_x0020_Review_x0020_Status">
      <xsd:simpleType>
        <xsd:restriction base="dms:Text">
          <xsd:maxLength value="255"/>
        </xsd:restriction>
      </xsd:simpleType>
    </xsd:element>
    <xsd:element name="Exhibit" ma:index="34" nillable="true" ma:displayName="Exhibit" ma:internalName="Exhibit">
      <xsd:simpleType>
        <xsd:restriction base="dms:Text">
          <xsd:maxLength value="255"/>
        </xsd:restriction>
      </xsd:simpleType>
    </xsd:element>
    <xsd:element name="Volume" ma:index="35" nillable="true" ma:displayName="Volume" ma:internalName="Volu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2EAC076-8DD0-414D-99AE-55A454A904CF}">
  <ds:schemaRefs>
    <ds:schemaRef ds:uri="http://purl.org/dc/elements/1.1/"/>
    <ds:schemaRef ds:uri="http://schemas.microsoft.com/office/2006/metadata/properties"/>
    <ds:schemaRef ds:uri="http://schemas.microsoft.com/office/infopath/2007/PartnerControls"/>
    <ds:schemaRef ds:uri="http://purl.org/dc/terms/"/>
    <ds:schemaRef ds:uri="8430d550-c2bd-4ade-ae56-0b82b076c537"/>
    <ds:schemaRef ds:uri="http://schemas.openxmlformats.org/package/2006/metadata/core-properties"/>
    <ds:schemaRef ds:uri="http://schemas.microsoft.com/office/2006/documentManagement/types"/>
    <ds:schemaRef ds:uri="d1269d0e-3d21-492c-95ee-c4f1a377396e"/>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0914BC27-4D8D-40B6-BA21-9D7F9FC9D09B}">
  <ds:schemaRefs>
    <ds:schemaRef ds:uri="http://schemas.microsoft.com/sharepoint/v3/contenttype/forms"/>
  </ds:schemaRefs>
</ds:datastoreItem>
</file>

<file path=customXml/itemProps3.xml><?xml version="1.0" encoding="utf-8"?>
<ds:datastoreItem xmlns:ds="http://schemas.openxmlformats.org/officeDocument/2006/customXml" ds:itemID="{B3BF0AC1-DBF4-48CA-A788-BE2BF17C7D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0d550-c2bd-4ade-ae56-0b82b076c537"/>
    <ds:schemaRef ds:uri="http://schemas.microsoft.com/sharepoint/v3/fields"/>
    <ds:schemaRef ds:uri="d1269d0e-3d21-492c-95ee-c4f1a3773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703A771-96B0-4053-915D-103DC1BD42F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HFRA Only Events</vt:lpstr>
      <vt:lpstr>HFRA &amp; Non-HFRA Events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Arianne Luy</dc:creator>
  <cp:keywords/>
  <dc:description/>
  <cp:lastModifiedBy>Joseph Mitchell</cp:lastModifiedBy>
  <cp:revision/>
  <dcterms:created xsi:type="dcterms:W3CDTF">2023-04-25T15:31:24Z</dcterms:created>
  <dcterms:modified xsi:type="dcterms:W3CDTF">2025-06-08T20:59:56Z</dcterms:modified>
  <cp:category/>
  <cp:contentStatus>(5) Approved For Case Admin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2023-04-25T15:31:24Z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66a499d0-c1e1-4886-927b-b7ba676a01f4</vt:lpwstr>
  </property>
  <property fmtid="{D5CDD505-2E9C-101B-9397-08002B2CF9AE}" pid="8" name="MSIP_Label_bc3dd1c7-2c40-4a31-84b2-bec599b321a0_ContentBits">
    <vt:lpwstr>0</vt:lpwstr>
  </property>
  <property fmtid="{D5CDD505-2E9C-101B-9397-08002B2CF9AE}" pid="9" name="ContentTypeId">
    <vt:lpwstr>0x0101004578EF203F955042B98D38CD5771BBAE007E41F33A4060494EAB7FD70022A08F15</vt:lpwstr>
  </property>
  <property fmtid="{D5CDD505-2E9C-101B-9397-08002B2CF9AE}" pid="10" name="_dlc_DocIdItemGuid">
    <vt:lpwstr>f996c5db-0734-49bb-a1e1-f6b50d865f6d</vt:lpwstr>
  </property>
  <property fmtid="{D5CDD505-2E9C-101B-9397-08002B2CF9AE}" pid="11" name="_docset_NoMedatataSyncRequired">
    <vt:lpwstr>True</vt:lpwstr>
  </property>
  <property fmtid="{D5CDD505-2E9C-101B-9397-08002B2CF9AE}" pid="12" name="Review Status">
    <vt:lpwstr>https://edisonintl.sharepoint.com/teams/rcms365/Lists/Data Request Review Tasks/Review%20Task%20View.aspx?QuestionDocID=177310  , Completed</vt:lpwstr>
  </property>
  <property fmtid="{D5CDD505-2E9C-101B-9397-08002B2CF9AE}" pid="13" name="MarkedForDeletion">
    <vt:bool>false</vt:bool>
  </property>
  <property fmtid="{D5CDD505-2E9C-101B-9397-08002B2CF9AE}" pid="14" name="Data Request Set Name1">
    <vt:lpwstr>MGRA-SCE-002</vt:lpwstr>
  </property>
  <property fmtid="{D5CDD505-2E9C-101B-9397-08002B2CF9AE}" pid="15" name="DeletedBy">
    <vt:lpwstr/>
  </property>
  <property fmtid="{D5CDD505-2E9C-101B-9397-08002B2CF9AE}" pid="16" name="Document Review Status">
    <vt:lpwstr>Pending for Case Admin</vt:lpwstr>
  </property>
  <property fmtid="{D5CDD505-2E9C-101B-9397-08002B2CF9AE}" pid="17" name="MediaServiceImageTags">
    <vt:lpwstr/>
  </property>
  <property fmtid="{D5CDD505-2E9C-101B-9397-08002B2CF9AE}" pid="18" name="Modified Date">
    <vt:filetime>2023-04-27T07:00:00Z</vt:filetime>
  </property>
  <property fmtid="{D5CDD505-2E9C-101B-9397-08002B2CF9AE}" pid="19" name="lcf76f155ced4ddcb4097134ff3c332f">
    <vt:lpwstr/>
  </property>
  <property fmtid="{D5CDD505-2E9C-101B-9397-08002B2CF9AE}" pid="20" name="TaxCatchAll">
    <vt:lpwstr/>
  </property>
</Properties>
</file>