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Z:\jwm On My Mac\Work\WEEDS\Business\PowerLines\OIR18\WMP21\SDGE\DRs\"/>
    </mc:Choice>
  </mc:AlternateContent>
  <xr:revisionPtr revIDLastSave="0" documentId="13_ncr:1_{3C3651CA-2320-4CD4-A57A-B80E97FC1343}" xr6:coauthVersionLast="46" xr6:coauthVersionMax="46" xr10:uidLastSave="{00000000-0000-0000-0000-000000000000}"/>
  <bookViews>
    <workbookView xWindow="2498" yWindow="825" windowWidth="24577" windowHeight="12870" xr2:uid="{22148F06-3CB0-4E17-9BBB-3C8EF8F9E937}"/>
  </bookViews>
  <sheets>
    <sheet name="Questions 1-5" sheetId="8" r:id="rId1"/>
    <sheet name="HWW" sheetId="10" r:id="rId2"/>
    <sheet name="Question 2-Landy" sheetId="5" state="hidden" r:id="rId3"/>
  </sheets>
  <externalReferences>
    <externalReference r:id="rId4"/>
  </externalReferenc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 i="10" l="1"/>
  <c r="M13" i="10"/>
  <c r="M12" i="10"/>
  <c r="M11" i="10"/>
  <c r="M10" i="10"/>
  <c r="M8" i="10"/>
  <c r="M7" i="10"/>
  <c r="M6" i="10"/>
  <c r="M5" i="10"/>
  <c r="M4" i="10"/>
  <c r="M3" i="10"/>
  <c r="CL12" i="8"/>
  <c r="CG12" i="8"/>
  <c r="CB12" i="8"/>
  <c r="BW12" i="8"/>
  <c r="BR12" i="8"/>
  <c r="BM12" i="8"/>
  <c r="BH12" i="8"/>
  <c r="BC12" i="8"/>
  <c r="AX12" i="8"/>
  <c r="AS12" i="8"/>
  <c r="AN12" i="8"/>
  <c r="AI12" i="8"/>
  <c r="AD12" i="8"/>
  <c r="Y12" i="8"/>
  <c r="T12" i="8"/>
  <c r="J12" i="8"/>
  <c r="O12" i="8"/>
  <c r="E12" i="8"/>
  <c r="CG17" i="8"/>
  <c r="CL17" i="8"/>
  <c r="BW17" i="8"/>
  <c r="BR17" i="8"/>
  <c r="BH17" i="8"/>
  <c r="BC17" i="8"/>
  <c r="AS17" i="8"/>
  <c r="AN17" i="8"/>
  <c r="AD17" i="8"/>
  <c r="Y17" i="8"/>
  <c r="O17" i="8"/>
  <c r="J17" i="8"/>
  <c r="CQ17" i="8"/>
  <c r="CP17" i="8"/>
  <c r="CG16" i="8"/>
  <c r="CL16" i="8"/>
  <c r="BW16" i="8"/>
  <c r="BR16" i="8"/>
  <c r="BH16" i="8"/>
  <c r="BC16" i="8"/>
  <c r="AS16" i="8"/>
  <c r="AN16" i="8"/>
  <c r="AD16" i="8"/>
  <c r="Y16" i="8"/>
  <c r="O16" i="8"/>
  <c r="J16" i="8"/>
  <c r="CQ16" i="8"/>
  <c r="CP16" i="8"/>
  <c r="CG15" i="8"/>
  <c r="CL15" i="8"/>
  <c r="BW15" i="8"/>
  <c r="BR15" i="8"/>
  <c r="BH15" i="8"/>
  <c r="BC15" i="8"/>
  <c r="AS15" i="8"/>
  <c r="AN15" i="8"/>
  <c r="AD15" i="8"/>
  <c r="Y15" i="8"/>
  <c r="O15" i="8"/>
  <c r="J15" i="8"/>
  <c r="CQ15" i="8"/>
  <c r="CP15" i="8"/>
  <c r="CG14" i="8"/>
  <c r="CL14" i="8"/>
  <c r="BW14" i="8"/>
  <c r="BR14" i="8"/>
  <c r="BH14" i="8"/>
  <c r="BC14" i="8"/>
  <c r="AS14" i="8"/>
  <c r="AN14" i="8"/>
  <c r="AD14" i="8"/>
  <c r="Y14" i="8"/>
  <c r="O14" i="8"/>
  <c r="J14" i="8"/>
  <c r="CQ14" i="8"/>
  <c r="CP14" i="8"/>
  <c r="CG13" i="8"/>
  <c r="CL13" i="8"/>
  <c r="BW13" i="8"/>
  <c r="BR13" i="8"/>
  <c r="BH13" i="8"/>
  <c r="BC13" i="8"/>
  <c r="AS13" i="8"/>
  <c r="AN13" i="8"/>
  <c r="AD13" i="8"/>
  <c r="Y13" i="8"/>
  <c r="O13" i="8"/>
  <c r="J13" i="8"/>
  <c r="CQ13" i="8"/>
  <c r="CP13" i="8"/>
  <c r="CK17" i="8"/>
  <c r="CK16" i="8"/>
  <c r="CK15" i="8"/>
  <c r="CK14" i="8"/>
  <c r="CK13" i="8"/>
  <c r="CF17" i="8"/>
  <c r="CF16" i="8"/>
  <c r="CF15" i="8"/>
  <c r="CF14" i="8"/>
  <c r="CF13" i="8"/>
  <c r="CB17" i="8"/>
  <c r="CA17" i="8"/>
  <c r="CB16" i="8"/>
  <c r="CA16" i="8"/>
  <c r="CB15" i="8"/>
  <c r="CA15" i="8"/>
  <c r="CB14" i="8"/>
  <c r="CA14" i="8"/>
  <c r="CB13" i="8"/>
  <c r="CA13" i="8"/>
  <c r="BV17" i="8"/>
  <c r="BV16" i="8"/>
  <c r="BV15" i="8"/>
  <c r="BV14" i="8"/>
  <c r="BV13" i="8"/>
  <c r="BQ17" i="8"/>
  <c r="BQ16" i="8"/>
  <c r="BQ15" i="8"/>
  <c r="BQ14" i="8"/>
  <c r="BQ13" i="8"/>
  <c r="BM17" i="8"/>
  <c r="BL17" i="8"/>
  <c r="BM16" i="8"/>
  <c r="BL16" i="8"/>
  <c r="BM15" i="8"/>
  <c r="BL15" i="8"/>
  <c r="BM14" i="8"/>
  <c r="BL14" i="8"/>
  <c r="BM13" i="8"/>
  <c r="BL13" i="8"/>
  <c r="BG17" i="8"/>
  <c r="BG16" i="8"/>
  <c r="BG15" i="8"/>
  <c r="BG14" i="8"/>
  <c r="BG13" i="8"/>
  <c r="BB17" i="8"/>
  <c r="BB16" i="8"/>
  <c r="BB15" i="8"/>
  <c r="BB14" i="8"/>
  <c r="BB13" i="8"/>
  <c r="AX17" i="8"/>
  <c r="AW17" i="8"/>
  <c r="AX16" i="8"/>
  <c r="AW16" i="8"/>
  <c r="AX15" i="8"/>
  <c r="AW15" i="8"/>
  <c r="AX14" i="8"/>
  <c r="AW14" i="8"/>
  <c r="AX13" i="8"/>
  <c r="AW13" i="8"/>
  <c r="AR17" i="8"/>
  <c r="AR16" i="8"/>
  <c r="AR15" i="8"/>
  <c r="AR14" i="8"/>
  <c r="AR13" i="8"/>
  <c r="AM17" i="8"/>
  <c r="AM16" i="8"/>
  <c r="AM15" i="8"/>
  <c r="AM14" i="8"/>
  <c r="AM13" i="8"/>
  <c r="AI17" i="8"/>
  <c r="AH17" i="8"/>
  <c r="AI16" i="8"/>
  <c r="AH16" i="8"/>
  <c r="AI15" i="8"/>
  <c r="AH15" i="8"/>
  <c r="AI14" i="8"/>
  <c r="AH14" i="8"/>
  <c r="AI13" i="8"/>
  <c r="AH13" i="8"/>
  <c r="AC17" i="8"/>
  <c r="AC16" i="8"/>
  <c r="AC15" i="8"/>
  <c r="AC14" i="8"/>
  <c r="AC13" i="8"/>
  <c r="X17" i="8"/>
  <c r="X16" i="8"/>
  <c r="X15" i="8"/>
  <c r="X14" i="8"/>
  <c r="X13" i="8"/>
  <c r="T17" i="8"/>
  <c r="S17" i="8"/>
  <c r="T16" i="8"/>
  <c r="S16" i="8"/>
  <c r="T15" i="8"/>
  <c r="S15" i="8"/>
  <c r="T14" i="8"/>
  <c r="S14" i="8"/>
  <c r="T13" i="8"/>
  <c r="S13" i="8"/>
  <c r="N17" i="8"/>
  <c r="N16" i="8"/>
  <c r="N15" i="8"/>
  <c r="N14" i="8"/>
  <c r="N13" i="8"/>
  <c r="I17" i="8"/>
  <c r="I16" i="8"/>
  <c r="I15" i="8"/>
  <c r="I14" i="8"/>
  <c r="I13" i="8"/>
  <c r="E17" i="8"/>
  <c r="E16" i="8"/>
  <c r="E15" i="8"/>
  <c r="E14" i="8"/>
  <c r="E13" i="8"/>
  <c r="D17" i="8"/>
  <c r="D16" i="8"/>
  <c r="D15" i="8"/>
  <c r="D14" i="8"/>
  <c r="D13" i="8"/>
  <c r="CK11" i="8"/>
  <c r="CF11" i="8"/>
  <c r="CA11" i="8"/>
  <c r="BV11" i="8"/>
  <c r="BQ11" i="8"/>
  <c r="BL11" i="8"/>
  <c r="BG11" i="8"/>
  <c r="BB11" i="8"/>
  <c r="AW11" i="8"/>
  <c r="AR11" i="8"/>
  <c r="AM11" i="8"/>
  <c r="AH11" i="8"/>
  <c r="AC11" i="8"/>
  <c r="X11" i="8"/>
  <c r="S11" i="8"/>
  <c r="N11" i="8"/>
  <c r="I11" i="8"/>
  <c r="D11" i="8"/>
  <c r="CS8" i="8"/>
  <c r="CR8" i="8"/>
  <c r="CQ8" i="8"/>
  <c r="CP8" i="8"/>
  <c r="CS7" i="8"/>
  <c r="CR7" i="8"/>
  <c r="CQ7" i="8"/>
  <c r="CP7" i="8"/>
  <c r="CS6" i="8"/>
  <c r="CR6" i="8"/>
  <c r="CQ6" i="8"/>
  <c r="CP6" i="8"/>
  <c r="CS5" i="8"/>
  <c r="CR5" i="8"/>
  <c r="CQ5" i="8"/>
  <c r="CP5" i="8"/>
  <c r="CS4" i="8"/>
  <c r="CR4" i="8"/>
  <c r="CQ4" i="8"/>
  <c r="CP4" i="8"/>
  <c r="CO8" i="8"/>
  <c r="CO7" i="8"/>
  <c r="CO6" i="8"/>
  <c r="CO5" i="8"/>
  <c r="CO4" i="8"/>
</calcChain>
</file>

<file path=xl/sharedStrings.xml><?xml version="1.0" encoding="utf-8"?>
<sst xmlns="http://schemas.openxmlformats.org/spreadsheetml/2006/main" count="210" uniqueCount="72">
  <si>
    <t>Non-HFTD</t>
  </si>
  <si>
    <t>Total</t>
  </si>
  <si>
    <t>HWW only</t>
  </si>
  <si>
    <t>RFW only</t>
  </si>
  <si>
    <t>HWW RFW combined</t>
  </si>
  <si>
    <t>HWW with RFW removed</t>
  </si>
  <si>
    <t>Tier 2</t>
  </si>
  <si>
    <t>Tier 3</t>
  </si>
  <si>
    <t>Distribution and Transmission veg contact related wire downs table 7.1</t>
  </si>
  <si>
    <t>HFTD Tier 2</t>
  </si>
  <si>
    <t>HFTD Tier 3</t>
  </si>
  <si>
    <t>#</t>
  </si>
  <si>
    <t>Outcome metric name</t>
  </si>
  <si>
    <t xml:space="preserve">Total </t>
  </si>
  <si>
    <t>RFW</t>
  </si>
  <si>
    <t>HWW</t>
  </si>
  <si>
    <t>HWW&amp;RFW</t>
  </si>
  <si>
    <t>HWW&amp;^RFW</t>
  </si>
  <si>
    <t>1.a</t>
  </si>
  <si>
    <t>1.b</t>
  </si>
  <si>
    <t>1.c</t>
  </si>
  <si>
    <t>1.d</t>
  </si>
  <si>
    <t>7.c.ii</t>
  </si>
  <si>
    <t>Number of ignitions</t>
  </si>
  <si>
    <t>Number of outage events caused by contact with vegetation (total)</t>
  </si>
  <si>
    <t>Number of outage events not caused by contact with vegetation (total)</t>
  </si>
  <si>
    <t>Number of wires down (total)</t>
  </si>
  <si>
    <t>Number of all events with probability of ignition, including wires down, contacts with objects, line slap, events with evidence of heat generation, and other events that cause sparking or have the potential to cause ignition</t>
  </si>
  <si>
    <t>2015-2020</t>
  </si>
  <si>
    <t xml:space="preserve">HFTD Tier 2&amp;3 </t>
  </si>
  <si>
    <t>RFW/Circuit mile days</t>
  </si>
  <si>
    <t>HWW/Circuit mile days</t>
  </si>
  <si>
    <t>RFW %</t>
  </si>
  <si>
    <t>HWW %</t>
  </si>
  <si>
    <t>EXPECTED events with probability of ignition, including wires down, contacts with objects, line slap, events with evidence of heat generation, and other events that cause sparking or have the potential to cause ignition</t>
  </si>
  <si>
    <t>EXPECTED Number of wires down (total)</t>
  </si>
  <si>
    <t>EXPECTED Number of outage events not caused by contact with vegetation (total)</t>
  </si>
  <si>
    <t>EXPECTED Number of outage events caused by contact with vegetation (total)</t>
  </si>
  <si>
    <t>EXPECTED Number of ignitions</t>
  </si>
  <si>
    <t>Q1</t>
  </si>
  <si>
    <t>Q2</t>
  </si>
  <si>
    <t>Q3</t>
  </si>
  <si>
    <t>Q4</t>
  </si>
  <si>
    <t>Metric type</t>
  </si>
  <si>
    <t>1. Red Flag Warning overhead circuit mile days</t>
  </si>
  <si>
    <t>1.a.</t>
  </si>
  <si>
    <t>Red Flag Warning overhead circuit mile days - entire utility territory</t>
  </si>
  <si>
    <t>53,465.3 </t>
  </si>
  <si>
    <t>-</t>
  </si>
  <si>
    <t>1.b.</t>
  </si>
  <si>
    <t>Red Flag Warning overhead circuit mile days - HFTD Zone 1</t>
  </si>
  <si>
    <t>1.c.</t>
  </si>
  <si>
    <t>Red Flag Warning overhead circuit mile days - Tier 2</t>
  </si>
  <si>
    <t>20,081.3 </t>
  </si>
  <si>
    <t xml:space="preserve">1.d. </t>
  </si>
  <si>
    <t>Red Flag Warning overhead circuit mile days - Tier 3</t>
  </si>
  <si>
    <t>12,369.0 </t>
  </si>
  <si>
    <t>1.e.</t>
  </si>
  <si>
    <t>Red Flag Warning overhead circuit mile days - Non-HFTD</t>
  </si>
  <si>
    <t>21,014.9 </t>
  </si>
  <si>
    <t>2. Wind conditions</t>
  </si>
  <si>
    <t>2.a.</t>
  </si>
  <si>
    <t>High Wind Warning overhead circuit mile days - entire utility territory</t>
  </si>
  <si>
    <t>2.b.</t>
  </si>
  <si>
    <t>High Wind Warning overhead circuit mile days - HFTD Zone 1</t>
  </si>
  <si>
    <t>2.c.</t>
  </si>
  <si>
    <t>High Wind Warning overhead circuit mile days - Tier 2</t>
  </si>
  <si>
    <t>2.d.</t>
  </si>
  <si>
    <t>High Wind Warning overhead circuit mile days - Tier 3</t>
  </si>
  <si>
    <t>2.e.</t>
  </si>
  <si>
    <t>High Wind Warning overhead circuit mile days - Non-HFTD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</si>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</sst>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6" formatCode="#,##0.0_);\(#,##0.0\)"/>
  </numFmts>
  <fonts count="5" x14ac:knownFonts="1">
    <font>
      <sz val="11"/>
      <color theme="1"/>
      <name val="Calibri"/>
      <family val="2"/>
      <scheme val="minor"/>
    </font>
    <font>
      <sz val="11"/>
      <color rgb="FF0D0D0D"/>
      <name val="Calibri"/>
      <family val="2"/>
      <scheme val="minor"/>
    </font>
    <font>
      <b/>
      <sz val="11"/>
      <color rgb="FF0D0D0D"/>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theme="0" tint="-0.24994659260841701"/>
      </top>
      <bottom style="thin">
        <color theme="0" tint="-0.24994659260841701"/>
      </bottom>
      <diagonal/>
    </border>
    <border>
      <left/>
      <right/>
      <top style="thin">
        <color indexed="64"/>
      </top>
      <bottom/>
      <diagonal/>
    </border>
  </borders>
  <cellStyleXfs count="2">
    <xf numFmtId="0" fontId="0" fillId="0" borderId="0"/>
    <xf numFmtId="43" fontId="3" fillId="0" borderId="0" applyFont="0" applyFill="0" applyBorder="0" applyAlignment="0" applyProtection="0"/>
  </cellStyleXfs>
  <cellXfs count="28">
    <xf numFmtId="0" fontId="0" fillId="0" borderId="0" xfId="0"/>
    <xf numFmtId="0" fontId="1" fillId="0" borderId="0" xfId="0" applyFont="1" applyAlignment="1">
      <alignment vertical="center"/>
    </xf>
    <xf numFmtId="0" fontId="1" fillId="0" borderId="0" xfId="0" applyFont="1"/>
    <xf numFmtId="0" fontId="2" fillId="0" borderId="0" xfId="0" applyFont="1" applyAlignment="1">
      <alignment vertical="center"/>
    </xf>
    <xf numFmtId="0" fontId="0" fillId="0" borderId="1" xfId="0" applyBorder="1"/>
    <xf numFmtId="0" fontId="0" fillId="0" borderId="1" xfId="0" applyBorder="1" applyAlignment="1">
      <alignment wrapText="1"/>
    </xf>
    <xf numFmtId="0" fontId="0" fillId="0" borderId="1" xfId="0" applyFont="1" applyBorder="1"/>
    <xf numFmtId="0" fontId="0" fillId="0" borderId="1" xfId="0" applyFont="1" applyFill="1" applyBorder="1"/>
    <xf numFmtId="0" fontId="0" fillId="0" borderId="2" xfId="0" applyBorder="1"/>
    <xf numFmtId="0" fontId="0" fillId="0" borderId="3" xfId="0" applyBorder="1"/>
    <xf numFmtId="0" fontId="0" fillId="0" borderId="4" xfId="0" applyBorder="1"/>
    <xf numFmtId="0" fontId="0" fillId="0" borderId="4" xfId="0" applyBorder="1" applyAlignment="1">
      <alignment wrapText="1"/>
    </xf>
    <xf numFmtId="0" fontId="0" fillId="0" borderId="5" xfId="0" applyBorder="1"/>
    <xf numFmtId="0" fontId="0" fillId="0" borderId="6" xfId="0" applyBorder="1"/>
    <xf numFmtId="0" fontId="0" fillId="0" borderId="7" xfId="0" applyFill="1" applyBorder="1" applyAlignment="1">
      <alignment wrapText="1"/>
    </xf>
    <xf numFmtId="164" fontId="0" fillId="2" borderId="8" xfId="0" applyNumberFormat="1" applyFill="1" applyBorder="1" applyAlignment="1" applyProtection="1">
      <alignment horizontal="left" vertical="top" wrapText="1"/>
      <protection locked="0"/>
    </xf>
    <xf numFmtId="164" fontId="0" fillId="3" borderId="8" xfId="0" applyNumberFormat="1" applyFill="1" applyBorder="1" applyAlignment="1" applyProtection="1">
      <alignment horizontal="left" vertical="top" wrapText="1"/>
      <protection locked="0"/>
    </xf>
    <xf numFmtId="43" fontId="0" fillId="0" borderId="0" xfId="0" applyNumberFormat="1"/>
    <xf numFmtId="0" fontId="0" fillId="0" borderId="9" xfId="0" applyBorder="1"/>
    <xf numFmtId="43" fontId="0" fillId="0" borderId="9" xfId="0" applyNumberFormat="1" applyBorder="1"/>
    <xf numFmtId="0" fontId="4" fillId="0" borderId="0" xfId="0" applyFont="1"/>
    <xf numFmtId="164" fontId="0" fillId="0" borderId="0" xfId="1" applyNumberFormat="1" applyFont="1" applyAlignment="1">
      <alignment horizontal="right"/>
    </xf>
    <xf numFmtId="164" fontId="0" fillId="0" borderId="0" xfId="0" applyNumberFormat="1"/>
    <xf numFmtId="0" fontId="0" fillId="0" borderId="1" xfId="0" applyBorder="1" applyAlignment="1">
      <alignment horizontal="center"/>
    </xf>
    <xf numFmtId="0" fontId="0" fillId="0" borderId="2" xfId="0" applyBorder="1" applyAlignment="1">
      <alignment horizontal="center"/>
    </xf>
    <xf numFmtId="166" fontId="0" fillId="0" borderId="0" xfId="1" applyNumberFormat="1" applyFont="1" applyAlignment="1">
      <alignment horizontal="right"/>
    </xf>
    <xf numFmtId="166" fontId="0" fillId="0" borderId="0" xfId="0" applyNumberFormat="1"/>
    <xf numFmtId="2" fontId="0" fillId="0" borderId="0" xfId="1" applyNumberFormat="1"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jwm%20On%20My%20Mac/Work/WEEDS/Business/PowerLines/OIR18/WMP21/SDGE/Attachment%20B%20-%20WMP%20Tables%201-12%20-%20jw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ubmission Guide"/>
      <sheetName val="Table 1"/>
      <sheetName val="Table 2"/>
      <sheetName val="Table 3"/>
      <sheetName val="Table 4"/>
      <sheetName val="Table 5"/>
      <sheetName val="Table 6"/>
      <sheetName val="Table 7.1"/>
      <sheetName val="Table 7.2"/>
      <sheetName val="Table 8"/>
      <sheetName val="Table 9"/>
      <sheetName val="Table 10"/>
      <sheetName val="Table 11"/>
      <sheetName val="Table 12"/>
    </sheetNames>
    <sheetDataSet>
      <sheetData sheetId="0"/>
      <sheetData sheetId="1"/>
      <sheetData sheetId="2"/>
      <sheetData sheetId="3"/>
      <sheetData sheetId="4"/>
      <sheetData sheetId="5"/>
      <sheetData sheetId="6"/>
      <sheetData sheetId="7"/>
      <sheetData sheetId="8"/>
      <sheetData sheetId="9">
        <row r="56">
          <cell r="Y56">
            <v>3006.7513261999998</v>
          </cell>
          <cell r="AA56">
            <v>1825.9617427000001</v>
          </cell>
          <cell r="AB56">
            <v>1642.2645838149999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8D599-E96F-487D-B075-8E519D61A5E4}">
  <sheetPr>
    <tabColor rgb="FF92D050"/>
  </sheetPr>
  <dimension ref="A1:CS17"/>
  <sheetViews>
    <sheetView tabSelected="1" topLeftCell="BW1" workbookViewId="0">
      <selection activeCell="CS10" sqref="CS10"/>
    </sheetView>
  </sheetViews>
  <sheetFormatPr defaultRowHeight="14.25" x14ac:dyDescent="0.45"/>
  <cols>
    <col min="2" max="2" width="80" customWidth="1"/>
    <col min="3" max="3" width="9.06640625" customWidth="1"/>
    <col min="4" max="4" width="8.3984375" customWidth="1"/>
    <col min="5" max="5" width="8.9296875" customWidth="1"/>
    <col min="6" max="6" width="10.73046875" customWidth="1"/>
    <col min="7" max="7" width="11.1328125" customWidth="1"/>
    <col min="8" max="8" width="5.73046875" customWidth="1"/>
    <col min="9" max="9" width="12.1328125" customWidth="1"/>
    <col min="10" max="10" width="9.86328125" customWidth="1"/>
    <col min="11" max="11" width="10.73046875" customWidth="1"/>
    <col min="12" max="12" width="11.1328125" customWidth="1"/>
    <col min="13" max="13" width="5.73046875" customWidth="1"/>
    <col min="14" max="14" width="7.86328125" customWidth="1"/>
    <col min="15" max="15" width="8.796875" customWidth="1"/>
    <col min="16" max="16" width="10.73046875" customWidth="1"/>
    <col min="17" max="17" width="11.1328125" customWidth="1"/>
    <col min="18" max="18" width="10.796875" customWidth="1"/>
    <col min="19" max="19" width="9.73046875" customWidth="1"/>
    <col min="20" max="20" width="10.3984375" customWidth="1"/>
    <col min="21" max="21" width="10.73046875" customWidth="1"/>
    <col min="22" max="22" width="11.1328125" customWidth="1"/>
    <col min="23" max="23" width="5.73046875" customWidth="1"/>
    <col min="24" max="24" width="9.33203125" customWidth="1"/>
    <col min="25" max="25" width="8.9296875" customWidth="1"/>
    <col min="26" max="26" width="10.73046875" customWidth="1"/>
    <col min="27" max="27" width="11.1328125" customWidth="1"/>
    <col min="28" max="28" width="5.73046875" customWidth="1"/>
    <col min="29" max="29" width="9.33203125" customWidth="1"/>
    <col min="30" max="30" width="10.6640625" customWidth="1"/>
    <col min="31" max="31" width="10.73046875" customWidth="1"/>
    <col min="32" max="32" width="11.1328125" customWidth="1"/>
    <col min="33" max="33" width="10.265625" customWidth="1"/>
    <col min="34" max="35" width="10.53125" customWidth="1"/>
    <col min="36" max="36" width="10.73046875" customWidth="1"/>
    <col min="37" max="37" width="11.1328125" customWidth="1"/>
    <col min="38" max="38" width="5.73046875" customWidth="1"/>
    <col min="39" max="39" width="9.06640625" customWidth="1"/>
    <col min="40" max="40" width="9.73046875" customWidth="1"/>
    <col min="41" max="41" width="10.73046875" customWidth="1"/>
    <col min="42" max="42" width="11.1328125" customWidth="1"/>
    <col min="43" max="43" width="5.73046875" customWidth="1"/>
    <col min="44" max="44" width="9.73046875" customWidth="1"/>
    <col min="45" max="45" width="10.796875" customWidth="1"/>
    <col min="46" max="46" width="10.73046875" customWidth="1"/>
    <col min="47" max="47" width="11.1328125" customWidth="1"/>
    <col min="48" max="49" width="9.86328125" customWidth="1"/>
    <col min="50" max="50" width="11.19921875" customWidth="1"/>
    <col min="51" max="51" width="10.73046875" customWidth="1"/>
    <col min="52" max="52" width="11.1328125" customWidth="1"/>
    <col min="53" max="53" width="5.73046875" customWidth="1"/>
    <col min="54" max="54" width="9.19921875" customWidth="1"/>
    <col min="55" max="55" width="9.73046875" customWidth="1"/>
    <col min="56" max="56" width="10.73046875" customWidth="1"/>
    <col min="57" max="57" width="11.1328125" customWidth="1"/>
    <col min="58" max="58" width="5.73046875" customWidth="1"/>
    <col min="59" max="60" width="9.06640625" customWidth="1"/>
    <col min="61" max="61" width="10.73046875" customWidth="1"/>
    <col min="62" max="62" width="11.1328125" customWidth="1"/>
    <col min="63" max="63" width="5.73046875" customWidth="1"/>
    <col min="64" max="64" width="9.33203125" customWidth="1"/>
    <col min="65" max="65" width="9.86328125" customWidth="1"/>
    <col min="66" max="66" width="10.73046875" customWidth="1"/>
    <col min="67" max="67" width="11.1328125" customWidth="1"/>
    <col min="68" max="68" width="5.73046875" customWidth="1"/>
    <col min="69" max="69" width="9.33203125" customWidth="1"/>
    <col min="70" max="70" width="9.46484375" customWidth="1"/>
    <col min="71" max="71" width="10.73046875" customWidth="1"/>
    <col min="72" max="72" width="11.1328125" customWidth="1"/>
    <col min="73" max="73" width="5.73046875" customWidth="1"/>
    <col min="74" max="74" width="9.86328125" customWidth="1"/>
    <col min="75" max="75" width="8.6640625" customWidth="1"/>
    <col min="76" max="76" width="10.73046875" customWidth="1"/>
    <col min="77" max="77" width="11.1328125" customWidth="1"/>
    <col min="78" max="78" width="5.73046875" customWidth="1"/>
    <col min="79" max="79" width="7.06640625" customWidth="1"/>
    <col min="80" max="80" width="9.19921875" customWidth="1"/>
    <col min="81" max="81" width="10.73046875" customWidth="1"/>
    <col min="82" max="82" width="11.1328125" customWidth="1"/>
    <col min="83" max="83" width="5.73046875" customWidth="1"/>
    <col min="84" max="84" width="7.06640625" customWidth="1"/>
    <col min="85" max="85" width="8.53125" customWidth="1"/>
    <col min="86" max="86" width="10.73046875" customWidth="1"/>
    <col min="87" max="87" width="11.1328125" customWidth="1"/>
    <col min="88" max="90" width="5.73046875" customWidth="1"/>
    <col min="91" max="91" width="10.73046875" customWidth="1"/>
    <col min="92" max="92" width="11.1328125" customWidth="1"/>
    <col min="96" max="96" width="10.6640625" customWidth="1"/>
    <col min="97" max="97" width="11.59765625" customWidth="1"/>
  </cols>
  <sheetData>
    <row r="1" spans="1:97" x14ac:dyDescent="0.45">
      <c r="A1" s="9" t="s">
        <v>11</v>
      </c>
      <c r="B1" s="9" t="s">
        <v>12</v>
      </c>
      <c r="C1" s="23">
        <v>2015</v>
      </c>
      <c r="D1" s="23"/>
      <c r="E1" s="23"/>
      <c r="F1" s="23"/>
      <c r="G1" s="23"/>
      <c r="H1" s="23"/>
      <c r="I1" s="23"/>
      <c r="J1" s="23"/>
      <c r="K1" s="23"/>
      <c r="L1" s="23"/>
      <c r="M1" s="23"/>
      <c r="N1" s="23"/>
      <c r="O1" s="23"/>
      <c r="P1" s="23"/>
      <c r="Q1" s="23"/>
      <c r="R1" s="23">
        <v>2016</v>
      </c>
      <c r="S1" s="23"/>
      <c r="T1" s="23"/>
      <c r="U1" s="23"/>
      <c r="V1" s="23"/>
      <c r="W1" s="23"/>
      <c r="X1" s="23"/>
      <c r="Y1" s="23"/>
      <c r="Z1" s="23"/>
      <c r="AA1" s="23"/>
      <c r="AB1" s="23"/>
      <c r="AC1" s="23"/>
      <c r="AD1" s="23"/>
      <c r="AE1" s="23"/>
      <c r="AF1" s="23"/>
      <c r="AG1" s="23">
        <v>2017</v>
      </c>
      <c r="AH1" s="23"/>
      <c r="AI1" s="23"/>
      <c r="AJ1" s="23"/>
      <c r="AK1" s="23"/>
      <c r="AL1" s="23"/>
      <c r="AM1" s="23"/>
      <c r="AN1" s="23"/>
      <c r="AO1" s="23"/>
      <c r="AP1" s="23"/>
      <c r="AQ1" s="23"/>
      <c r="AR1" s="23"/>
      <c r="AS1" s="23"/>
      <c r="AT1" s="23"/>
      <c r="AU1" s="23"/>
      <c r="AV1" s="23">
        <v>2018</v>
      </c>
      <c r="AW1" s="23"/>
      <c r="AX1" s="23"/>
      <c r="AY1" s="23"/>
      <c r="AZ1" s="23"/>
      <c r="BA1" s="23"/>
      <c r="BB1" s="23"/>
      <c r="BC1" s="23"/>
      <c r="BD1" s="23"/>
      <c r="BE1" s="23"/>
      <c r="BF1" s="23"/>
      <c r="BG1" s="23"/>
      <c r="BH1" s="23"/>
      <c r="BI1" s="23"/>
      <c r="BJ1" s="23"/>
      <c r="BK1" s="23">
        <v>2019</v>
      </c>
      <c r="BL1" s="23"/>
      <c r="BM1" s="23"/>
      <c r="BN1" s="23"/>
      <c r="BO1" s="23"/>
      <c r="BP1" s="23"/>
      <c r="BQ1" s="23"/>
      <c r="BR1" s="23"/>
      <c r="BS1" s="23"/>
      <c r="BT1" s="23"/>
      <c r="BU1" s="23"/>
      <c r="BV1" s="23"/>
      <c r="BW1" s="23"/>
      <c r="BX1" s="23"/>
      <c r="BY1" s="23"/>
      <c r="BZ1" s="23">
        <v>2020</v>
      </c>
      <c r="CA1" s="23"/>
      <c r="CB1" s="23"/>
      <c r="CC1" s="23"/>
      <c r="CD1" s="23"/>
      <c r="CE1" s="23"/>
      <c r="CF1" s="23"/>
      <c r="CG1" s="23"/>
      <c r="CH1" s="23"/>
      <c r="CI1" s="23"/>
      <c r="CJ1" s="23"/>
      <c r="CK1" s="23"/>
      <c r="CL1" s="23"/>
      <c r="CM1" s="23"/>
      <c r="CN1" s="23"/>
      <c r="CO1" t="s">
        <v>28</v>
      </c>
    </row>
    <row r="2" spans="1:97" x14ac:dyDescent="0.45">
      <c r="A2" s="9"/>
      <c r="B2" s="12"/>
      <c r="C2" s="24" t="s">
        <v>0</v>
      </c>
      <c r="D2" s="23"/>
      <c r="E2" s="23"/>
      <c r="F2" s="23"/>
      <c r="G2" s="23"/>
      <c r="H2" s="23" t="s">
        <v>9</v>
      </c>
      <c r="I2" s="23"/>
      <c r="J2" s="23"/>
      <c r="K2" s="23"/>
      <c r="L2" s="23"/>
      <c r="M2" s="23" t="s">
        <v>10</v>
      </c>
      <c r="N2" s="23"/>
      <c r="O2" s="23"/>
      <c r="P2" s="23"/>
      <c r="Q2" s="23"/>
      <c r="R2" s="23" t="s">
        <v>0</v>
      </c>
      <c r="S2" s="23"/>
      <c r="T2" s="23"/>
      <c r="U2" s="23"/>
      <c r="V2" s="23"/>
      <c r="W2" s="23" t="s">
        <v>9</v>
      </c>
      <c r="X2" s="23"/>
      <c r="Y2" s="23"/>
      <c r="Z2" s="23"/>
      <c r="AA2" s="23"/>
      <c r="AB2" s="23" t="s">
        <v>10</v>
      </c>
      <c r="AC2" s="23"/>
      <c r="AD2" s="23"/>
      <c r="AE2" s="23"/>
      <c r="AF2" s="23"/>
      <c r="AG2" s="23" t="s">
        <v>0</v>
      </c>
      <c r="AH2" s="23"/>
      <c r="AI2" s="23"/>
      <c r="AJ2" s="23"/>
      <c r="AK2" s="23"/>
      <c r="AL2" s="23" t="s">
        <v>9</v>
      </c>
      <c r="AM2" s="23"/>
      <c r="AN2" s="23"/>
      <c r="AO2" s="23"/>
      <c r="AP2" s="23"/>
      <c r="AQ2" s="23" t="s">
        <v>10</v>
      </c>
      <c r="AR2" s="23"/>
      <c r="AS2" s="23"/>
      <c r="AT2" s="23"/>
      <c r="AU2" s="23"/>
      <c r="AV2" s="23" t="s">
        <v>0</v>
      </c>
      <c r="AW2" s="23"/>
      <c r="AX2" s="23"/>
      <c r="AY2" s="23"/>
      <c r="AZ2" s="23"/>
      <c r="BA2" s="23" t="s">
        <v>9</v>
      </c>
      <c r="BB2" s="23"/>
      <c r="BC2" s="23"/>
      <c r="BD2" s="23"/>
      <c r="BE2" s="23"/>
      <c r="BF2" s="23" t="s">
        <v>10</v>
      </c>
      <c r="BG2" s="23"/>
      <c r="BH2" s="23"/>
      <c r="BI2" s="23"/>
      <c r="BJ2" s="23"/>
      <c r="BK2" s="23" t="s">
        <v>0</v>
      </c>
      <c r="BL2" s="23"/>
      <c r="BM2" s="23"/>
      <c r="BN2" s="23"/>
      <c r="BO2" s="23"/>
      <c r="BP2" s="23" t="s">
        <v>9</v>
      </c>
      <c r="BQ2" s="23"/>
      <c r="BR2" s="23"/>
      <c r="BS2" s="23"/>
      <c r="BT2" s="23"/>
      <c r="BU2" s="23" t="s">
        <v>10</v>
      </c>
      <c r="BV2" s="23"/>
      <c r="BW2" s="23"/>
      <c r="BX2" s="23"/>
      <c r="BY2" s="23"/>
      <c r="BZ2" s="23" t="s">
        <v>0</v>
      </c>
      <c r="CA2" s="23"/>
      <c r="CB2" s="23"/>
      <c r="CC2" s="23"/>
      <c r="CD2" s="23"/>
      <c r="CE2" s="23" t="s">
        <v>9</v>
      </c>
      <c r="CF2" s="23"/>
      <c r="CG2" s="23"/>
      <c r="CH2" s="23"/>
      <c r="CI2" s="23"/>
      <c r="CJ2" s="23" t="s">
        <v>10</v>
      </c>
      <c r="CK2" s="23"/>
      <c r="CL2" s="23"/>
      <c r="CM2" s="23"/>
      <c r="CN2" s="23"/>
      <c r="CO2" t="s">
        <v>29</v>
      </c>
    </row>
    <row r="3" spans="1:97" x14ac:dyDescent="0.45">
      <c r="A3" s="10"/>
      <c r="B3" s="13"/>
      <c r="C3" s="8" t="s">
        <v>13</v>
      </c>
      <c r="D3" s="4" t="s">
        <v>14</v>
      </c>
      <c r="E3" s="4" t="s">
        <v>15</v>
      </c>
      <c r="F3" s="4" t="s">
        <v>16</v>
      </c>
      <c r="G3" s="4" t="s">
        <v>17</v>
      </c>
      <c r="H3" s="4" t="s">
        <v>13</v>
      </c>
      <c r="I3" s="4" t="s">
        <v>14</v>
      </c>
      <c r="J3" s="4" t="s">
        <v>15</v>
      </c>
      <c r="K3" s="4" t="s">
        <v>16</v>
      </c>
      <c r="L3" s="4" t="s">
        <v>17</v>
      </c>
      <c r="M3" s="4" t="s">
        <v>13</v>
      </c>
      <c r="N3" s="4" t="s">
        <v>14</v>
      </c>
      <c r="O3" s="4" t="s">
        <v>15</v>
      </c>
      <c r="P3" s="4" t="s">
        <v>16</v>
      </c>
      <c r="Q3" s="4" t="s">
        <v>17</v>
      </c>
      <c r="R3" s="4" t="s">
        <v>13</v>
      </c>
      <c r="S3" s="4" t="s">
        <v>14</v>
      </c>
      <c r="T3" s="4" t="s">
        <v>15</v>
      </c>
      <c r="U3" s="4" t="s">
        <v>16</v>
      </c>
      <c r="V3" s="4" t="s">
        <v>17</v>
      </c>
      <c r="W3" s="4" t="s">
        <v>13</v>
      </c>
      <c r="X3" s="4" t="s">
        <v>14</v>
      </c>
      <c r="Y3" s="4" t="s">
        <v>15</v>
      </c>
      <c r="Z3" s="4" t="s">
        <v>16</v>
      </c>
      <c r="AA3" s="4" t="s">
        <v>17</v>
      </c>
      <c r="AB3" s="4" t="s">
        <v>13</v>
      </c>
      <c r="AC3" s="4" t="s">
        <v>14</v>
      </c>
      <c r="AD3" s="4" t="s">
        <v>15</v>
      </c>
      <c r="AE3" s="4" t="s">
        <v>16</v>
      </c>
      <c r="AF3" s="4" t="s">
        <v>17</v>
      </c>
      <c r="AG3" s="4" t="s">
        <v>13</v>
      </c>
      <c r="AH3" s="4" t="s">
        <v>14</v>
      </c>
      <c r="AI3" s="4" t="s">
        <v>15</v>
      </c>
      <c r="AJ3" s="4" t="s">
        <v>16</v>
      </c>
      <c r="AK3" s="4" t="s">
        <v>17</v>
      </c>
      <c r="AL3" s="4" t="s">
        <v>13</v>
      </c>
      <c r="AM3" s="4" t="s">
        <v>14</v>
      </c>
      <c r="AN3" s="4" t="s">
        <v>15</v>
      </c>
      <c r="AO3" s="4" t="s">
        <v>16</v>
      </c>
      <c r="AP3" s="4" t="s">
        <v>17</v>
      </c>
      <c r="AQ3" s="4" t="s">
        <v>13</v>
      </c>
      <c r="AR3" s="4" t="s">
        <v>14</v>
      </c>
      <c r="AS3" s="4" t="s">
        <v>15</v>
      </c>
      <c r="AT3" s="4" t="s">
        <v>16</v>
      </c>
      <c r="AU3" s="4" t="s">
        <v>17</v>
      </c>
      <c r="AV3" s="4" t="s">
        <v>13</v>
      </c>
      <c r="AW3" s="4" t="s">
        <v>14</v>
      </c>
      <c r="AX3" s="4" t="s">
        <v>15</v>
      </c>
      <c r="AY3" s="4" t="s">
        <v>16</v>
      </c>
      <c r="AZ3" s="4" t="s">
        <v>17</v>
      </c>
      <c r="BA3" s="4" t="s">
        <v>13</v>
      </c>
      <c r="BB3" s="4" t="s">
        <v>14</v>
      </c>
      <c r="BC3" s="4" t="s">
        <v>15</v>
      </c>
      <c r="BD3" s="4" t="s">
        <v>16</v>
      </c>
      <c r="BE3" s="4" t="s">
        <v>17</v>
      </c>
      <c r="BF3" s="4" t="s">
        <v>13</v>
      </c>
      <c r="BG3" s="4" t="s">
        <v>14</v>
      </c>
      <c r="BH3" s="4" t="s">
        <v>15</v>
      </c>
      <c r="BI3" s="4" t="s">
        <v>16</v>
      </c>
      <c r="BJ3" s="4" t="s">
        <v>17</v>
      </c>
      <c r="BK3" s="4" t="s">
        <v>13</v>
      </c>
      <c r="BL3" s="4" t="s">
        <v>14</v>
      </c>
      <c r="BM3" s="4" t="s">
        <v>15</v>
      </c>
      <c r="BN3" s="4" t="s">
        <v>16</v>
      </c>
      <c r="BO3" s="4" t="s">
        <v>17</v>
      </c>
      <c r="BP3" s="4" t="s">
        <v>13</v>
      </c>
      <c r="BQ3" s="4" t="s">
        <v>14</v>
      </c>
      <c r="BR3" s="4" t="s">
        <v>15</v>
      </c>
      <c r="BS3" s="4" t="s">
        <v>16</v>
      </c>
      <c r="BT3" s="4" t="s">
        <v>17</v>
      </c>
      <c r="BU3" s="4" t="s">
        <v>13</v>
      </c>
      <c r="BV3" s="4" t="s">
        <v>14</v>
      </c>
      <c r="BW3" s="4" t="s">
        <v>15</v>
      </c>
      <c r="BX3" s="4" t="s">
        <v>16</v>
      </c>
      <c r="BY3" s="4" t="s">
        <v>17</v>
      </c>
      <c r="BZ3" s="4" t="s">
        <v>13</v>
      </c>
      <c r="CA3" s="4" t="s">
        <v>14</v>
      </c>
      <c r="CB3" s="4" t="s">
        <v>15</v>
      </c>
      <c r="CC3" s="4" t="s">
        <v>16</v>
      </c>
      <c r="CD3" s="4" t="s">
        <v>17</v>
      </c>
      <c r="CE3" s="4" t="s">
        <v>13</v>
      </c>
      <c r="CF3" s="4" t="s">
        <v>14</v>
      </c>
      <c r="CG3" s="4" t="s">
        <v>15</v>
      </c>
      <c r="CH3" s="4" t="s">
        <v>16</v>
      </c>
      <c r="CI3" s="4" t="s">
        <v>17</v>
      </c>
      <c r="CJ3" s="4" t="s">
        <v>13</v>
      </c>
      <c r="CK3" s="4" t="s">
        <v>14</v>
      </c>
      <c r="CL3" s="4" t="s">
        <v>15</v>
      </c>
      <c r="CM3" s="4" t="s">
        <v>16</v>
      </c>
      <c r="CN3" s="4" t="s">
        <v>17</v>
      </c>
      <c r="CO3" s="4" t="s">
        <v>13</v>
      </c>
      <c r="CP3" s="4" t="s">
        <v>14</v>
      </c>
      <c r="CQ3" s="4" t="s">
        <v>15</v>
      </c>
      <c r="CR3" s="4" t="s">
        <v>16</v>
      </c>
      <c r="CS3" s="4" t="s">
        <v>17</v>
      </c>
    </row>
    <row r="4" spans="1:97" ht="42.75" x14ac:dyDescent="0.45">
      <c r="A4" s="10" t="s">
        <v>18</v>
      </c>
      <c r="B4" s="11" t="s">
        <v>27</v>
      </c>
      <c r="C4" s="4">
        <v>642</v>
      </c>
      <c r="D4" s="4">
        <v>2</v>
      </c>
      <c r="E4" s="4">
        <v>1</v>
      </c>
      <c r="F4" s="4">
        <v>0</v>
      </c>
      <c r="G4" s="4">
        <v>1</v>
      </c>
      <c r="H4" s="4">
        <v>225</v>
      </c>
      <c r="I4" s="4">
        <v>1</v>
      </c>
      <c r="J4" s="4">
        <v>1</v>
      </c>
      <c r="K4" s="4">
        <v>0</v>
      </c>
      <c r="L4" s="4">
        <v>1</v>
      </c>
      <c r="M4" s="4">
        <v>176</v>
      </c>
      <c r="N4" s="4">
        <v>1</v>
      </c>
      <c r="O4" s="4">
        <v>0</v>
      </c>
      <c r="P4" s="4">
        <v>0</v>
      </c>
      <c r="Q4" s="4">
        <v>0</v>
      </c>
      <c r="R4" s="4">
        <v>779</v>
      </c>
      <c r="S4" s="4">
        <v>8</v>
      </c>
      <c r="T4" s="4">
        <v>19</v>
      </c>
      <c r="U4" s="4">
        <v>1</v>
      </c>
      <c r="V4" s="4">
        <v>18</v>
      </c>
      <c r="W4" s="4">
        <v>243</v>
      </c>
      <c r="X4" s="4">
        <v>2</v>
      </c>
      <c r="Y4" s="4">
        <v>5</v>
      </c>
      <c r="Z4" s="4">
        <v>0</v>
      </c>
      <c r="AA4" s="4">
        <v>5</v>
      </c>
      <c r="AB4" s="4">
        <v>201</v>
      </c>
      <c r="AC4" s="4">
        <v>1</v>
      </c>
      <c r="AD4" s="4">
        <v>0</v>
      </c>
      <c r="AE4" s="4">
        <v>0</v>
      </c>
      <c r="AF4" s="4">
        <v>0</v>
      </c>
      <c r="AG4" s="4">
        <v>669</v>
      </c>
      <c r="AH4" s="4">
        <v>12</v>
      </c>
      <c r="AI4" s="4">
        <v>40</v>
      </c>
      <c r="AJ4" s="4">
        <v>1</v>
      </c>
      <c r="AK4" s="4">
        <v>39</v>
      </c>
      <c r="AL4" s="4">
        <v>239</v>
      </c>
      <c r="AM4" s="4">
        <v>15</v>
      </c>
      <c r="AN4" s="4">
        <v>4</v>
      </c>
      <c r="AO4" s="4">
        <v>1</v>
      </c>
      <c r="AP4" s="4">
        <v>3</v>
      </c>
      <c r="AQ4" s="4">
        <v>193</v>
      </c>
      <c r="AR4" s="4">
        <v>9</v>
      </c>
      <c r="AS4" s="4">
        <v>12</v>
      </c>
      <c r="AT4" s="4">
        <v>0</v>
      </c>
      <c r="AU4" s="4">
        <v>12</v>
      </c>
      <c r="AV4" s="4">
        <v>648</v>
      </c>
      <c r="AW4" s="4">
        <v>15</v>
      </c>
      <c r="AX4" s="4">
        <v>3</v>
      </c>
      <c r="AY4" s="4">
        <v>1</v>
      </c>
      <c r="AZ4" s="4">
        <v>2</v>
      </c>
      <c r="BA4" s="4">
        <v>196</v>
      </c>
      <c r="BB4" s="4">
        <v>19</v>
      </c>
      <c r="BC4" s="4">
        <v>4</v>
      </c>
      <c r="BD4" s="4">
        <v>4</v>
      </c>
      <c r="BE4" s="4">
        <v>0</v>
      </c>
      <c r="BF4" s="4">
        <v>202</v>
      </c>
      <c r="BG4" s="4">
        <v>9</v>
      </c>
      <c r="BH4" s="4">
        <v>0</v>
      </c>
      <c r="BI4" s="4">
        <v>0</v>
      </c>
      <c r="BJ4" s="4">
        <v>0</v>
      </c>
      <c r="BK4" s="4">
        <v>613</v>
      </c>
      <c r="BL4" s="4">
        <v>4</v>
      </c>
      <c r="BM4" s="4">
        <v>1</v>
      </c>
      <c r="BN4" s="4">
        <v>1</v>
      </c>
      <c r="BO4" s="4">
        <v>0</v>
      </c>
      <c r="BP4" s="4">
        <v>230</v>
      </c>
      <c r="BQ4" s="4">
        <v>4</v>
      </c>
      <c r="BR4" s="4">
        <v>0</v>
      </c>
      <c r="BS4" s="4">
        <v>0</v>
      </c>
      <c r="BT4" s="4">
        <v>0</v>
      </c>
      <c r="BU4" s="4">
        <v>245</v>
      </c>
      <c r="BV4" s="4">
        <v>10</v>
      </c>
      <c r="BW4" s="4">
        <v>0</v>
      </c>
      <c r="BX4" s="4">
        <v>0</v>
      </c>
      <c r="BY4" s="4">
        <v>0</v>
      </c>
      <c r="BZ4" s="4">
        <v>641</v>
      </c>
      <c r="CA4" s="4">
        <v>35</v>
      </c>
      <c r="CB4" s="4">
        <v>0</v>
      </c>
      <c r="CC4" s="4">
        <v>0</v>
      </c>
      <c r="CD4" s="4">
        <v>0</v>
      </c>
      <c r="CE4" s="4">
        <v>229</v>
      </c>
      <c r="CF4" s="4">
        <v>23</v>
      </c>
      <c r="CG4" s="4">
        <v>0</v>
      </c>
      <c r="CH4" s="4">
        <v>0</v>
      </c>
      <c r="CI4" s="4">
        <v>0</v>
      </c>
      <c r="CJ4" s="4">
        <v>193</v>
      </c>
      <c r="CK4" s="4">
        <v>14</v>
      </c>
      <c r="CL4" s="4">
        <v>1</v>
      </c>
      <c r="CM4" s="4">
        <v>0</v>
      </c>
      <c r="CN4" s="4">
        <v>1</v>
      </c>
      <c r="CO4">
        <f>SUM(H4,M4,W4,AB4,AL4,AQ4,BA4,BF4,BP4,BU4,CE4,CJ4)</f>
        <v>2572</v>
      </c>
      <c r="CP4">
        <f t="shared" ref="CP4:CS8" si="0">SUM(I4,N4,X4,AC4,AM4,AR4,BB4,BG4,BQ4,BV4,CF4,CK4)</f>
        <v>108</v>
      </c>
      <c r="CQ4">
        <f t="shared" si="0"/>
        <v>27</v>
      </c>
      <c r="CR4">
        <f t="shared" si="0"/>
        <v>5</v>
      </c>
      <c r="CS4">
        <f t="shared" si="0"/>
        <v>22</v>
      </c>
    </row>
    <row r="5" spans="1:97" x14ac:dyDescent="0.45">
      <c r="A5" s="4" t="s">
        <v>19</v>
      </c>
      <c r="B5" s="5" t="s">
        <v>26</v>
      </c>
      <c r="C5" s="4">
        <v>42</v>
      </c>
      <c r="D5" s="4">
        <v>1</v>
      </c>
      <c r="E5" s="4">
        <v>0</v>
      </c>
      <c r="F5" s="4">
        <v>0</v>
      </c>
      <c r="G5" s="4">
        <v>0</v>
      </c>
      <c r="H5" s="4">
        <v>17</v>
      </c>
      <c r="I5" s="4">
        <v>0</v>
      </c>
      <c r="J5" s="4">
        <v>0</v>
      </c>
      <c r="K5" s="4">
        <v>0</v>
      </c>
      <c r="L5" s="4">
        <v>0</v>
      </c>
      <c r="M5" s="4">
        <v>14</v>
      </c>
      <c r="N5" s="4">
        <v>0</v>
      </c>
      <c r="O5" s="4">
        <v>0</v>
      </c>
      <c r="P5" s="4">
        <v>0</v>
      </c>
      <c r="Q5" s="4">
        <v>0</v>
      </c>
      <c r="R5" s="4">
        <v>107</v>
      </c>
      <c r="S5" s="4">
        <v>1</v>
      </c>
      <c r="T5" s="4">
        <v>2</v>
      </c>
      <c r="U5" s="4">
        <v>0</v>
      </c>
      <c r="V5" s="4">
        <v>2</v>
      </c>
      <c r="W5" s="4">
        <v>34</v>
      </c>
      <c r="X5" s="4">
        <v>1</v>
      </c>
      <c r="Y5" s="4">
        <v>0</v>
      </c>
      <c r="Z5" s="4">
        <v>0</v>
      </c>
      <c r="AA5" s="4">
        <v>0</v>
      </c>
      <c r="AB5" s="4">
        <v>20</v>
      </c>
      <c r="AC5" s="4">
        <v>0</v>
      </c>
      <c r="AD5" s="4">
        <v>0</v>
      </c>
      <c r="AE5" s="4">
        <v>0</v>
      </c>
      <c r="AF5" s="4">
        <v>0</v>
      </c>
      <c r="AG5" s="4">
        <v>95</v>
      </c>
      <c r="AH5" s="4">
        <v>2</v>
      </c>
      <c r="AI5" s="4">
        <v>1</v>
      </c>
      <c r="AJ5" s="4">
        <v>0</v>
      </c>
      <c r="AK5" s="4">
        <v>1</v>
      </c>
      <c r="AL5" s="4">
        <v>35</v>
      </c>
      <c r="AM5" s="4">
        <v>0</v>
      </c>
      <c r="AN5" s="4">
        <v>1</v>
      </c>
      <c r="AO5" s="4">
        <v>0</v>
      </c>
      <c r="AP5" s="4">
        <v>1</v>
      </c>
      <c r="AQ5" s="4">
        <v>21</v>
      </c>
      <c r="AR5" s="4">
        <v>0</v>
      </c>
      <c r="AS5" s="4">
        <v>5</v>
      </c>
      <c r="AT5" s="4">
        <v>0</v>
      </c>
      <c r="AU5" s="4">
        <v>5</v>
      </c>
      <c r="AV5" s="4">
        <v>74</v>
      </c>
      <c r="AW5" s="4">
        <v>1</v>
      </c>
      <c r="AX5" s="4">
        <v>0</v>
      </c>
      <c r="AY5" s="4">
        <v>0</v>
      </c>
      <c r="AZ5" s="4">
        <v>0</v>
      </c>
      <c r="BA5" s="4">
        <v>19</v>
      </c>
      <c r="BB5" s="4">
        <v>1</v>
      </c>
      <c r="BC5" s="4">
        <v>0</v>
      </c>
      <c r="BD5" s="4">
        <v>0</v>
      </c>
      <c r="BE5" s="4">
        <v>0</v>
      </c>
      <c r="BF5" s="4">
        <v>12</v>
      </c>
      <c r="BG5" s="4">
        <v>0</v>
      </c>
      <c r="BH5" s="4">
        <v>0</v>
      </c>
      <c r="BI5" s="4">
        <v>0</v>
      </c>
      <c r="BJ5" s="4">
        <v>0</v>
      </c>
      <c r="BK5" s="4">
        <v>72</v>
      </c>
      <c r="BL5" s="4">
        <v>4</v>
      </c>
      <c r="BM5" s="4">
        <v>0</v>
      </c>
      <c r="BN5" s="4">
        <v>0</v>
      </c>
      <c r="BO5" s="4">
        <v>0</v>
      </c>
      <c r="BP5" s="4">
        <v>20</v>
      </c>
      <c r="BQ5" s="4">
        <v>0</v>
      </c>
      <c r="BR5" s="4">
        <v>0</v>
      </c>
      <c r="BS5" s="4">
        <v>0</v>
      </c>
      <c r="BT5" s="4">
        <v>0</v>
      </c>
      <c r="BU5" s="4">
        <v>33</v>
      </c>
      <c r="BV5" s="4">
        <v>1</v>
      </c>
      <c r="BW5" s="4">
        <v>0</v>
      </c>
      <c r="BX5" s="4">
        <v>0</v>
      </c>
      <c r="BY5" s="4">
        <v>0</v>
      </c>
      <c r="BZ5" s="4">
        <v>50</v>
      </c>
      <c r="CA5" s="4">
        <v>2</v>
      </c>
      <c r="CB5" s="4">
        <v>0</v>
      </c>
      <c r="CC5" s="4">
        <v>0</v>
      </c>
      <c r="CD5" s="4">
        <v>0</v>
      </c>
      <c r="CE5" s="4">
        <v>25</v>
      </c>
      <c r="CF5" s="4">
        <v>1</v>
      </c>
      <c r="CG5" s="4">
        <v>0</v>
      </c>
      <c r="CH5" s="4">
        <v>0</v>
      </c>
      <c r="CI5" s="4">
        <v>0</v>
      </c>
      <c r="CJ5" s="4">
        <v>14</v>
      </c>
      <c r="CK5" s="4">
        <v>2</v>
      </c>
      <c r="CL5" s="4">
        <v>0</v>
      </c>
      <c r="CM5" s="4">
        <v>0</v>
      </c>
      <c r="CN5" s="4">
        <v>0</v>
      </c>
      <c r="CO5">
        <f t="shared" ref="CO5:CO8" si="1">SUM(H5,M5,W5,AB5,AL5,AQ5,BA5,BF5,BP5,BU5,CE5,CJ5)</f>
        <v>264</v>
      </c>
      <c r="CP5">
        <f t="shared" si="0"/>
        <v>6</v>
      </c>
      <c r="CQ5">
        <f t="shared" si="0"/>
        <v>6</v>
      </c>
      <c r="CR5">
        <f t="shared" si="0"/>
        <v>0</v>
      </c>
      <c r="CS5">
        <f t="shared" si="0"/>
        <v>6</v>
      </c>
    </row>
    <row r="6" spans="1:97" x14ac:dyDescent="0.45">
      <c r="A6" s="4" t="s">
        <v>20</v>
      </c>
      <c r="B6" s="5" t="s">
        <v>25</v>
      </c>
      <c r="C6" s="4">
        <v>623</v>
      </c>
      <c r="D6" s="4">
        <v>2</v>
      </c>
      <c r="E6" s="4">
        <v>0</v>
      </c>
      <c r="F6" s="4">
        <v>0</v>
      </c>
      <c r="G6" s="4">
        <v>0</v>
      </c>
      <c r="H6" s="4">
        <v>216</v>
      </c>
      <c r="I6" s="4">
        <v>1</v>
      </c>
      <c r="J6" s="4">
        <v>0</v>
      </c>
      <c r="K6" s="4">
        <v>0</v>
      </c>
      <c r="L6" s="4">
        <v>0</v>
      </c>
      <c r="M6" s="4">
        <v>176</v>
      </c>
      <c r="N6" s="4">
        <v>1</v>
      </c>
      <c r="O6" s="4">
        <v>0</v>
      </c>
      <c r="P6" s="4">
        <v>0</v>
      </c>
      <c r="Q6" s="4">
        <v>0</v>
      </c>
      <c r="R6" s="4">
        <v>736</v>
      </c>
      <c r="S6" s="4">
        <v>8</v>
      </c>
      <c r="T6" s="4">
        <v>8</v>
      </c>
      <c r="U6" s="4">
        <v>1</v>
      </c>
      <c r="V6" s="4">
        <v>7</v>
      </c>
      <c r="W6" s="4">
        <v>227</v>
      </c>
      <c r="X6" s="4">
        <v>2</v>
      </c>
      <c r="Y6" s="4">
        <v>3</v>
      </c>
      <c r="Z6" s="4">
        <v>0</v>
      </c>
      <c r="AA6" s="4">
        <v>3</v>
      </c>
      <c r="AB6" s="4">
        <v>198</v>
      </c>
      <c r="AC6" s="4">
        <v>1</v>
      </c>
      <c r="AD6" s="4">
        <v>0</v>
      </c>
      <c r="AE6" s="4">
        <v>0</v>
      </c>
      <c r="AF6" s="4">
        <v>0</v>
      </c>
      <c r="AG6" s="4">
        <v>623</v>
      </c>
      <c r="AH6" s="4">
        <v>10</v>
      </c>
      <c r="AI6" s="4">
        <v>12</v>
      </c>
      <c r="AJ6" s="4">
        <v>0</v>
      </c>
      <c r="AK6" s="4">
        <v>12</v>
      </c>
      <c r="AL6" s="4">
        <v>226</v>
      </c>
      <c r="AM6" s="4">
        <v>14</v>
      </c>
      <c r="AN6" s="4">
        <v>0</v>
      </c>
      <c r="AO6" s="4">
        <v>0</v>
      </c>
      <c r="AP6" s="4">
        <v>0</v>
      </c>
      <c r="AQ6" s="4">
        <v>185</v>
      </c>
      <c r="AR6" s="4">
        <v>9</v>
      </c>
      <c r="AS6" s="4">
        <v>8</v>
      </c>
      <c r="AT6" s="4">
        <v>0</v>
      </c>
      <c r="AU6" s="4">
        <v>8</v>
      </c>
      <c r="AV6" s="4">
        <v>626</v>
      </c>
      <c r="AW6" s="4">
        <v>11</v>
      </c>
      <c r="AX6" s="4">
        <v>0</v>
      </c>
      <c r="AY6" s="4">
        <v>0</v>
      </c>
      <c r="AZ6" s="4">
        <v>0</v>
      </c>
      <c r="BA6" s="4">
        <v>187</v>
      </c>
      <c r="BB6" s="4">
        <v>15</v>
      </c>
      <c r="BC6" s="4">
        <v>1</v>
      </c>
      <c r="BD6" s="4">
        <v>1</v>
      </c>
      <c r="BE6" s="4">
        <v>0</v>
      </c>
      <c r="BF6" s="4">
        <v>199</v>
      </c>
      <c r="BG6" s="4">
        <v>9</v>
      </c>
      <c r="BH6" s="4">
        <v>0</v>
      </c>
      <c r="BI6" s="4">
        <v>0</v>
      </c>
      <c r="BJ6" s="4">
        <v>0</v>
      </c>
      <c r="BK6" s="4">
        <v>594</v>
      </c>
      <c r="BL6" s="4">
        <v>3</v>
      </c>
      <c r="BM6" s="4">
        <v>0</v>
      </c>
      <c r="BN6" s="4">
        <v>0</v>
      </c>
      <c r="BO6" s="4">
        <v>0</v>
      </c>
      <c r="BP6" s="4">
        <v>228</v>
      </c>
      <c r="BQ6" s="4">
        <v>4</v>
      </c>
      <c r="BR6" s="4">
        <v>0</v>
      </c>
      <c r="BS6" s="4">
        <v>0</v>
      </c>
      <c r="BT6" s="4">
        <v>0</v>
      </c>
      <c r="BU6" s="4">
        <v>241</v>
      </c>
      <c r="BV6" s="4">
        <v>10</v>
      </c>
      <c r="BW6" s="4">
        <v>0</v>
      </c>
      <c r="BX6" s="4">
        <v>0</v>
      </c>
      <c r="BY6" s="4">
        <v>0</v>
      </c>
      <c r="BZ6" s="4">
        <v>616</v>
      </c>
      <c r="CA6" s="4">
        <v>33</v>
      </c>
      <c r="CB6" s="4">
        <v>0</v>
      </c>
      <c r="CC6" s="4">
        <v>0</v>
      </c>
      <c r="CD6" s="4">
        <v>0</v>
      </c>
      <c r="CE6" s="4">
        <v>225</v>
      </c>
      <c r="CF6" s="4">
        <v>23</v>
      </c>
      <c r="CG6" s="4">
        <v>0</v>
      </c>
      <c r="CH6" s="4">
        <v>0</v>
      </c>
      <c r="CI6" s="4">
        <v>0</v>
      </c>
      <c r="CJ6" s="4">
        <v>191</v>
      </c>
      <c r="CK6" s="4">
        <v>13</v>
      </c>
      <c r="CL6" s="4">
        <v>0</v>
      </c>
      <c r="CM6" s="4">
        <v>0</v>
      </c>
      <c r="CN6" s="4">
        <v>0</v>
      </c>
      <c r="CO6">
        <f t="shared" si="1"/>
        <v>2499</v>
      </c>
      <c r="CP6">
        <f t="shared" si="0"/>
        <v>102</v>
      </c>
      <c r="CQ6">
        <f t="shared" si="0"/>
        <v>12</v>
      </c>
      <c r="CR6">
        <f t="shared" si="0"/>
        <v>1</v>
      </c>
      <c r="CS6">
        <f t="shared" si="0"/>
        <v>11</v>
      </c>
    </row>
    <row r="7" spans="1:97" x14ac:dyDescent="0.45">
      <c r="A7" s="4" t="s">
        <v>21</v>
      </c>
      <c r="B7" s="5" t="s">
        <v>24</v>
      </c>
      <c r="C7" s="4">
        <v>18</v>
      </c>
      <c r="D7" s="4">
        <v>0</v>
      </c>
      <c r="E7" s="4">
        <v>1</v>
      </c>
      <c r="F7" s="4">
        <v>0</v>
      </c>
      <c r="G7" s="4">
        <v>1</v>
      </c>
      <c r="H7" s="4">
        <v>9</v>
      </c>
      <c r="I7" s="4">
        <v>0</v>
      </c>
      <c r="J7" s="4">
        <v>1</v>
      </c>
      <c r="K7" s="4">
        <v>0</v>
      </c>
      <c r="L7" s="4">
        <v>1</v>
      </c>
      <c r="M7" s="4">
        <v>0</v>
      </c>
      <c r="N7" s="4">
        <v>0</v>
      </c>
      <c r="O7" s="4">
        <v>0</v>
      </c>
      <c r="P7" s="4">
        <v>0</v>
      </c>
      <c r="Q7" s="4">
        <v>0</v>
      </c>
      <c r="R7" s="4">
        <v>42</v>
      </c>
      <c r="S7" s="4">
        <v>0</v>
      </c>
      <c r="T7" s="4">
        <v>11</v>
      </c>
      <c r="U7" s="4">
        <v>0</v>
      </c>
      <c r="V7" s="4">
        <v>11</v>
      </c>
      <c r="W7" s="4">
        <v>16</v>
      </c>
      <c r="X7" s="4">
        <v>0</v>
      </c>
      <c r="Y7" s="4">
        <v>2</v>
      </c>
      <c r="Z7" s="4">
        <v>0</v>
      </c>
      <c r="AA7" s="4">
        <v>2</v>
      </c>
      <c r="AB7" s="4">
        <v>3</v>
      </c>
      <c r="AC7" s="4">
        <v>0</v>
      </c>
      <c r="AD7" s="4">
        <v>0</v>
      </c>
      <c r="AE7" s="4">
        <v>0</v>
      </c>
      <c r="AF7" s="4">
        <v>0</v>
      </c>
      <c r="AG7" s="4">
        <v>46</v>
      </c>
      <c r="AH7" s="4">
        <v>2</v>
      </c>
      <c r="AI7" s="4">
        <v>28</v>
      </c>
      <c r="AJ7" s="4">
        <v>1</v>
      </c>
      <c r="AK7" s="4">
        <v>27</v>
      </c>
      <c r="AL7" s="4">
        <v>13</v>
      </c>
      <c r="AM7" s="4">
        <v>1</v>
      </c>
      <c r="AN7" s="4">
        <v>4</v>
      </c>
      <c r="AO7" s="4">
        <v>1</v>
      </c>
      <c r="AP7" s="4">
        <v>3</v>
      </c>
      <c r="AQ7" s="4">
        <v>8</v>
      </c>
      <c r="AR7" s="4">
        <v>0</v>
      </c>
      <c r="AS7" s="4">
        <v>4</v>
      </c>
      <c r="AT7" s="4">
        <v>0</v>
      </c>
      <c r="AU7" s="4">
        <v>4</v>
      </c>
      <c r="AV7" s="4">
        <v>21</v>
      </c>
      <c r="AW7" s="4">
        <v>4</v>
      </c>
      <c r="AX7" s="4">
        <v>3</v>
      </c>
      <c r="AY7" s="4">
        <v>1</v>
      </c>
      <c r="AZ7" s="4">
        <v>2</v>
      </c>
      <c r="BA7" s="4">
        <v>9</v>
      </c>
      <c r="BB7" s="4">
        <v>4</v>
      </c>
      <c r="BC7" s="4">
        <v>3</v>
      </c>
      <c r="BD7" s="4">
        <v>3</v>
      </c>
      <c r="BE7" s="4">
        <v>0</v>
      </c>
      <c r="BF7" s="4">
        <v>3</v>
      </c>
      <c r="BG7" s="4">
        <v>0</v>
      </c>
      <c r="BH7" s="4">
        <v>0</v>
      </c>
      <c r="BI7" s="4">
        <v>0</v>
      </c>
      <c r="BJ7" s="4">
        <v>0</v>
      </c>
      <c r="BK7" s="4">
        <v>19</v>
      </c>
      <c r="BL7" s="4">
        <v>1</v>
      </c>
      <c r="BM7" s="4">
        <v>1</v>
      </c>
      <c r="BN7" s="4">
        <v>1</v>
      </c>
      <c r="BO7" s="4">
        <v>0</v>
      </c>
      <c r="BP7" s="4">
        <v>2</v>
      </c>
      <c r="BQ7" s="4">
        <v>0</v>
      </c>
      <c r="BR7" s="4">
        <v>0</v>
      </c>
      <c r="BS7" s="4">
        <v>0</v>
      </c>
      <c r="BT7" s="4">
        <v>0</v>
      </c>
      <c r="BU7" s="4">
        <v>4</v>
      </c>
      <c r="BV7" s="4">
        <v>0</v>
      </c>
      <c r="BW7" s="4">
        <v>0</v>
      </c>
      <c r="BX7" s="4">
        <v>0</v>
      </c>
      <c r="BY7" s="4">
        <v>0</v>
      </c>
      <c r="BZ7" s="4">
        <v>25</v>
      </c>
      <c r="CA7" s="6">
        <v>2</v>
      </c>
      <c r="CB7" s="4">
        <v>0</v>
      </c>
      <c r="CC7" s="4">
        <v>0</v>
      </c>
      <c r="CD7" s="4">
        <v>0</v>
      </c>
      <c r="CE7" s="4">
        <v>4</v>
      </c>
      <c r="CF7" s="4">
        <v>0</v>
      </c>
      <c r="CG7" s="4">
        <v>0</v>
      </c>
      <c r="CH7" s="4">
        <v>0</v>
      </c>
      <c r="CI7" s="4">
        <v>0</v>
      </c>
      <c r="CJ7" s="4">
        <v>2</v>
      </c>
      <c r="CK7" s="4">
        <v>1</v>
      </c>
      <c r="CL7" s="4">
        <v>1</v>
      </c>
      <c r="CM7" s="4">
        <v>0</v>
      </c>
      <c r="CN7" s="4">
        <v>1</v>
      </c>
      <c r="CO7">
        <f t="shared" si="1"/>
        <v>73</v>
      </c>
      <c r="CP7">
        <f t="shared" si="0"/>
        <v>6</v>
      </c>
      <c r="CQ7">
        <f t="shared" si="0"/>
        <v>15</v>
      </c>
      <c r="CR7">
        <f t="shared" si="0"/>
        <v>4</v>
      </c>
      <c r="CS7">
        <f t="shared" si="0"/>
        <v>11</v>
      </c>
    </row>
    <row r="8" spans="1:97" x14ac:dyDescent="0.45">
      <c r="A8" s="4" t="s">
        <v>22</v>
      </c>
      <c r="B8" s="5" t="s">
        <v>23</v>
      </c>
      <c r="C8" s="6">
        <v>13</v>
      </c>
      <c r="D8" s="6">
        <v>0</v>
      </c>
      <c r="E8" s="6">
        <v>0</v>
      </c>
      <c r="F8" s="6">
        <v>0</v>
      </c>
      <c r="G8" s="6">
        <v>0</v>
      </c>
      <c r="H8" s="6">
        <v>13</v>
      </c>
      <c r="I8" s="6">
        <v>2</v>
      </c>
      <c r="J8" s="6">
        <v>0</v>
      </c>
      <c r="K8" s="6">
        <v>0</v>
      </c>
      <c r="L8" s="6">
        <v>0</v>
      </c>
      <c r="M8" s="6">
        <v>6</v>
      </c>
      <c r="N8" s="6">
        <v>0</v>
      </c>
      <c r="O8" s="6">
        <v>0</v>
      </c>
      <c r="P8" s="6">
        <v>0</v>
      </c>
      <c r="Q8" s="6">
        <v>0</v>
      </c>
      <c r="R8" s="6">
        <v>12</v>
      </c>
      <c r="S8" s="6">
        <v>0</v>
      </c>
      <c r="T8" s="6">
        <v>0</v>
      </c>
      <c r="U8" s="6">
        <v>0</v>
      </c>
      <c r="V8" s="6">
        <v>0</v>
      </c>
      <c r="W8" s="6">
        <v>11</v>
      </c>
      <c r="X8" s="6">
        <v>0</v>
      </c>
      <c r="Y8" s="6">
        <v>0</v>
      </c>
      <c r="Z8" s="6">
        <v>0</v>
      </c>
      <c r="AA8" s="6">
        <v>0</v>
      </c>
      <c r="AB8" s="6">
        <v>7</v>
      </c>
      <c r="AC8" s="6">
        <v>0</v>
      </c>
      <c r="AD8" s="6">
        <v>0</v>
      </c>
      <c r="AE8" s="6">
        <v>0</v>
      </c>
      <c r="AF8" s="6">
        <v>0</v>
      </c>
      <c r="AG8" s="6">
        <v>8</v>
      </c>
      <c r="AH8" s="6">
        <v>1</v>
      </c>
      <c r="AI8" s="6">
        <v>0</v>
      </c>
      <c r="AJ8" s="6">
        <v>0</v>
      </c>
      <c r="AK8" s="6">
        <v>0</v>
      </c>
      <c r="AL8" s="6">
        <v>7</v>
      </c>
      <c r="AM8" s="6">
        <v>0</v>
      </c>
      <c r="AN8" s="6">
        <v>2</v>
      </c>
      <c r="AO8" s="6">
        <v>0</v>
      </c>
      <c r="AP8" s="6">
        <v>2</v>
      </c>
      <c r="AQ8" s="6">
        <v>8</v>
      </c>
      <c r="AR8" s="6">
        <v>2</v>
      </c>
      <c r="AS8" s="6">
        <v>2</v>
      </c>
      <c r="AT8" s="6">
        <v>2</v>
      </c>
      <c r="AU8" s="6">
        <v>0</v>
      </c>
      <c r="AV8" s="6">
        <v>13</v>
      </c>
      <c r="AW8" s="6">
        <v>0</v>
      </c>
      <c r="AX8" s="6">
        <v>0</v>
      </c>
      <c r="AY8" s="6">
        <v>0</v>
      </c>
      <c r="AZ8" s="6">
        <v>0</v>
      </c>
      <c r="BA8" s="6">
        <v>7</v>
      </c>
      <c r="BB8" s="6">
        <v>0</v>
      </c>
      <c r="BC8" s="6">
        <v>1</v>
      </c>
      <c r="BD8" s="6">
        <v>0</v>
      </c>
      <c r="BE8" s="6">
        <v>1</v>
      </c>
      <c r="BF8" s="6">
        <v>6</v>
      </c>
      <c r="BG8" s="6">
        <v>0</v>
      </c>
      <c r="BH8" s="6">
        <v>0</v>
      </c>
      <c r="BI8" s="6">
        <v>0</v>
      </c>
      <c r="BJ8" s="6">
        <v>0</v>
      </c>
      <c r="BK8" s="6">
        <v>9</v>
      </c>
      <c r="BL8" s="6">
        <v>0</v>
      </c>
      <c r="BM8" s="6">
        <v>0</v>
      </c>
      <c r="BN8" s="6">
        <v>0</v>
      </c>
      <c r="BO8" s="6">
        <v>0</v>
      </c>
      <c r="BP8" s="6">
        <v>9</v>
      </c>
      <c r="BQ8" s="6">
        <v>1</v>
      </c>
      <c r="BR8" s="6">
        <v>1</v>
      </c>
      <c r="BS8" s="6">
        <v>1</v>
      </c>
      <c r="BT8" s="6">
        <v>0</v>
      </c>
      <c r="BU8" s="6">
        <v>3</v>
      </c>
      <c r="BV8" s="6">
        <v>1</v>
      </c>
      <c r="BW8" s="6">
        <v>2</v>
      </c>
      <c r="BX8" s="6">
        <v>1</v>
      </c>
      <c r="BY8" s="6">
        <v>1</v>
      </c>
      <c r="BZ8" s="7">
        <v>5</v>
      </c>
      <c r="CA8" s="7">
        <v>0</v>
      </c>
      <c r="CB8" s="7">
        <v>0</v>
      </c>
      <c r="CC8" s="7">
        <v>0</v>
      </c>
      <c r="CD8" s="7">
        <v>0</v>
      </c>
      <c r="CE8" s="7">
        <v>12</v>
      </c>
      <c r="CF8" s="7">
        <v>1</v>
      </c>
      <c r="CG8" s="7">
        <v>3</v>
      </c>
      <c r="CH8" s="6">
        <v>1</v>
      </c>
      <c r="CI8" s="6">
        <v>2</v>
      </c>
      <c r="CJ8" s="6">
        <v>12</v>
      </c>
      <c r="CK8" s="6">
        <v>1</v>
      </c>
      <c r="CL8" s="6">
        <v>0</v>
      </c>
      <c r="CM8" s="6">
        <v>0</v>
      </c>
      <c r="CN8" s="6">
        <v>0</v>
      </c>
      <c r="CO8">
        <f t="shared" si="1"/>
        <v>101</v>
      </c>
      <c r="CP8">
        <f t="shared" si="0"/>
        <v>8</v>
      </c>
      <c r="CQ8">
        <f t="shared" si="0"/>
        <v>11</v>
      </c>
      <c r="CR8">
        <f t="shared" si="0"/>
        <v>5</v>
      </c>
      <c r="CS8">
        <f t="shared" si="0"/>
        <v>6</v>
      </c>
    </row>
    <row r="9" spans="1:97" x14ac:dyDescent="0.45">
      <c r="B9" s="14" t="s">
        <v>30</v>
      </c>
      <c r="D9" s="16">
        <v>6696.0478000000003</v>
      </c>
      <c r="I9" s="16">
        <v>6493.7390910000004</v>
      </c>
      <c r="N9" s="16">
        <v>3730.3462549999999</v>
      </c>
      <c r="S9" s="16">
        <v>18167.49035</v>
      </c>
      <c r="X9" s="16">
        <v>20031.607759999999</v>
      </c>
      <c r="AC9" s="16">
        <v>14896.667810000001</v>
      </c>
      <c r="AH9" s="16">
        <v>104312.9157</v>
      </c>
      <c r="AM9" s="16">
        <v>55340.526230000003</v>
      </c>
      <c r="AR9" s="16">
        <v>30730.936470000001</v>
      </c>
      <c r="AW9" s="16">
        <v>64710.801500000001</v>
      </c>
      <c r="BB9" s="16">
        <v>38720.270219999999</v>
      </c>
      <c r="BG9" s="16">
        <v>22283.910520000001</v>
      </c>
      <c r="BL9" s="15">
        <v>21014.932560000001</v>
      </c>
      <c r="BM9" s="15"/>
      <c r="BQ9" s="15">
        <v>20081.280309999998</v>
      </c>
      <c r="BV9" s="15">
        <v>12369.04285</v>
      </c>
      <c r="CA9">
        <v>36940.569199999998</v>
      </c>
      <c r="CF9">
        <v>36446.390039999998</v>
      </c>
      <c r="CK9">
        <v>23535.539861999998</v>
      </c>
    </row>
    <row r="10" spans="1:97" x14ac:dyDescent="0.45">
      <c r="B10" s="14" t="s">
        <v>31</v>
      </c>
      <c r="C10" s="16"/>
      <c r="E10" s="21">
        <v>19025.849999999999</v>
      </c>
      <c r="J10" s="21">
        <v>19128.41</v>
      </c>
      <c r="O10" s="21">
        <v>13038.92</v>
      </c>
      <c r="R10" s="16"/>
      <c r="T10" s="21">
        <v>5761.7</v>
      </c>
      <c r="Y10" s="21">
        <v>4024.27</v>
      </c>
      <c r="AD10" s="21">
        <v>3963.34</v>
      </c>
      <c r="AG10" s="16"/>
      <c r="AI10" s="21">
        <v>50200.68</v>
      </c>
      <c r="AN10" s="21">
        <v>35427.26</v>
      </c>
      <c r="AS10" s="21">
        <v>22276.639999999999</v>
      </c>
      <c r="AV10" s="16"/>
      <c r="AX10" s="21">
        <v>19890.18</v>
      </c>
      <c r="BC10" s="21">
        <v>19900.62</v>
      </c>
      <c r="BH10" s="21">
        <v>13458.19</v>
      </c>
      <c r="BM10" s="21">
        <v>9013.5400000000009</v>
      </c>
      <c r="BR10" s="21">
        <v>10037.4</v>
      </c>
      <c r="BW10" s="21">
        <v>7775.18</v>
      </c>
      <c r="CB10" s="22">
        <v>10116.200000000001</v>
      </c>
      <c r="CG10">
        <v>9968.19</v>
      </c>
      <c r="CL10">
        <v>5549.0599999999995</v>
      </c>
    </row>
    <row r="11" spans="1:97" x14ac:dyDescent="0.45">
      <c r="B11" s="14" t="s">
        <v>32</v>
      </c>
      <c r="D11" s="17">
        <f>100*D9/('[1]Table 8'!$Y$56*365)</f>
        <v>0.61013813408844209</v>
      </c>
      <c r="I11" s="17">
        <f>100*I9/('[1]Table 8'!$AA$56*365)</f>
        <v>0.97433947199970139</v>
      </c>
      <c r="N11" s="17">
        <f>100*N9/('[1]Table 8'!$AB$56*365)</f>
        <v>0.62231913339359257</v>
      </c>
      <c r="S11" s="17">
        <f>100*S9/('[1]Table 8'!$Y$56*365)</f>
        <v>1.6554061431907305</v>
      </c>
      <c r="X11" s="17">
        <f>100*X9/('[1]Table 8'!$AA$56*365)</f>
        <v>3.0056006030845808</v>
      </c>
      <c r="AC11" s="17">
        <f>100*AC9/('[1]Table 8'!$AB$56*365)</f>
        <v>2.4851530577210261</v>
      </c>
      <c r="AH11" s="17">
        <f>100*AH9/('[1]Table 8'!$Y$56*365)</f>
        <v>9.5049034366993244</v>
      </c>
      <c r="AM11" s="17">
        <f>100*AM9/('[1]Table 8'!$AA$56*365)</f>
        <v>8.3034532726845942</v>
      </c>
      <c r="AR11" s="17">
        <f>100*AR9/('[1]Table 8'!$AB$56*365)</f>
        <v>5.1267224126313575</v>
      </c>
      <c r="AW11" s="17">
        <f>100*AW9/('[1]Table 8'!$Y$56*365)</f>
        <v>5.8963927471631186</v>
      </c>
      <c r="BB11" s="17">
        <f>100*BB9/('[1]Table 8'!$AA$56*365)</f>
        <v>5.8097017932438764</v>
      </c>
      <c r="BG11" s="17">
        <f>100*BG9/('[1]Table 8'!$AB$56*365)</f>
        <v>3.7175379805129545</v>
      </c>
      <c r="BL11" s="17">
        <f>100*BL9/('[1]Table 8'!$Y$56*365)</f>
        <v>1.9148626358600438</v>
      </c>
      <c r="BQ11" s="17">
        <f>100*BQ9/('[1]Table 8'!$AA$56*365)</f>
        <v>3.0130536167430684</v>
      </c>
      <c r="BV11" s="17">
        <f>100*BV9/('[1]Table 8'!$AB$56*365)</f>
        <v>2.0634792325250815</v>
      </c>
      <c r="CA11" s="17">
        <f>100*CA9/('[1]Table 8'!$Y$56*365)</f>
        <v>3.365992991246713</v>
      </c>
      <c r="CF11" s="17">
        <f>100*CF9/('[1]Table 8'!$AA$56*365)</f>
        <v>5.4685222073497641</v>
      </c>
      <c r="CK11" s="17">
        <f>100*CK9/('[1]Table 8'!$AB$56*365)</f>
        <v>3.9263424276602956</v>
      </c>
    </row>
    <row r="12" spans="1:97" x14ac:dyDescent="0.45">
      <c r="B12" s="14" t="s">
        <v>33</v>
      </c>
      <c r="E12" s="17">
        <f>100*E10/('[1]Table 8'!$Y$56*365)</f>
        <v>1.7336191385083277</v>
      </c>
      <c r="J12" s="17">
        <f>100*J10/('[1]Table 8'!$AA$56*365)</f>
        <v>2.8700821881532854</v>
      </c>
      <c r="O12" s="17">
        <f>100*O10/('[1]Table 8'!$AB$56*365)</f>
        <v>2.1752322278159086</v>
      </c>
      <c r="T12" s="17">
        <f>100*T10/('[1]Table 8'!$Y$56*365)</f>
        <v>0.52500116369799155</v>
      </c>
      <c r="Y12" s="17">
        <f>100*Y10/('[1]Table 8'!$AA$56*365)</f>
        <v>0.60381315787980405</v>
      </c>
      <c r="AD12" s="17">
        <f>100*AD10/('[1]Table 8'!$AB$56*365)</f>
        <v>0.6611885721970765</v>
      </c>
      <c r="AI12" s="17">
        <f>100*AI10/('[1]Table 8'!$Y$56*365)</f>
        <v>4.5742429176164139</v>
      </c>
      <c r="AN12" s="17">
        <f>100*AN10/('[1]Table 8'!$AA$56*365)</f>
        <v>5.3156089764426504</v>
      </c>
      <c r="AS12" s="17">
        <f>100*AS10/('[1]Table 8'!$AB$56*365)</f>
        <v>3.7163250679851543</v>
      </c>
      <c r="AX12" s="17">
        <f>100*AX10/('[1]Table 8'!$Y$56*365)</f>
        <v>1.812376146998719</v>
      </c>
      <c r="BC12" s="17">
        <f>100*BC10/('[1]Table 8'!$AA$56*365)</f>
        <v>2.9859468191662053</v>
      </c>
      <c r="BH12" s="17">
        <f>100*BH10/('[1]Table 8'!$AB$56*365)</f>
        <v>2.2451774085637295</v>
      </c>
      <c r="BM12" s="17">
        <f>100*BM10/('[1]Table 8'!$Y$56*365)</f>
        <v>0.82130603624596832</v>
      </c>
      <c r="BR12" s="17">
        <f>100*BR10/('[1]Table 8'!$AA$56*365)</f>
        <v>1.5060406461054414</v>
      </c>
      <c r="BW12" s="17">
        <f>100*BW10/('[1]Table 8'!$AB$56*365)</f>
        <v>1.2971029895934401</v>
      </c>
      <c r="CB12" s="17">
        <f>100*CB10/('[1]Table 8'!$Y$56*365)</f>
        <v>0.92177946998309934</v>
      </c>
      <c r="CG12" s="17">
        <f>100*CG10/('[1]Table 8'!$AA$56*365)</f>
        <v>1.4956561767092873</v>
      </c>
      <c r="CL12" s="17">
        <f>100*CL10/('[1]Table 8'!$AB$56*365)</f>
        <v>0.92572806229995641</v>
      </c>
    </row>
    <row r="13" spans="1:97" s="18" customFormat="1" ht="42.75" x14ac:dyDescent="0.45">
      <c r="A13" s="4" t="s">
        <v>18</v>
      </c>
      <c r="B13" s="5" t="s">
        <v>34</v>
      </c>
      <c r="D13" s="19">
        <f>D$11*C4/100</f>
        <v>3.917086820847798</v>
      </c>
      <c r="E13" s="19">
        <f>E$12*C4/100</f>
        <v>11.129834869223464</v>
      </c>
      <c r="I13" s="19">
        <f>I$11*H4/100</f>
        <v>2.1922638119993278</v>
      </c>
      <c r="J13" s="19">
        <f>J$12*H4/100</f>
        <v>6.4576849233448925</v>
      </c>
      <c r="N13" s="19">
        <f>N$11*M4/100</f>
        <v>1.095281674772723</v>
      </c>
      <c r="O13" s="19">
        <f>O$12*M4/100</f>
        <v>3.8284087209559994</v>
      </c>
      <c r="S13" s="19">
        <f>S$11*R4/100</f>
        <v>12.895613855455791</v>
      </c>
      <c r="T13" s="19">
        <f>T$12*R4/100</f>
        <v>4.0897590652073541</v>
      </c>
      <c r="X13" s="19">
        <f>X$11*W4/100</f>
        <v>7.3036094654955308</v>
      </c>
      <c r="Y13" s="19">
        <f>Y$12*W4/100</f>
        <v>1.4672659736479239</v>
      </c>
      <c r="AC13" s="19">
        <f>AC$11*AB4/100</f>
        <v>4.9951576460192628</v>
      </c>
      <c r="AD13" s="19">
        <f>AD$12*AB4/100</f>
        <v>1.3289890301161238</v>
      </c>
      <c r="AH13" s="19">
        <f>AH$11*AG4/100</f>
        <v>63.587803991518477</v>
      </c>
      <c r="AI13" s="19">
        <f>AI$12*AG4/100</f>
        <v>30.601685118853808</v>
      </c>
      <c r="AM13" s="19">
        <f>AM$11*AL4/100</f>
        <v>19.845253321716179</v>
      </c>
      <c r="AN13" s="19">
        <f>AN$12*AL4/100</f>
        <v>12.704305453697934</v>
      </c>
      <c r="AR13" s="19">
        <f>AR$11*AQ4/100</f>
        <v>9.8945742563785206</v>
      </c>
      <c r="AS13" s="19">
        <f>AS$12*AQ4/100</f>
        <v>7.1725073812113473</v>
      </c>
      <c r="AW13" s="19">
        <f>AW$11*AV4/100</f>
        <v>38.208625001617008</v>
      </c>
      <c r="AX13" s="19">
        <f>AX$12*AV4/100</f>
        <v>11.744197432551697</v>
      </c>
      <c r="BB13" s="19">
        <f>BB$11*BA4/100</f>
        <v>11.387015514757998</v>
      </c>
      <c r="BC13" s="19">
        <f>BC$12*BA4/100</f>
        <v>5.8524557655657619</v>
      </c>
      <c r="BG13" s="19">
        <f>BG$11*BF4/100</f>
        <v>7.509426720636168</v>
      </c>
      <c r="BH13" s="19">
        <f>BH$12*BF4/100</f>
        <v>4.5352583652987333</v>
      </c>
      <c r="BL13" s="19">
        <f>BL$11*BK4/100</f>
        <v>11.73810795782207</v>
      </c>
      <c r="BM13" s="19">
        <f>BM$12*BK4/100</f>
        <v>5.0346060021877852</v>
      </c>
      <c r="BQ13" s="19">
        <f>BQ$11*BP4/100</f>
        <v>6.9300233185090576</v>
      </c>
      <c r="BR13" s="19">
        <f>BR$12*BP4/100</f>
        <v>3.4638934860425157</v>
      </c>
      <c r="BV13" s="19">
        <f>BV$11*BU4/100</f>
        <v>5.0555241196864493</v>
      </c>
      <c r="BW13" s="19">
        <f>BW$12*BU4/100</f>
        <v>3.1779023245039282</v>
      </c>
      <c r="CA13" s="19">
        <f>CA$11*BZ4/100</f>
        <v>21.57601507389143</v>
      </c>
      <c r="CB13" s="19">
        <f>CB$12*BZ4/100</f>
        <v>5.9086064025916665</v>
      </c>
      <c r="CF13" s="19">
        <f>CF$11*CE4/100</f>
        <v>12.522915854830961</v>
      </c>
      <c r="CG13" s="19">
        <f>CG$12*CE4/100</f>
        <v>3.4250526446642682</v>
      </c>
      <c r="CK13" s="19">
        <f>CK$11*CJ4/100</f>
        <v>7.5778408853843704</v>
      </c>
      <c r="CL13" s="19">
        <f>CL$12*CJ4/100</f>
        <v>1.786655160238916</v>
      </c>
      <c r="CP13" s="19">
        <f>CK13+CF13+BV13+BQ13+BG13+BB13+AR13+AM13+AC13+X13+N13+I13</f>
        <v>96.308886590186546</v>
      </c>
      <c r="CQ13" s="19">
        <f>CL13+CG13+BW13+BR13+BH13+BC13+AS13+AN13+AD13+Y13+O13+J13</f>
        <v>55.200379229288352</v>
      </c>
    </row>
    <row r="14" spans="1:97" x14ac:dyDescent="0.45">
      <c r="A14" s="4" t="s">
        <v>19</v>
      </c>
      <c r="B14" s="5" t="s">
        <v>35</v>
      </c>
      <c r="D14" s="17">
        <f t="shared" ref="D14:D17" si="2">D$11*C5/100</f>
        <v>0.25625801631714568</v>
      </c>
      <c r="E14" s="17">
        <f t="shared" ref="E14:E17" si="3">E$12*C5/100</f>
        <v>0.72812003817349757</v>
      </c>
      <c r="I14" s="17">
        <f t="shared" ref="I14:I17" si="4">I$11*H5/100</f>
        <v>0.16563771023994925</v>
      </c>
      <c r="J14" s="17">
        <f t="shared" ref="J14:J17" si="5">J$12*H5/100</f>
        <v>0.48791397198605851</v>
      </c>
      <c r="N14" s="17">
        <f t="shared" ref="N14:N17" si="6">N$11*M5/100</f>
        <v>8.7124678675102971E-2</v>
      </c>
      <c r="O14" s="17">
        <f t="shared" ref="O14:O17" si="7">O$12*M5/100</f>
        <v>0.30453251189422725</v>
      </c>
      <c r="S14" s="17">
        <f t="shared" ref="S14:S17" si="8">S$11*R5/100</f>
        <v>1.7712845732140818</v>
      </c>
      <c r="T14" s="17">
        <f t="shared" ref="T14:T17" si="9">T$12*R5/100</f>
        <v>0.56175124515685093</v>
      </c>
      <c r="X14" s="17">
        <f t="shared" ref="X14:X17" si="10">X$11*W5/100</f>
        <v>1.0219042050487575</v>
      </c>
      <c r="Y14" s="17">
        <f t="shared" ref="Y14:Y17" si="11">Y$12*W5/100</f>
        <v>0.20529647367913337</v>
      </c>
      <c r="AC14" s="17">
        <f t="shared" ref="AC14:AC17" si="12">AC$11*AB5/100</f>
        <v>0.49703061154420525</v>
      </c>
      <c r="AD14" s="17">
        <f t="shared" ref="AD14:AD17" si="13">AD$12*AB5/100</f>
        <v>0.13223771443941529</v>
      </c>
      <c r="AH14" s="17">
        <f t="shared" ref="AH14:AH17" si="14">AH$11*AG5/100</f>
        <v>9.0296582648643593</v>
      </c>
      <c r="AI14" s="17">
        <f t="shared" ref="AI14:AI17" si="15">AI$12*AG5/100</f>
        <v>4.3455307717355929</v>
      </c>
      <c r="AM14" s="17">
        <f t="shared" ref="AM14:AM17" si="16">AM$11*AL5/100</f>
        <v>2.9062086454396079</v>
      </c>
      <c r="AN14" s="17">
        <f t="shared" ref="AN14:AN17" si="17">AN$12*AL5/100</f>
        <v>1.8604631417549278</v>
      </c>
      <c r="AR14" s="17">
        <f t="shared" ref="AR14:AR17" si="18">AR$11*AQ5/100</f>
        <v>1.0766117066525851</v>
      </c>
      <c r="AS14" s="17">
        <f t="shared" ref="AS14:AS17" si="19">AS$12*AQ5/100</f>
        <v>0.78042826427688239</v>
      </c>
      <c r="AW14" s="17">
        <f t="shared" ref="AW14:AW17" si="20">AW$11*AV5/100</f>
        <v>4.3633306329007073</v>
      </c>
      <c r="AX14" s="17">
        <f t="shared" ref="AX14:AX17" si="21">AX$12*AV5/100</f>
        <v>1.3411583487790519</v>
      </c>
      <c r="BB14" s="17">
        <f t="shared" ref="BB14:BB17" si="22">BB$11*BA5/100</f>
        <v>1.1038433407163364</v>
      </c>
      <c r="BC14" s="17">
        <f t="shared" ref="BC14:BC17" si="23">BC$12*BA5/100</f>
        <v>0.5673298956415791</v>
      </c>
      <c r="BG14" s="17">
        <f t="shared" ref="BG14:BG17" si="24">BG$11*BF5/100</f>
        <v>0.44610455766155455</v>
      </c>
      <c r="BH14" s="17">
        <f t="shared" ref="BH14:BH17" si="25">BH$12*BF5/100</f>
        <v>0.26942128902764756</v>
      </c>
      <c r="BL14" s="17">
        <f t="shared" ref="BL14:BL17" si="26">BL$11*BK5/100</f>
        <v>1.3787010978192316</v>
      </c>
      <c r="BM14" s="17">
        <f t="shared" ref="BM14:BM17" si="27">BM$12*BK5/100</f>
        <v>0.59134034609709718</v>
      </c>
      <c r="BQ14" s="17">
        <f t="shared" ref="BQ14:BQ17" si="28">BQ$11*BP5/100</f>
        <v>0.60261072334861365</v>
      </c>
      <c r="BR14" s="17">
        <f t="shared" ref="BR14:BR17" si="29">BR$12*BP5/100</f>
        <v>0.30120812922108831</v>
      </c>
      <c r="BV14" s="17">
        <f t="shared" ref="BV14:BV17" si="30">BV$11*BU5/100</f>
        <v>0.68094814673327686</v>
      </c>
      <c r="BW14" s="17">
        <f t="shared" ref="BW14:BW17" si="31">BW$12*BU5/100</f>
        <v>0.4280439865658352</v>
      </c>
      <c r="CA14" s="17">
        <f t="shared" ref="CA14:CA17" si="32">CA$11*BZ5/100</f>
        <v>1.6829964956233565</v>
      </c>
      <c r="CB14" s="17">
        <f t="shared" ref="CB14:CB17" si="33">CB$12*BZ5/100</f>
        <v>0.46088973499154967</v>
      </c>
      <c r="CF14" s="17">
        <f t="shared" ref="CF14:CF17" si="34">CF$11*CE5/100</f>
        <v>1.367130551837441</v>
      </c>
      <c r="CG14" s="17">
        <f t="shared" ref="CG14:CG17" si="35">CG$12*CE5/100</f>
        <v>0.37391404417732182</v>
      </c>
      <c r="CK14" s="17">
        <f t="shared" ref="CK14:CK17" si="36">CK$11*CJ5/100</f>
        <v>0.54968793987244136</v>
      </c>
      <c r="CL14" s="17">
        <f t="shared" ref="CL14:CL17" si="37">CL$12*CJ5/100</f>
        <v>0.12960192872199389</v>
      </c>
      <c r="CP14" s="19">
        <f t="shared" ref="CP14:CP17" si="38">CK14+CF14+BV14+BQ14+BG14+BB14+AR14+AM14+AC14+X14+N14+I14</f>
        <v>10.504842817769873</v>
      </c>
      <c r="CQ14" s="19">
        <f t="shared" ref="CQ14:CQ17" si="39">CL14+CG14+BW14+BR14+BH14+BC14+AS14+AN14+AD14+Y14+O14+J14</f>
        <v>5.8403913513861099</v>
      </c>
    </row>
    <row r="15" spans="1:97" x14ac:dyDescent="0.45">
      <c r="A15" s="4" t="s">
        <v>20</v>
      </c>
      <c r="B15" s="5" t="s">
        <v>36</v>
      </c>
      <c r="D15" s="17">
        <f t="shared" si="2"/>
        <v>3.8011605753709943</v>
      </c>
      <c r="E15" s="17">
        <f t="shared" si="3"/>
        <v>10.800447232906881</v>
      </c>
      <c r="I15" s="17">
        <f t="shared" si="4"/>
        <v>2.1045732595193551</v>
      </c>
      <c r="J15" s="17">
        <f t="shared" si="5"/>
        <v>6.1993775264110971</v>
      </c>
      <c r="N15" s="17">
        <f t="shared" si="6"/>
        <v>1.095281674772723</v>
      </c>
      <c r="O15" s="17">
        <f t="shared" si="7"/>
        <v>3.8284087209559994</v>
      </c>
      <c r="S15" s="17">
        <f t="shared" si="8"/>
        <v>12.183789213883777</v>
      </c>
      <c r="T15" s="17">
        <f t="shared" si="9"/>
        <v>3.864008564817218</v>
      </c>
      <c r="X15" s="17">
        <f t="shared" si="10"/>
        <v>6.8227133690019981</v>
      </c>
      <c r="Y15" s="17">
        <f t="shared" si="11"/>
        <v>1.3706558683871553</v>
      </c>
      <c r="AC15" s="17">
        <f t="shared" si="12"/>
        <v>4.920603054287632</v>
      </c>
      <c r="AD15" s="17">
        <f t="shared" si="13"/>
        <v>1.3091533729502114</v>
      </c>
      <c r="AH15" s="17">
        <f t="shared" si="14"/>
        <v>59.215548410636792</v>
      </c>
      <c r="AI15" s="17">
        <f t="shared" si="15"/>
        <v>28.497533376750258</v>
      </c>
      <c r="AM15" s="17">
        <f t="shared" si="16"/>
        <v>18.765804396267182</v>
      </c>
      <c r="AN15" s="17">
        <f t="shared" si="17"/>
        <v>12.013276286760391</v>
      </c>
      <c r="AR15" s="17">
        <f t="shared" si="18"/>
        <v>9.4844364633680112</v>
      </c>
      <c r="AS15" s="17">
        <f t="shared" si="19"/>
        <v>6.8752013757725354</v>
      </c>
      <c r="AW15" s="17">
        <f t="shared" si="20"/>
        <v>36.911418597241124</v>
      </c>
      <c r="AX15" s="17">
        <f t="shared" si="21"/>
        <v>11.34547468021198</v>
      </c>
      <c r="BB15" s="17">
        <f t="shared" si="22"/>
        <v>10.864142353366049</v>
      </c>
      <c r="BC15" s="17">
        <f t="shared" si="23"/>
        <v>5.5837205518408037</v>
      </c>
      <c r="BG15" s="17">
        <f t="shared" si="24"/>
        <v>7.3979005812207799</v>
      </c>
      <c r="BH15" s="17">
        <f t="shared" si="25"/>
        <v>4.4679030430418214</v>
      </c>
      <c r="BL15" s="17">
        <f t="shared" si="26"/>
        <v>11.37428405700866</v>
      </c>
      <c r="BM15" s="17">
        <f t="shared" si="27"/>
        <v>4.878557855301052</v>
      </c>
      <c r="BQ15" s="17">
        <f t="shared" si="28"/>
        <v>6.8697622461741954</v>
      </c>
      <c r="BR15" s="17">
        <f t="shared" si="29"/>
        <v>3.4337726731204068</v>
      </c>
      <c r="BV15" s="17">
        <f t="shared" si="30"/>
        <v>4.9729849503854462</v>
      </c>
      <c r="BW15" s="17">
        <f t="shared" si="31"/>
        <v>3.1260182049201903</v>
      </c>
      <c r="CA15" s="17">
        <f t="shared" si="32"/>
        <v>20.734516826079751</v>
      </c>
      <c r="CB15" s="17">
        <f t="shared" si="33"/>
        <v>5.6781615350958923</v>
      </c>
      <c r="CF15" s="17">
        <f t="shared" si="34"/>
        <v>12.304174966536969</v>
      </c>
      <c r="CG15" s="17">
        <f t="shared" si="35"/>
        <v>3.3652263975958965</v>
      </c>
      <c r="CK15" s="17">
        <f t="shared" si="36"/>
        <v>7.4993140368311648</v>
      </c>
      <c r="CL15" s="17">
        <f t="shared" si="37"/>
        <v>1.7681405989929166</v>
      </c>
      <c r="CP15" s="19">
        <f t="shared" si="38"/>
        <v>93.101691351731503</v>
      </c>
      <c r="CQ15" s="19">
        <f t="shared" si="39"/>
        <v>53.340854620749418</v>
      </c>
    </row>
    <row r="16" spans="1:97" x14ac:dyDescent="0.45">
      <c r="A16" s="4" t="s">
        <v>21</v>
      </c>
      <c r="B16" s="5" t="s">
        <v>37</v>
      </c>
      <c r="D16" s="17">
        <f t="shared" si="2"/>
        <v>0.10982486413591958</v>
      </c>
      <c r="E16" s="17">
        <f t="shared" si="3"/>
        <v>0.312051444931499</v>
      </c>
      <c r="I16" s="17">
        <f t="shared" si="4"/>
        <v>8.7690552479973136E-2</v>
      </c>
      <c r="J16" s="17">
        <f t="shared" si="5"/>
        <v>0.25830739693379567</v>
      </c>
      <c r="N16" s="17">
        <f t="shared" si="6"/>
        <v>0</v>
      </c>
      <c r="O16" s="17">
        <f t="shared" si="7"/>
        <v>0</v>
      </c>
      <c r="S16" s="17">
        <f t="shared" si="8"/>
        <v>0.69527058014010679</v>
      </c>
      <c r="T16" s="17">
        <f t="shared" si="9"/>
        <v>0.22050048875315645</v>
      </c>
      <c r="X16" s="17">
        <f t="shared" si="10"/>
        <v>0.48089609649353293</v>
      </c>
      <c r="Y16" s="17">
        <f t="shared" si="11"/>
        <v>9.6610105260768644E-2</v>
      </c>
      <c r="AC16" s="17">
        <f t="shared" si="12"/>
        <v>7.4554591731630773E-2</v>
      </c>
      <c r="AD16" s="17">
        <f t="shared" si="13"/>
        <v>1.9835657165912294E-2</v>
      </c>
      <c r="AH16" s="17">
        <f t="shared" si="14"/>
        <v>4.3722555808816885</v>
      </c>
      <c r="AI16" s="17">
        <f t="shared" si="15"/>
        <v>2.1041517421035505</v>
      </c>
      <c r="AM16" s="17">
        <f t="shared" si="16"/>
        <v>1.0794489254489974</v>
      </c>
      <c r="AN16" s="17">
        <f t="shared" si="17"/>
        <v>0.69102916693754457</v>
      </c>
      <c r="AR16" s="17">
        <f t="shared" si="18"/>
        <v>0.41013779301050862</v>
      </c>
      <c r="AS16" s="17">
        <f t="shared" si="19"/>
        <v>0.29730600543881236</v>
      </c>
      <c r="AW16" s="17">
        <f t="shared" si="20"/>
        <v>1.238242476904255</v>
      </c>
      <c r="AX16" s="17">
        <f t="shared" si="21"/>
        <v>0.38059899086973098</v>
      </c>
      <c r="BB16" s="17">
        <f t="shared" si="22"/>
        <v>0.52287316139194884</v>
      </c>
      <c r="BC16" s="17">
        <f t="shared" si="23"/>
        <v>0.26873521372495845</v>
      </c>
      <c r="BG16" s="17">
        <f t="shared" si="24"/>
        <v>0.11152613941538864</v>
      </c>
      <c r="BH16" s="17">
        <f t="shared" si="25"/>
        <v>6.735532225691189E-2</v>
      </c>
      <c r="BL16" s="17">
        <f t="shared" si="26"/>
        <v>0.36382390081340832</v>
      </c>
      <c r="BM16" s="17">
        <f t="shared" si="27"/>
        <v>0.15604814688673399</v>
      </c>
      <c r="BQ16" s="17">
        <f t="shared" si="28"/>
        <v>6.0261072334861367E-2</v>
      </c>
      <c r="BR16" s="17">
        <f t="shared" si="29"/>
        <v>3.0120812922108827E-2</v>
      </c>
      <c r="BV16" s="17">
        <f t="shared" si="30"/>
        <v>8.253916930100326E-2</v>
      </c>
      <c r="BW16" s="17">
        <f t="shared" si="31"/>
        <v>5.1884119583737599E-2</v>
      </c>
      <c r="CA16" s="17">
        <f t="shared" si="32"/>
        <v>0.84149824781167826</v>
      </c>
      <c r="CB16" s="17">
        <f t="shared" si="33"/>
        <v>0.23044486749577484</v>
      </c>
      <c r="CF16" s="17">
        <f t="shared" si="34"/>
        <v>0.21874088829399058</v>
      </c>
      <c r="CG16" s="17">
        <f t="shared" si="35"/>
        <v>5.9826247068371495E-2</v>
      </c>
      <c r="CK16" s="17">
        <f t="shared" si="36"/>
        <v>7.8526848553205908E-2</v>
      </c>
      <c r="CL16" s="17">
        <f t="shared" si="37"/>
        <v>1.851456124599913E-2</v>
      </c>
      <c r="CP16" s="19">
        <f t="shared" si="38"/>
        <v>3.2071952384550411</v>
      </c>
      <c r="CQ16" s="19">
        <f t="shared" si="39"/>
        <v>1.859524608538921</v>
      </c>
    </row>
    <row r="17" spans="1:95" x14ac:dyDescent="0.45">
      <c r="A17" s="4" t="s">
        <v>22</v>
      </c>
      <c r="B17" s="5" t="s">
        <v>38</v>
      </c>
      <c r="D17" s="17">
        <f t="shared" si="2"/>
        <v>7.9317957431497471E-2</v>
      </c>
      <c r="E17" s="17">
        <f t="shared" si="3"/>
        <v>0.22537048800608261</v>
      </c>
      <c r="I17" s="17">
        <f t="shared" si="4"/>
        <v>0.12666413135996119</v>
      </c>
      <c r="J17" s="17">
        <f t="shared" si="5"/>
        <v>0.37311068445992712</v>
      </c>
      <c r="N17" s="17">
        <f t="shared" si="6"/>
        <v>3.7339148003615555E-2</v>
      </c>
      <c r="O17" s="17">
        <f t="shared" si="7"/>
        <v>0.13051393366895453</v>
      </c>
      <c r="S17" s="17">
        <f t="shared" si="8"/>
        <v>0.19864873718288767</v>
      </c>
      <c r="T17" s="17">
        <f t="shared" si="9"/>
        <v>6.3000139643758987E-2</v>
      </c>
      <c r="X17" s="17">
        <f t="shared" si="10"/>
        <v>0.3306160663393039</v>
      </c>
      <c r="Y17" s="17">
        <f t="shared" si="11"/>
        <v>6.6419447366778447E-2</v>
      </c>
      <c r="AC17" s="17">
        <f t="shared" si="12"/>
        <v>0.17396071404047184</v>
      </c>
      <c r="AD17" s="17">
        <f t="shared" si="13"/>
        <v>4.6283200053795354E-2</v>
      </c>
      <c r="AH17" s="17">
        <f t="shared" si="14"/>
        <v>0.76039227493594597</v>
      </c>
      <c r="AI17" s="17">
        <f t="shared" si="15"/>
        <v>0.36593943340931312</v>
      </c>
      <c r="AM17" s="17">
        <f t="shared" si="16"/>
        <v>0.5812417290879216</v>
      </c>
      <c r="AN17" s="17">
        <f t="shared" si="17"/>
        <v>0.37209262835098555</v>
      </c>
      <c r="AR17" s="17">
        <f t="shared" si="18"/>
        <v>0.41013779301050862</v>
      </c>
      <c r="AS17" s="17">
        <f t="shared" si="19"/>
        <v>0.29730600543881236</v>
      </c>
      <c r="AW17" s="17">
        <f t="shared" si="20"/>
        <v>0.7665310571312054</v>
      </c>
      <c r="AX17" s="17">
        <f t="shared" si="21"/>
        <v>0.23560889910983346</v>
      </c>
      <c r="BB17" s="17">
        <f t="shared" si="22"/>
        <v>0.40667912552707136</v>
      </c>
      <c r="BC17" s="17">
        <f t="shared" si="23"/>
        <v>0.20901627734163436</v>
      </c>
      <c r="BG17" s="17">
        <f t="shared" si="24"/>
        <v>0.22305227883077727</v>
      </c>
      <c r="BH17" s="17">
        <f t="shared" si="25"/>
        <v>0.13471064451382378</v>
      </c>
      <c r="BL17" s="17">
        <f t="shared" si="26"/>
        <v>0.17233763722740394</v>
      </c>
      <c r="BM17" s="17">
        <f t="shared" si="27"/>
        <v>7.3917543262137148E-2</v>
      </c>
      <c r="BQ17" s="17">
        <f t="shared" si="28"/>
        <v>0.27117482550687616</v>
      </c>
      <c r="BR17" s="17">
        <f t="shared" si="29"/>
        <v>0.13554365814948974</v>
      </c>
      <c r="BV17" s="17">
        <f t="shared" si="30"/>
        <v>6.1904376975752448E-2</v>
      </c>
      <c r="BW17" s="17">
        <f t="shared" si="31"/>
        <v>3.8913089687803201E-2</v>
      </c>
      <c r="CA17" s="17">
        <f t="shared" si="32"/>
        <v>0.16829964956233565</v>
      </c>
      <c r="CB17" s="17">
        <f t="shared" si="33"/>
        <v>4.6088973499154966E-2</v>
      </c>
      <c r="CF17" s="17">
        <f t="shared" si="34"/>
        <v>0.65622266488197167</v>
      </c>
      <c r="CG17" s="17">
        <f t="shared" si="35"/>
        <v>0.17947874120511448</v>
      </c>
      <c r="CK17" s="17">
        <f t="shared" si="36"/>
        <v>0.4711610913192355</v>
      </c>
      <c r="CL17" s="17">
        <f t="shared" si="37"/>
        <v>0.11108736747599476</v>
      </c>
      <c r="CP17" s="19">
        <f t="shared" si="38"/>
        <v>3.7501539448834667</v>
      </c>
      <c r="CQ17" s="19">
        <f t="shared" si="39"/>
        <v>2.0944756777131137</v>
      </c>
    </row>
  </sheetData>
  <mergeCells count="24">
    <mergeCell ref="AG1:AU1"/>
    <mergeCell ref="AG2:AK2"/>
    <mergeCell ref="AL2:AP2"/>
    <mergeCell ref="AQ2:AU2"/>
    <mergeCell ref="C2:G2"/>
    <mergeCell ref="H2:L2"/>
    <mergeCell ref="M2:Q2"/>
    <mergeCell ref="C1:Q1"/>
    <mergeCell ref="R1:AF1"/>
    <mergeCell ref="R2:V2"/>
    <mergeCell ref="W2:AA2"/>
    <mergeCell ref="AB2:AF2"/>
    <mergeCell ref="BZ1:CN1"/>
    <mergeCell ref="BZ2:CD2"/>
    <mergeCell ref="CE2:CI2"/>
    <mergeCell ref="CJ2:CN2"/>
    <mergeCell ref="AV1:BJ1"/>
    <mergeCell ref="AV2:AZ2"/>
    <mergeCell ref="BA2:BE2"/>
    <mergeCell ref="BF2:BJ2"/>
    <mergeCell ref="BK1:BY1"/>
    <mergeCell ref="BK2:BO2"/>
    <mergeCell ref="BP2:BT2"/>
    <mergeCell ref="BU2:BY2"/>
  </mergeCells>
  <dataValidations count="1">
    <dataValidation type="custom" operator="greaterThanOrEqual" allowBlank="1" showInputMessage="1" showErrorMessage="1" error="This cell only accepts a number of &quot;NA&quot;_x000a_" sqref="I9 N9 D9 S9 X9 AC9 AH9 AM9 AR9 AW9 BB9 BG9 BL9:BM9 BQ9 BV9 AV10 R10 C10 AG10" xr:uid="{0891B2F1-D1EE-40A5-9E43-BE336F050086}">
      <formula1>OR(AND(ISNUMBER(C9), C9&gt;=0), C9 ="NA")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A7C04-EC56-4CDA-A512-987AE6033F7F}">
  <dimension ref="A1:O14"/>
  <sheetViews>
    <sheetView topLeftCell="B1" workbookViewId="0">
      <selection activeCell="M12" sqref="M12"/>
    </sheetView>
  </sheetViews>
  <sheetFormatPr defaultRowHeight="14.25" x14ac:dyDescent="0.45"/>
  <cols>
    <col min="1" max="1" width="39.33203125" bestFit="1" customWidth="1"/>
    <col min="3" max="3" width="57.796875" bestFit="1" customWidth="1"/>
    <col min="4" max="5" width="10.33203125" bestFit="1" customWidth="1"/>
    <col min="6" max="7" width="11.33203125" bestFit="1" customWidth="1"/>
    <col min="8" max="8" width="10.33203125" bestFit="1" customWidth="1"/>
    <col min="9" max="9" width="9.1328125" bestFit="1" customWidth="1"/>
    <col min="11" max="12" width="10.33203125" bestFit="1" customWidth="1"/>
  </cols>
  <sheetData>
    <row r="1" spans="1:15" x14ac:dyDescent="0.45">
      <c r="I1" t="s">
        <v>39</v>
      </c>
      <c r="J1" t="s">
        <v>40</v>
      </c>
      <c r="K1" t="s">
        <v>41</v>
      </c>
      <c r="L1" t="s">
        <v>42</v>
      </c>
      <c r="M1" t="s">
        <v>71</v>
      </c>
    </row>
    <row r="2" spans="1:15" x14ac:dyDescent="0.45">
      <c r="A2" s="20" t="s">
        <v>43</v>
      </c>
      <c r="B2" s="20" t="s">
        <v>11</v>
      </c>
      <c r="C2" s="20" t="s">
        <v>12</v>
      </c>
      <c r="D2" s="20">
        <v>2015</v>
      </c>
      <c r="E2" s="20">
        <v>2016</v>
      </c>
      <c r="F2" s="20">
        <v>2017</v>
      </c>
      <c r="G2" s="20">
        <v>2018</v>
      </c>
      <c r="H2" s="20">
        <v>2019</v>
      </c>
      <c r="I2" s="20">
        <v>2020</v>
      </c>
      <c r="J2" s="20">
        <v>2020</v>
      </c>
      <c r="K2" s="20">
        <v>2020</v>
      </c>
      <c r="L2" s="20">
        <v>2020</v>
      </c>
      <c r="M2" s="20">
        <v>2020</v>
      </c>
    </row>
    <row r="3" spans="1:15" x14ac:dyDescent="0.45">
      <c r="A3" t="s">
        <v>44</v>
      </c>
      <c r="B3" t="s">
        <v>45</v>
      </c>
      <c r="C3" t="s">
        <v>46</v>
      </c>
      <c r="D3" s="21">
        <v>16920.099999999999</v>
      </c>
      <c r="E3" s="21">
        <v>53095.8</v>
      </c>
      <c r="F3" s="21">
        <v>190384.4</v>
      </c>
      <c r="G3" s="21">
        <v>125715</v>
      </c>
      <c r="H3" s="21" t="s">
        <v>47</v>
      </c>
      <c r="I3" s="21" t="s">
        <v>48</v>
      </c>
      <c r="J3" s="21" t="s">
        <v>48</v>
      </c>
      <c r="K3" s="21">
        <v>34854.9</v>
      </c>
      <c r="L3" s="21">
        <v>62067.6</v>
      </c>
      <c r="M3" s="22">
        <f>SUM(I3:L3)</f>
        <v>96922.5</v>
      </c>
    </row>
    <row r="4" spans="1:15" x14ac:dyDescent="0.45">
      <c r="B4" t="s">
        <v>49</v>
      </c>
      <c r="C4" t="s">
        <v>50</v>
      </c>
      <c r="D4" s="21"/>
      <c r="E4" s="21"/>
      <c r="F4" s="21"/>
      <c r="G4" s="21"/>
      <c r="H4" s="21"/>
      <c r="I4" s="21"/>
      <c r="J4" s="21"/>
      <c r="K4" s="21"/>
      <c r="L4" s="21"/>
      <c r="M4" s="22">
        <f t="shared" ref="M4:M13" si="0">SUM(I4:L4)</f>
        <v>0</v>
      </c>
    </row>
    <row r="5" spans="1:15" x14ac:dyDescent="0.45">
      <c r="B5" t="s">
        <v>51</v>
      </c>
      <c r="C5" t="s">
        <v>52</v>
      </c>
      <c r="D5" s="21">
        <v>6493.7</v>
      </c>
      <c r="E5" s="21">
        <v>20031.599999999999</v>
      </c>
      <c r="F5" s="21">
        <v>55340.5</v>
      </c>
      <c r="G5" s="21">
        <v>38720.300000000003</v>
      </c>
      <c r="H5" s="21" t="s">
        <v>53</v>
      </c>
      <c r="I5" s="21" t="s">
        <v>48</v>
      </c>
      <c r="J5" s="21" t="s">
        <v>48</v>
      </c>
      <c r="K5" s="21">
        <v>12884.4</v>
      </c>
      <c r="L5" s="21">
        <v>23562</v>
      </c>
      <c r="M5" s="22">
        <f t="shared" si="0"/>
        <v>36446.400000000001</v>
      </c>
    </row>
    <row r="6" spans="1:15" x14ac:dyDescent="0.45">
      <c r="B6" t="s">
        <v>54</v>
      </c>
      <c r="C6" t="s">
        <v>55</v>
      </c>
      <c r="D6" s="21">
        <v>3730.3</v>
      </c>
      <c r="E6" s="21">
        <v>14896.7</v>
      </c>
      <c r="F6" s="21">
        <v>30730.9</v>
      </c>
      <c r="G6" s="21">
        <v>22283.9</v>
      </c>
      <c r="H6" s="21" t="s">
        <v>56</v>
      </c>
      <c r="I6" s="21" t="s">
        <v>48</v>
      </c>
      <c r="J6" s="21" t="s">
        <v>48</v>
      </c>
      <c r="K6" s="21">
        <v>9105</v>
      </c>
      <c r="L6" s="21">
        <v>14430.5</v>
      </c>
      <c r="M6" s="22">
        <f t="shared" si="0"/>
        <v>23535.5</v>
      </c>
    </row>
    <row r="7" spans="1:15" x14ac:dyDescent="0.45">
      <c r="B7" t="s">
        <v>57</v>
      </c>
      <c r="C7" t="s">
        <v>58</v>
      </c>
      <c r="D7" s="21">
        <v>6696</v>
      </c>
      <c r="E7" s="21">
        <v>18167.5</v>
      </c>
      <c r="F7" s="21">
        <v>104312.9</v>
      </c>
      <c r="G7" s="21">
        <v>64710.8</v>
      </c>
      <c r="H7" s="21" t="s">
        <v>59</v>
      </c>
      <c r="I7" s="21" t="s">
        <v>48</v>
      </c>
      <c r="J7" s="21" t="s">
        <v>48</v>
      </c>
      <c r="K7" s="21">
        <v>12865.5</v>
      </c>
      <c r="L7" s="21">
        <v>24075.1</v>
      </c>
      <c r="M7" s="22">
        <f t="shared" si="0"/>
        <v>36940.6</v>
      </c>
    </row>
    <row r="8" spans="1:15" x14ac:dyDescent="0.45">
      <c r="D8" s="21"/>
      <c r="E8" s="21"/>
      <c r="F8" s="21"/>
      <c r="G8" s="21"/>
      <c r="H8" s="21"/>
      <c r="I8" s="27"/>
      <c r="J8" s="21"/>
      <c r="K8" s="21"/>
      <c r="L8" s="21"/>
      <c r="M8" s="22">
        <f t="shared" si="0"/>
        <v>0</v>
      </c>
    </row>
    <row r="9" spans="1:15" x14ac:dyDescent="0.45">
      <c r="A9" t="s">
        <v>60</v>
      </c>
      <c r="B9" t="s">
        <v>61</v>
      </c>
      <c r="C9" t="s">
        <v>62</v>
      </c>
      <c r="D9" s="21">
        <v>51193.2</v>
      </c>
      <c r="E9" s="21">
        <v>13749.3</v>
      </c>
      <c r="F9" s="21">
        <v>107904.6</v>
      </c>
      <c r="G9" s="21">
        <v>53249</v>
      </c>
      <c r="H9" s="21">
        <v>26826.1</v>
      </c>
      <c r="I9" s="27">
        <v>8635</v>
      </c>
      <c r="J9" s="21" t="s">
        <v>48</v>
      </c>
      <c r="K9" s="21" t="s">
        <v>48</v>
      </c>
      <c r="L9" s="25">
        <v>16998.5</v>
      </c>
      <c r="M9" s="26">
        <f>I9+L9</f>
        <v>25633.5</v>
      </c>
      <c r="N9" s="22"/>
      <c r="O9" s="22"/>
    </row>
    <row r="10" spans="1:15" x14ac:dyDescent="0.45">
      <c r="B10" t="s">
        <v>63</v>
      </c>
      <c r="C10" t="s">
        <v>64</v>
      </c>
      <c r="D10" s="21"/>
      <c r="E10" s="21"/>
      <c r="F10" s="21"/>
      <c r="G10" s="21"/>
      <c r="H10" s="21"/>
      <c r="I10" s="27"/>
      <c r="J10" s="21"/>
      <c r="K10" s="21"/>
      <c r="L10" s="25"/>
      <c r="M10" s="22">
        <f t="shared" si="0"/>
        <v>0</v>
      </c>
    </row>
    <row r="11" spans="1:15" x14ac:dyDescent="0.45">
      <c r="B11" t="s">
        <v>65</v>
      </c>
      <c r="C11" t="s">
        <v>66</v>
      </c>
      <c r="D11" s="21">
        <v>19128.41</v>
      </c>
      <c r="E11" s="21">
        <v>4024.27</v>
      </c>
      <c r="F11" s="21">
        <v>35427.26</v>
      </c>
      <c r="G11" s="21">
        <v>19900.62</v>
      </c>
      <c r="H11" s="21">
        <v>10037.4</v>
      </c>
      <c r="I11" s="27">
        <v>3343.69</v>
      </c>
      <c r="J11" s="21" t="s">
        <v>48</v>
      </c>
      <c r="K11" s="21" t="s">
        <v>48</v>
      </c>
      <c r="L11" s="25">
        <v>6624.5</v>
      </c>
      <c r="M11" s="22">
        <f t="shared" si="0"/>
        <v>9968.19</v>
      </c>
    </row>
    <row r="12" spans="1:15" x14ac:dyDescent="0.45">
      <c r="B12" t="s">
        <v>67</v>
      </c>
      <c r="C12" t="s">
        <v>68</v>
      </c>
      <c r="D12" s="21">
        <v>13038.92</v>
      </c>
      <c r="E12" s="21">
        <v>3963.34</v>
      </c>
      <c r="F12" s="21">
        <v>22276.639999999999</v>
      </c>
      <c r="G12" s="21">
        <v>13458.19</v>
      </c>
      <c r="H12" s="21">
        <v>7775.18</v>
      </c>
      <c r="I12" s="27">
        <v>2091.96</v>
      </c>
      <c r="J12" s="21" t="s">
        <v>48</v>
      </c>
      <c r="K12" s="21" t="s">
        <v>48</v>
      </c>
      <c r="L12" s="25">
        <v>3457.1</v>
      </c>
      <c r="M12" s="22">
        <f t="shared" si="0"/>
        <v>5549.0599999999995</v>
      </c>
    </row>
    <row r="13" spans="1:15" x14ac:dyDescent="0.45">
      <c r="B13" t="s">
        <v>69</v>
      </c>
      <c r="C13" t="s">
        <v>70</v>
      </c>
      <c r="D13" s="21">
        <v>19025.849999999999</v>
      </c>
      <c r="E13" s="21">
        <v>5761.7</v>
      </c>
      <c r="F13" s="21">
        <v>50200.68</v>
      </c>
      <c r="G13" s="21">
        <v>19890.18</v>
      </c>
      <c r="H13" s="21">
        <v>9013.5400000000009</v>
      </c>
      <c r="I13" s="27">
        <v>3199.4</v>
      </c>
      <c r="J13" s="21" t="s">
        <v>48</v>
      </c>
      <c r="K13" s="21" t="s">
        <v>48</v>
      </c>
      <c r="L13" s="25">
        <v>6916.8</v>
      </c>
      <c r="M13" s="22">
        <f t="shared" si="0"/>
        <v>10116.200000000001</v>
      </c>
    </row>
    <row r="14" spans="1:15" x14ac:dyDescent="0.45">
      <c r="E14" s="22"/>
      <c r="F14" s="22"/>
      <c r="G14" s="22"/>
      <c r="L14" s="1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47983-B647-438D-A36B-B37848D2CF7D}">
  <dimension ref="A1:H18"/>
  <sheetViews>
    <sheetView workbookViewId="0">
      <selection activeCell="J36" sqref="J36"/>
    </sheetView>
  </sheetViews>
  <sheetFormatPr defaultRowHeight="14.25" x14ac:dyDescent="0.45"/>
  <cols>
    <col min="2" max="2" width="23.265625" customWidth="1"/>
  </cols>
  <sheetData>
    <row r="1" spans="1:8" x14ac:dyDescent="0.45">
      <c r="A1" s="3" t="s">
        <v>8</v>
      </c>
      <c r="B1" s="1"/>
    </row>
    <row r="2" spans="1:8" x14ac:dyDescent="0.45">
      <c r="A2" s="3"/>
      <c r="B2" s="1"/>
    </row>
    <row r="3" spans="1:8" x14ac:dyDescent="0.45">
      <c r="A3" s="1"/>
      <c r="B3" s="1"/>
      <c r="C3">
        <v>2015</v>
      </c>
      <c r="D3">
        <v>2016</v>
      </c>
      <c r="E3">
        <v>2017</v>
      </c>
      <c r="F3">
        <v>2018</v>
      </c>
      <c r="G3">
        <v>2019</v>
      </c>
      <c r="H3">
        <v>2020</v>
      </c>
    </row>
    <row r="4" spans="1:8" x14ac:dyDescent="0.45">
      <c r="A4" s="1" t="s">
        <v>0</v>
      </c>
      <c r="B4" s="1" t="s">
        <v>1</v>
      </c>
    </row>
    <row r="5" spans="1:8" x14ac:dyDescent="0.45">
      <c r="B5" s="1" t="s">
        <v>2</v>
      </c>
    </row>
    <row r="6" spans="1:8" x14ac:dyDescent="0.45">
      <c r="B6" s="1" t="s">
        <v>3</v>
      </c>
    </row>
    <row r="7" spans="1:8" x14ac:dyDescent="0.45">
      <c r="B7" s="1" t="s">
        <v>4</v>
      </c>
    </row>
    <row r="8" spans="1:8" x14ac:dyDescent="0.45">
      <c r="B8" s="2" t="s">
        <v>5</v>
      </c>
    </row>
    <row r="9" spans="1:8" x14ac:dyDescent="0.45">
      <c r="A9" t="s">
        <v>6</v>
      </c>
      <c r="B9" s="1" t="s">
        <v>1</v>
      </c>
    </row>
    <row r="10" spans="1:8" x14ac:dyDescent="0.45">
      <c r="B10" s="1" t="s">
        <v>2</v>
      </c>
    </row>
    <row r="11" spans="1:8" x14ac:dyDescent="0.45">
      <c r="B11" s="1" t="s">
        <v>3</v>
      </c>
    </row>
    <row r="12" spans="1:8" x14ac:dyDescent="0.45">
      <c r="B12" s="1" t="s">
        <v>4</v>
      </c>
    </row>
    <row r="13" spans="1:8" x14ac:dyDescent="0.45">
      <c r="B13" s="2" t="s">
        <v>5</v>
      </c>
    </row>
    <row r="14" spans="1:8" x14ac:dyDescent="0.45">
      <c r="A14" t="s">
        <v>7</v>
      </c>
      <c r="B14" s="1" t="s">
        <v>1</v>
      </c>
    </row>
    <row r="15" spans="1:8" x14ac:dyDescent="0.45">
      <c r="B15" s="1" t="s">
        <v>2</v>
      </c>
    </row>
    <row r="16" spans="1:8" x14ac:dyDescent="0.45">
      <c r="B16" s="1" t="s">
        <v>3</v>
      </c>
    </row>
    <row r="17" spans="2:2" x14ac:dyDescent="0.45">
      <c r="B17" s="1" t="s">
        <v>4</v>
      </c>
    </row>
    <row r="18" spans="2:2" x14ac:dyDescent="0.45">
      <c r="B18" s="2" t="s">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2F9CD4F097CB4EA7B9945E6BDC6DA7" ma:contentTypeVersion="13" ma:contentTypeDescription="Create a new document." ma:contentTypeScope="" ma:versionID="2afea45f56c72a5df10d988957a59a45">
  <xsd:schema xmlns:xsd="http://www.w3.org/2001/XMLSchema" xmlns:xs="http://www.w3.org/2001/XMLSchema" xmlns:p="http://schemas.microsoft.com/office/2006/metadata/properties" xmlns:ns3="1a128ecf-b55d-4bc7-970b-0cf25319f7f6" xmlns:ns4="5d37121d-b2b7-4f44-9370-30c11e36351e" targetNamespace="http://schemas.microsoft.com/office/2006/metadata/properties" ma:root="true" ma:fieldsID="900479b3e734696c4bae5316a813f189" ns3:_="" ns4:_="">
    <xsd:import namespace="1a128ecf-b55d-4bc7-970b-0cf25319f7f6"/>
    <xsd:import namespace="5d37121d-b2b7-4f44-9370-30c11e3635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AutoKeyPoints" minOccurs="0"/>
                <xsd:element ref="ns3:MediaServiceKeyPoints" minOccurs="0"/>
                <xsd:element ref="ns3:MediaServiceDateTaken"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128ecf-b55d-4bc7-970b-0cf25319f7f6"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7121d-b2b7-4f44-9370-30c11e3635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35883B-08C2-4FAC-B94B-0DE46A367D5D}">
  <ds:schemaRefs>
    <ds:schemaRef ds:uri="http://schemas.microsoft.com/sharepoint/v3/contenttype/forms"/>
  </ds:schemaRefs>
</ds:datastoreItem>
</file>

<file path=customXml/itemProps2.xml><?xml version="1.0" encoding="utf-8"?>
<ds:datastoreItem xmlns:ds="http://schemas.openxmlformats.org/officeDocument/2006/customXml" ds:itemID="{179CA27A-FAF9-4458-AC8F-AC48EB52199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8FDDE4F-EB79-4AAE-B86C-9026379BE9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128ecf-b55d-4bc7-970b-0cf25319f7f6"/>
    <ds:schemaRef ds:uri="5d37121d-b2b7-4f44-9370-30c11e363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 1-5</vt:lpstr>
      <vt:lpstr>HWW</vt:lpstr>
      <vt:lpstr>Question 2-Landy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Bolles, Anderson</dc:creator>
  <cp:keywords/>
  <dc:description/>
  <cp:lastModifiedBy>Joseph Mitchell</cp:lastModifiedBy>
  <cp:revision/>
  <dcterms:created xsi:type="dcterms:W3CDTF">2021-02-18T00:15:47Z</dcterms:created>
  <dcterms:modified xsi:type="dcterms:W3CDTF">2021-03-19T23:29:35Z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0x010100D62F9CD4F097CB4EA7B9945E6BDC6DA7</vt:lpwstr>
  </property>
</Properties>
</file>