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sonorender/My Drive/tickerpulse/"/>
    </mc:Choice>
  </mc:AlternateContent>
  <xr:revisionPtr revIDLastSave="0" documentId="13_ncr:1_{65F72090-F3F0-E243-B4E5-90B9BEAFBA57}" xr6:coauthVersionLast="47" xr6:coauthVersionMax="47" xr10:uidLastSave="{00000000-0000-0000-0000-000000000000}"/>
  <bookViews>
    <workbookView xWindow="2780" yWindow="5400" windowWidth="28040" windowHeight="17440" xr2:uid="{64CE7482-6B22-8340-8860-AD7C48513B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E5" i="1" s="1"/>
  <c r="G5" i="1" s="1"/>
  <c r="D4" i="1"/>
  <c r="F4" i="1" s="1"/>
  <c r="F3" i="1"/>
  <c r="G3" i="1" s="1"/>
  <c r="G4" i="1" l="1"/>
  <c r="G7" i="1"/>
  <c r="G8" i="1" l="1"/>
  <c r="G9" i="1"/>
  <c r="G10" i="1" s="1"/>
  <c r="G11" i="1" s="1"/>
</calcChain>
</file>

<file path=xl/sharedStrings.xml><?xml version="1.0" encoding="utf-8"?>
<sst xmlns="http://schemas.openxmlformats.org/spreadsheetml/2006/main" count="22" uniqueCount="22">
  <si>
    <t>Tavily</t>
  </si>
  <si>
    <t>Cost/Cred</t>
  </si>
  <si>
    <t>Cost/query</t>
  </si>
  <si>
    <t>Flat</t>
  </si>
  <si>
    <t>Est. Queries/mo</t>
  </si>
  <si>
    <t>Est Cost</t>
  </si>
  <si>
    <t>Render.com</t>
  </si>
  <si>
    <t>Monthly Cost</t>
  </si>
  <si>
    <t># Users</t>
  </si>
  <si>
    <t>OpenAI (o3 model)</t>
  </si>
  <si>
    <t>Per User Cost</t>
  </si>
  <si>
    <t>(total costs to meet user requests)</t>
  </si>
  <si>
    <t xml:space="preserve">(total  cost) / (# users) </t>
  </si>
  <si>
    <t>BE query cost</t>
  </si>
  <si>
    <t>(how much must be charged to break even per query)</t>
  </si>
  <si>
    <t>Margin</t>
  </si>
  <si>
    <t>Charge per query</t>
  </si>
  <si>
    <t>(how much charged per query to get Margin % profit))</t>
  </si>
  <si>
    <t>Profit / mo</t>
  </si>
  <si>
    <t>Queries/User/mo</t>
  </si>
  <si>
    <t>Credits/Per-query*</t>
  </si>
  <si>
    <t>* 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</si>
</sst>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44" fontId="0" fillId="0" borderId="0" xfId="1" applyFont="1"/>
    <xf numFmtId="0" fontId="0" fillId="4" borderId="1" xfId="0" applyFill="1" applyBorder="1"/>
    <xf numFmtId="44" fontId="0" fillId="4" borderId="1" xfId="1" applyFont="1" applyFill="1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44" fontId="2" fillId="0" borderId="6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4" borderId="8" xfId="0" applyFill="1" applyBorder="1"/>
    <xf numFmtId="44" fontId="0" fillId="4" borderId="9" xfId="0" applyNumberFormat="1" applyFill="1" applyBorder="1"/>
    <xf numFmtId="0" fontId="0" fillId="3" borderId="8" xfId="0" applyFill="1" applyBorder="1"/>
    <xf numFmtId="44" fontId="0" fillId="3" borderId="9" xfId="0" applyNumberFormat="1" applyFill="1" applyBorder="1"/>
    <xf numFmtId="0" fontId="0" fillId="3" borderId="12" xfId="0" applyFill="1" applyBorder="1"/>
    <xf numFmtId="44" fontId="0" fillId="3" borderId="16" xfId="0" applyNumberFormat="1" applyFill="1" applyBorder="1"/>
    <xf numFmtId="0" fontId="0" fillId="5" borderId="7" xfId="0" applyFill="1" applyBorder="1"/>
    <xf numFmtId="0" fontId="0" fillId="0" borderId="8" xfId="0" applyBorder="1"/>
    <xf numFmtId="0" fontId="0" fillId="5" borderId="9" xfId="0" applyFill="1" applyBorder="1"/>
    <xf numFmtId="9" fontId="0" fillId="5" borderId="9" xfId="2" applyFont="1" applyFill="1" applyBorder="1"/>
    <xf numFmtId="0" fontId="0" fillId="4" borderId="12" xfId="0" applyFill="1" applyBorder="1"/>
    <xf numFmtId="1" fontId="0" fillId="4" borderId="16" xfId="1" applyNumberFormat="1" applyFont="1" applyFill="1" applyBorder="1"/>
    <xf numFmtId="0" fontId="0" fillId="0" borderId="0" xfId="0" quotePrefix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8775-3854-EF4F-817A-17AFE60C3172}">
  <dimension ref="B1:G17"/>
  <sheetViews>
    <sheetView tabSelected="1" workbookViewId="0">
      <selection activeCell="F22" sqref="F22"/>
    </sheetView>
  </sheetViews>
  <sheetFormatPr baseColWidth="10" defaultRowHeight="16" x14ac:dyDescent="0.2"/>
  <cols>
    <col min="1" max="1" width="4.6640625" customWidth="1"/>
    <col min="2" max="2" width="16" bestFit="1" customWidth="1"/>
    <col min="3" max="3" width="18" customWidth="1"/>
    <col min="4" max="4" width="12" customWidth="1"/>
    <col min="5" max="5" width="10.83203125" style="1"/>
    <col min="6" max="6" width="13.1640625" style="1" customWidth="1"/>
    <col min="7" max="7" width="14" customWidth="1"/>
  </cols>
  <sheetData>
    <row r="1" spans="2:7" ht="17" thickBot="1" x14ac:dyDescent="0.25"/>
    <row r="2" spans="2:7" x14ac:dyDescent="0.2">
      <c r="B2" s="4"/>
      <c r="C2" s="5" t="s">
        <v>20</v>
      </c>
      <c r="D2" s="5" t="s">
        <v>1</v>
      </c>
      <c r="E2" s="6" t="s">
        <v>3</v>
      </c>
      <c r="F2" s="6" t="s">
        <v>2</v>
      </c>
      <c r="G2" s="7" t="s">
        <v>5</v>
      </c>
    </row>
    <row r="3" spans="2:7" x14ac:dyDescent="0.2">
      <c r="B3" s="8" t="s">
        <v>0</v>
      </c>
      <c r="C3" s="2">
        <v>8</v>
      </c>
      <c r="D3" s="2">
        <v>8.0000000000000002E-3</v>
      </c>
      <c r="E3" s="3"/>
      <c r="F3" s="3">
        <f>C3*D3</f>
        <v>6.4000000000000001E-2</v>
      </c>
      <c r="G3" s="9">
        <f>F3*C17</f>
        <v>640</v>
      </c>
    </row>
    <row r="4" spans="2:7" x14ac:dyDescent="0.2">
      <c r="B4" s="8" t="s">
        <v>9</v>
      </c>
      <c r="C4" s="2">
        <v>10000</v>
      </c>
      <c r="D4" s="2">
        <f>2/1000000</f>
        <v>1.9999999999999999E-6</v>
      </c>
      <c r="E4" s="3"/>
      <c r="F4" s="3">
        <f>C4*D4</f>
        <v>0.02</v>
      </c>
      <c r="G4" s="9">
        <f>F4*C17</f>
        <v>200</v>
      </c>
    </row>
    <row r="5" spans="2:7" x14ac:dyDescent="0.2">
      <c r="B5" s="8" t="s">
        <v>6</v>
      </c>
      <c r="C5" s="2"/>
      <c r="D5" s="2"/>
      <c r="E5" s="3">
        <f>IF(C17&lt;2000,0,IF(C17&lt;10000,7,IF(C17&lt;100000,25,IF(C17&lt;1000000,85,IF(C17&lt;E107,175,IF(C17&lt;E207,225,450))))))</f>
        <v>25</v>
      </c>
      <c r="F5" s="3"/>
      <c r="G5" s="9">
        <f>E5</f>
        <v>25</v>
      </c>
    </row>
    <row r="6" spans="2:7" ht="8" customHeight="1" x14ac:dyDescent="0.2">
      <c r="B6" s="24"/>
      <c r="C6" s="25"/>
      <c r="D6" s="25"/>
      <c r="E6" s="25"/>
      <c r="F6" s="25"/>
      <c r="G6" s="26"/>
    </row>
    <row r="7" spans="2:7" x14ac:dyDescent="0.2">
      <c r="B7" s="10" t="s">
        <v>7</v>
      </c>
      <c r="C7" s="21" t="s">
        <v>11</v>
      </c>
      <c r="D7" s="22"/>
      <c r="E7" s="22"/>
      <c r="F7" s="23"/>
      <c r="G7" s="11">
        <f>SUM(G3:G5)</f>
        <v>865</v>
      </c>
    </row>
    <row r="8" spans="2:7" x14ac:dyDescent="0.2">
      <c r="B8" s="10" t="s">
        <v>10</v>
      </c>
      <c r="C8" s="27" t="s">
        <v>12</v>
      </c>
      <c r="D8" s="27"/>
      <c r="E8" s="27"/>
      <c r="F8" s="27"/>
      <c r="G8" s="11">
        <f>G7/C14</f>
        <v>8.65</v>
      </c>
    </row>
    <row r="9" spans="2:7" x14ac:dyDescent="0.2">
      <c r="B9" s="10" t="s">
        <v>13</v>
      </c>
      <c r="C9" s="27" t="s">
        <v>14</v>
      </c>
      <c r="D9" s="27"/>
      <c r="E9" s="27"/>
      <c r="F9" s="27"/>
      <c r="G9" s="11">
        <f>G7/C17</f>
        <v>8.6499999999999994E-2</v>
      </c>
    </row>
    <row r="10" spans="2:7" x14ac:dyDescent="0.2">
      <c r="B10" s="10" t="s">
        <v>16</v>
      </c>
      <c r="C10" s="27" t="s">
        <v>17</v>
      </c>
      <c r="D10" s="27"/>
      <c r="E10" s="27"/>
      <c r="F10" s="27"/>
      <c r="G10" s="11">
        <f>G9/(1-C16)</f>
        <v>0.17299999999999999</v>
      </c>
    </row>
    <row r="11" spans="2:7" ht="17" thickBot="1" x14ac:dyDescent="0.25">
      <c r="B11" s="12" t="s">
        <v>18</v>
      </c>
      <c r="C11" s="28"/>
      <c r="D11" s="29"/>
      <c r="E11" s="29"/>
      <c r="F11" s="30"/>
      <c r="G11" s="13">
        <f>(G10-G9)*C17</f>
        <v>864.99999999999989</v>
      </c>
    </row>
    <row r="12" spans="2:7" x14ac:dyDescent="0.2">
      <c r="B12" s="20" t="s">
        <v>21</v>
      </c>
    </row>
    <row r="13" spans="2:7" ht="17" thickBot="1" x14ac:dyDescent="0.25">
      <c r="B13" s="20"/>
    </row>
    <row r="14" spans="2:7" x14ac:dyDescent="0.2">
      <c r="B14" s="4" t="s">
        <v>8</v>
      </c>
      <c r="C14" s="14">
        <v>100</v>
      </c>
    </row>
    <row r="15" spans="2:7" x14ac:dyDescent="0.2">
      <c r="B15" s="15" t="s">
        <v>19</v>
      </c>
      <c r="C15" s="16">
        <v>100</v>
      </c>
    </row>
    <row r="16" spans="2:7" x14ac:dyDescent="0.2">
      <c r="B16" s="15" t="s">
        <v>15</v>
      </c>
      <c r="C16" s="17">
        <v>0.5</v>
      </c>
    </row>
    <row r="17" spans="2:3" ht="17" thickBot="1" x14ac:dyDescent="0.25">
      <c r="B17" s="18" t="s">
        <v>4</v>
      </c>
      <c r="C17" s="19">
        <f>C14*C15</f>
        <v>10000</v>
      </c>
    </row>
  </sheetData>
  <mergeCells count="6">
    <mergeCell ref="C11:F11"/>
    <mergeCell ref="C7:F7"/>
    <mergeCell ref="B6:G6"/>
    <mergeCell ref="C8:F8"/>
    <mergeCell ref="C9:F9"/>
    <mergeCell ref="C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Orender, Jason W CTR (USA)</dc:creator>
  <cp:lastModifiedBy>Orender, Jason W CTR (USA)</cp:lastModifiedBy>
  <dcterms:created xsi:type="dcterms:W3CDTF">2025-09-01T14:49:58Z</dcterms:created>
  <dcterms:modified xsi:type="dcterms:W3CDTF">2025-09-01T16:37:09Z</dcterms:modified>
</cp:coreProperties>
</file>