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18" documentId="13_ncr:1_{7EF57DF4-89AE-8C42-9C9C-3682908C3E34}" xr6:coauthVersionLast="47" xr6:coauthVersionMax="47" xr10:uidLastSave="{0BD3F38C-F05F-434E-BA0C-623A489B740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<sst xmlns="http://schemas.openxmlformats.org/spreadsheetml/2006/main" count="18907" uniqueCount="3692">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</sst>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164" fontId="9" fillId="0" borderId="3" xfId="2" applyNumberFormat="1" applyFont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1" totalsRowShown="0" headerRowDxfId="11" dataDxfId="10">
  <autoFilter ref="A2:J161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zoomScale="106" zoomScaleNormal="100" workbookViewId="0">
      <pane ySplit="2" topLeftCell="A1152" activePane="bottomLeft" state="frozen"/>
      <selection pane="bottomLeft" activeCell="K1170" sqref="K1170:K11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>
      <c r="B787" s="19" t="s">
        <v>54</v>
      </c>
      <c r="C787" s="19" t="s">
        <v>443</v>
      </c>
      <c r="D787" s="58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9"/>
      <c r="K787" s="48">
        <v>8707</v>
      </c>
      <c r="L787" s="64"/>
    </row>
    <row r="788" spans="1:12">
      <c r="B788" s="19" t="s">
        <v>54</v>
      </c>
      <c r="C788" s="19" t="s">
        <v>443</v>
      </c>
      <c r="D788" s="79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9"/>
      <c r="K788" s="48">
        <v>8707</v>
      </c>
      <c r="L788" s="64"/>
    </row>
    <row r="789" spans="1:12">
      <c r="B789" s="19" t="s">
        <v>54</v>
      </c>
      <c r="C789" s="19" t="s">
        <v>443</v>
      </c>
      <c r="D789" s="79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9"/>
      <c r="K789" s="48">
        <v>8707</v>
      </c>
      <c r="L789" s="64"/>
    </row>
    <row r="790" spans="1:12">
      <c r="B790" s="19" t="s">
        <v>54</v>
      </c>
      <c r="C790" s="19" t="s">
        <v>443</v>
      </c>
      <c r="D790" s="79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9"/>
      <c r="K790" s="48">
        <v>8707</v>
      </c>
      <c r="L790" s="64"/>
    </row>
    <row r="791" spans="1:12">
      <c r="B791" s="19" t="s">
        <v>54</v>
      </c>
      <c r="C791" s="19" t="s">
        <v>443</v>
      </c>
      <c r="D791" s="79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9"/>
      <c r="K791" s="48">
        <v>8707</v>
      </c>
      <c r="L791" s="64"/>
    </row>
    <row r="792" spans="1:12">
      <c r="B792" s="19" t="s">
        <v>54</v>
      </c>
      <c r="C792" s="19" t="s">
        <v>443</v>
      </c>
      <c r="D792" s="79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9"/>
      <c r="K792" s="48">
        <v>8707</v>
      </c>
      <c r="L792" s="64"/>
    </row>
    <row r="793" spans="1:12">
      <c r="B793" s="19" t="s">
        <v>54</v>
      </c>
      <c r="C793" s="19" t="s">
        <v>443</v>
      </c>
      <c r="D793" s="79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9"/>
      <c r="K793" s="48">
        <v>8707</v>
      </c>
      <c r="L793" s="64"/>
    </row>
    <row r="794" spans="1:12">
      <c r="B794" s="19" t="s">
        <v>54</v>
      </c>
      <c r="C794" s="19" t="s">
        <v>443</v>
      </c>
      <c r="D794" s="79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9"/>
      <c r="K794" s="48">
        <v>8707</v>
      </c>
      <c r="L794" s="64"/>
    </row>
    <row r="795" spans="1:12">
      <c r="B795" s="19" t="s">
        <v>54</v>
      </c>
      <c r="C795" s="19" t="s">
        <v>443</v>
      </c>
      <c r="D795" s="79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9"/>
      <c r="K795" s="48">
        <v>8707</v>
      </c>
      <c r="L795" s="64"/>
    </row>
    <row r="796" spans="1:12">
      <c r="B796" s="19" t="s">
        <v>54</v>
      </c>
      <c r="C796" s="19" t="s">
        <v>443</v>
      </c>
      <c r="D796" s="79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9"/>
      <c r="K796" s="48">
        <v>8707</v>
      </c>
      <c r="L796" s="64"/>
    </row>
    <row r="797" spans="1:12">
      <c r="B797" s="19" t="s">
        <v>54</v>
      </c>
      <c r="C797" s="19" t="s">
        <v>443</v>
      </c>
      <c r="D797" s="79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9"/>
      <c r="K797" s="48">
        <v>8707</v>
      </c>
      <c r="L797" s="64"/>
    </row>
    <row r="798" spans="1:12">
      <c r="B798" s="19" t="s">
        <v>54</v>
      </c>
      <c r="C798" s="19" t="s">
        <v>443</v>
      </c>
      <c r="D798" s="79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9"/>
      <c r="K798" s="48">
        <v>8707</v>
      </c>
      <c r="L798" s="64"/>
    </row>
    <row r="799" spans="1:12">
      <c r="B799" s="19" t="s">
        <v>54</v>
      </c>
      <c r="C799" s="19" t="s">
        <v>443</v>
      </c>
      <c r="D799" s="79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26">
        <v>18420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2145</v>
      </c>
      <c r="L1195" s="42">
        <f>IF(COUNTIF($E$3:E1195,E1195)=1,K1195,"")</f>
        <v>2145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2145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2145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2145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2145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2145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2145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1456</v>
      </c>
      <c r="L1215" s="42">
        <f>IF(COUNTIF($E$3:E1215,E1215)=1,K1215,"")</f>
        <v>1456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1456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1456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1456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1456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1456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1456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3698</v>
      </c>
      <c r="L1224" s="42">
        <f>IF(COUNTIF($E$3:E1224,E1224)=1,K1224,"")</f>
        <v>3698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3698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3698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3698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3698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3698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3984</v>
      </c>
      <c r="L1236" s="42">
        <f>IF(COUNTIF($E$3:E1236,E1236)=1,K1236,"")</f>
        <v>3984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3984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>
        <v>19422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02">
        <v>19422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02">
        <v>19422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102">
        <v>19422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02">
        <v>19422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02">
        <v>19422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>
        <v>7978</v>
      </c>
      <c r="L1252" s="42">
        <f>IF(COUNTIF($E$3:E1252,E1252)=1,K1252,"")</f>
        <v>7978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>
        <v>7978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>
        <v>7978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>
        <v>7978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>
        <v>7978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>
        <v>2417</v>
      </c>
      <c r="L1265" s="64">
        <f>IF(COUNTIF($E$3:E1265,E1265)=1,K1265,"")</f>
        <v>2417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>
        <v>2417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>
        <v>2417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>
        <v>2417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>
        <v>2417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>
        <v>2417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>
        <v>2417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>
        <v>2417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>
        <v>2417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>
        <v>2417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>
        <v>17504</v>
      </c>
      <c r="L1275" s="42">
        <f>IF(COUNTIF($E$3:E1275,E1275)=1,K1275,"")</f>
        <v>17504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>
        <v>17504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>
        <v>17504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>
        <v>17504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>
        <v>17504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>
        <v>17504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>
        <v>17504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>
        <v>17504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1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1504456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1404207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24683.638717948717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958684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790446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639003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12752.752179487181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9576.286609686611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522472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360529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1596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2359</v>
      </c>
      <c r="B22" s="10">
        <v>310119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271228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257448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3533.4311253561254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803</v>
      </c>
      <c r="B31" s="10">
        <v>180000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900</v>
      </c>
      <c r="B32" s="10">
        <v>178723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503</v>
      </c>
      <c r="B33" s="10">
        <v>176381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800</v>
      </c>
      <c r="B34" s="10">
        <v>173432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147109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115738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883</v>
      </c>
      <c r="B46" s="10">
        <v>100353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1686</v>
      </c>
      <c r="B47" s="10">
        <v>97493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625</v>
      </c>
      <c r="B48" s="10">
        <v>87232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368</v>
      </c>
      <c r="B49" s="10">
        <v>84553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1894</v>
      </c>
      <c r="B50" s="10">
        <v>81805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2015</v>
      </c>
      <c r="B51" s="10">
        <v>81805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348</v>
      </c>
      <c r="B52" s="10">
        <v>81762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918</v>
      </c>
      <c r="B53" s="10">
        <v>78520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723</v>
      </c>
      <c r="B54" s="10">
        <v>75048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1226</v>
      </c>
      <c r="B55" s="10">
        <v>72428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1746</v>
      </c>
      <c r="B56" s="10">
        <v>71959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873</v>
      </c>
      <c r="B57" s="10">
        <v>71489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816</v>
      </c>
      <c r="B58" s="10">
        <v>70280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2551</v>
      </c>
      <c r="B59" s="10">
        <v>70280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68298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401</v>
      </c>
      <c r="B62" s="10">
        <v>64817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2532</v>
      </c>
      <c r="B63" s="10">
        <v>63765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372</v>
      </c>
      <c r="B64" s="10">
        <v>63595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403</v>
      </c>
      <c r="B65" s="10">
        <v>63329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814</v>
      </c>
      <c r="B66" s="10">
        <v>60384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16</v>
      </c>
      <c r="B67" s="10">
        <v>59720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56039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140</v>
      </c>
      <c r="B69" s="10">
        <v>54199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440</v>
      </c>
      <c r="B70" s="10">
        <v>53329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2410</v>
      </c>
      <c r="B71" s="10">
        <v>52818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2412</v>
      </c>
      <c r="B72" s="10">
        <v>52818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702</v>
      </c>
      <c r="B73" s="10">
        <v>51265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891</v>
      </c>
      <c r="B74" s="10">
        <v>50673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889</v>
      </c>
      <c r="B75" s="10">
        <v>50673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278</v>
      </c>
      <c r="B76" s="10">
        <v>50440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1472</v>
      </c>
      <c r="B77" s="10">
        <v>50117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536</v>
      </c>
      <c r="B78" s="10">
        <v>49363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732</v>
      </c>
      <c r="B79" s="10">
        <v>49044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721</v>
      </c>
      <c r="B80" s="10">
        <v>49044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719</v>
      </c>
      <c r="B81" s="10">
        <v>49044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1734</v>
      </c>
      <c r="B82" s="10">
        <v>45973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2116</v>
      </c>
      <c r="B83" s="10">
        <v>45973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1654</v>
      </c>
      <c r="B84" s="10">
        <v>43009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42</v>
      </c>
      <c r="B85" s="10">
        <v>40615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39347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39347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938</v>
      </c>
      <c r="B88" s="10">
        <v>36907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438</v>
      </c>
      <c r="B89" s="10">
        <v>36453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1552</v>
      </c>
      <c r="B90" s="10">
        <v>35025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1504</v>
      </c>
      <c r="B91" s="10">
        <v>31022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70</v>
      </c>
      <c r="B92" s="10">
        <v>30113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1190</v>
      </c>
      <c r="B93" s="10">
        <v>29622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941</v>
      </c>
      <c r="B94" s="10">
        <v>28639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258</v>
      </c>
      <c r="B95" s="10">
        <v>28082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256</v>
      </c>
      <c r="B96" s="10">
        <v>28082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22</v>
      </c>
      <c r="B97" s="10">
        <v>27978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3258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2217</v>
      </c>
      <c r="B99" s="10">
        <v>25575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1537</v>
      </c>
      <c r="B100" s="10">
        <v>25575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3264</v>
      </c>
      <c r="B101" s="10">
        <v>25575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783</v>
      </c>
      <c r="B102" s="10">
        <v>24673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1768</v>
      </c>
      <c r="B103" s="10">
        <v>23563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1773</v>
      </c>
      <c r="B104" s="10">
        <v>23563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82</v>
      </c>
      <c r="B105" s="10">
        <v>23186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351</v>
      </c>
      <c r="B106" s="10">
        <v>20414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1620</v>
      </c>
      <c r="B107" s="10">
        <v>19998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1612</v>
      </c>
      <c r="B108" s="10">
        <v>19998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1474</v>
      </c>
      <c r="B109" s="10">
        <v>19422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810</v>
      </c>
      <c r="B110" s="10">
        <v>19202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2713</v>
      </c>
      <c r="B111" s="10">
        <v>18792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346</v>
      </c>
      <c r="B112" s="10">
        <v>17997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658</v>
      </c>
      <c r="B113" s="10">
        <v>17722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1528</v>
      </c>
      <c r="B114" s="10">
        <v>17504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282</v>
      </c>
      <c r="B115" s="10">
        <v>17330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1861</v>
      </c>
      <c r="B116" s="10">
        <v>16997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1207</v>
      </c>
      <c r="B117" s="10">
        <v>16414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412</v>
      </c>
      <c r="B118" s="10">
        <v>14276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878</v>
      </c>
      <c r="B119" s="10">
        <v>14150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570</v>
      </c>
      <c r="B120" s="10">
        <v>14035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1908</v>
      </c>
      <c r="B121" s="10">
        <v>13407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1906</v>
      </c>
      <c r="B122" s="10">
        <v>13407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</v>
      </c>
      <c r="B123" s="10">
        <v>12853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</v>
      </c>
      <c r="B124" s="10">
        <v>12853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828</v>
      </c>
      <c r="B125" s="10">
        <v>12658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3041</v>
      </c>
      <c r="B126" s="10">
        <v>11826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572</v>
      </c>
      <c r="B127" s="10">
        <v>11817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63</v>
      </c>
      <c r="B128" s="10">
        <v>11550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24</v>
      </c>
      <c r="B129" s="10">
        <v>10759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2257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2249</v>
      </c>
      <c r="B131" s="10">
        <v>10016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1149</v>
      </c>
      <c r="B132" s="10">
        <v>10016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1550</v>
      </c>
      <c r="B133" s="10">
        <v>9450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1554</v>
      </c>
      <c r="B134" s="10">
        <v>9450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789</v>
      </c>
      <c r="B135" s="10">
        <v>9400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270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266</v>
      </c>
      <c r="B137" s="10">
        <v>9380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268</v>
      </c>
      <c r="B138" s="10">
        <v>9380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1280</v>
      </c>
      <c r="B139" s="10">
        <v>8268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1179</v>
      </c>
      <c r="B140" s="10">
        <v>8234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429</v>
      </c>
      <c r="B141" s="10">
        <v>6063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667</v>
      </c>
      <c r="B142" s="10">
        <v>5972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1122</v>
      </c>
      <c r="B143" s="10">
        <v>4350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1117</v>
      </c>
      <c r="B144" s="10">
        <v>4350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1429</v>
      </c>
      <c r="B145" s="10">
        <v>4256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4128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4128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1172</v>
      </c>
      <c r="B148" s="10">
        <v>3340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1139</v>
      </c>
      <c r="B149" s="10">
        <v>2504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765</v>
      </c>
      <c r="B150" s="10">
        <v>2128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1443</v>
      </c>
      <c r="B151" s="10">
        <v>1456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670</v>
      </c>
      <c r="B152" s="10">
        <v>1293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1714</v>
      </c>
      <c r="B153" s="10">
        <v>1055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1831</v>
      </c>
      <c r="B154" s="10">
        <v>1055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1403</v>
      </c>
      <c r="B155" s="10">
        <v>1003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127</v>
      </c>
      <c r="B156" s="10">
        <v>340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1020</v>
      </c>
      <c r="B157" s="10">
        <v>219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1004</v>
      </c>
      <c r="B158" s="10">
        <v>195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1163</v>
      </c>
      <c r="B159" s="10">
        <v>110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  <row r="160" spans="1:10">
      <c r="A160" s="103" t="s">
        <v>652</v>
      </c>
      <c r="B160" s="103">
        <v>30</v>
      </c>
      <c r="C160" s="103">
        <v>158</v>
      </c>
      <c r="D160" s="10" t="s">
        <v>3620</v>
      </c>
      <c r="E160" s="103"/>
      <c r="F160" s="103"/>
      <c r="G160" s="104">
        <f>Table2[[#This Row],[Current Total FG QTY]]*Table2[[#This Row],[SAM Improvement]]*$S$7</f>
        <v>0</v>
      </c>
      <c r="H160" s="103"/>
      <c r="I160" s="103"/>
      <c r="J160" s="105"/>
    </row>
    <row r="161" spans="1:10">
      <c r="A161" s="103" t="s">
        <v>650</v>
      </c>
      <c r="B161" s="103">
        <v>30</v>
      </c>
      <c r="C161" s="103">
        <v>159</v>
      </c>
      <c r="D161" s="10" t="s">
        <v>3620</v>
      </c>
      <c r="E161" s="103"/>
      <c r="F161" s="103"/>
      <c r="G161" s="104">
        <f>Table2[[#This Row],[Current Total FG QTY]]*Table2[[#This Row],[SAM Improvement]]*$S$7</f>
        <v>0</v>
      </c>
      <c r="H161" s="103"/>
      <c r="I161" s="103"/>
      <c r="J161" s="10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