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25" documentId="13_ncr:1_{7EF57DF4-89AE-8C42-9C9C-3682908C3E34}" xr6:coauthVersionLast="47" xr6:coauthVersionMax="47" xr10:uidLastSave="{5E07E13A-7F29-4C4E-9C3B-633347619C0A}"/>
  <bookViews>
    <workbookView xWindow="-2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81" i="5" l="1"/>
  <c r="H1482" i="5"/>
  <c r="H1483" i="5"/>
  <c r="H1484" i="5"/>
  <c r="H1485" i="5"/>
  <c r="H1486" i="5"/>
  <c r="H1487" i="5"/>
  <c r="H1488" i="5"/>
  <c r="H1489" i="5"/>
  <c r="I1481" i="5"/>
  <c r="I1482" i="5"/>
  <c r="I1483" i="5"/>
  <c r="I1484" i="5"/>
  <c r="I1485" i="5"/>
  <c r="I1486" i="5"/>
  <c r="I1487" i="5"/>
  <c r="I1488" i="5"/>
  <c r="I1489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H1480" i="5"/>
  <c r="I1480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51" i="5"/>
  <c r="L1452" i="5"/>
  <c r="L1453" i="5"/>
  <c r="L1454" i="5"/>
  <c r="L1455" i="5"/>
  <c r="L1456" i="5"/>
  <c r="L1457" i="5"/>
  <c r="L1407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0" i="5"/>
  <c r="H1471" i="5"/>
  <c r="H1472" i="5"/>
  <c r="H1473" i="5"/>
  <c r="I1470" i="5"/>
  <c r="I1471" i="5"/>
  <c r="I1472" i="5"/>
  <c r="I1473" i="5"/>
  <c r="H1469" i="5"/>
  <c r="I1469" i="5"/>
  <c r="H1467" i="5"/>
  <c r="H1468" i="5"/>
  <c r="I1467" i="5"/>
  <c r="I1468" i="5"/>
  <c r="H1465" i="5"/>
  <c r="H1466" i="5"/>
  <c r="I1465" i="5"/>
  <c r="I1466" i="5"/>
  <c r="H1462" i="5"/>
  <c r="H1463" i="5"/>
  <c r="H1464" i="5"/>
  <c r="I1462" i="5"/>
  <c r="I1463" i="5"/>
  <c r="I1464" i="5"/>
  <c r="I1461" i="5"/>
  <c r="I1460" i="5"/>
  <c r="I1459" i="5"/>
  <c r="I1458" i="5"/>
  <c r="H1456" i="5"/>
  <c r="H1457" i="5"/>
  <c r="I1456" i="5"/>
  <c r="I1457" i="5"/>
  <c r="H1452" i="5"/>
  <c r="H1453" i="5"/>
  <c r="H1454" i="5"/>
  <c r="H1455" i="5"/>
  <c r="I1452" i="5"/>
  <c r="I1453" i="5"/>
  <c r="I1454" i="5"/>
  <c r="I1455" i="5"/>
  <c r="H1450" i="5"/>
  <c r="H1451" i="5"/>
  <c r="I1450" i="5"/>
  <c r="I1451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<sst xmlns="http://schemas.openxmlformats.org/spreadsheetml/2006/main" count="8751" uniqueCount="2232">
  <si>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</si>
  <si>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</si>
  <si>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</si>
  <si>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</si>
  <si>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</si>
  <si>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</si>
  <si>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</si>
  <si>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</si>
  <si>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</si>
  <si>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</si>
  <si>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</si>
  <si>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</si>
  <si>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</si>
  <si>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</si>
  <si>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</si>
  <si>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</si>
  <si>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</si>
  <si>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</si>
  <si>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</si>
  <si>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</si>
  <si>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</si>
  <si>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</si>
  <si>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</si>
  <si>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</si>
  <si>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</si>
  <si>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</si>
  <si>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</si>
  <si>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</si>
  <si>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</si>
  <si>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</si>
  <si>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</si>
  <si>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</si>
  <si>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</si>
  <si>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</si>
  <si>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</si>
  <si>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</si>
  <si>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</si>
  <si>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</si>
  <si>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</si>
  <si>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</si>
  <si>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</si>
  <si>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</si>
  <si>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</si>
  <si>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</si>
  <si>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</si>
  <si>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</si>
  <si>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</si>
  <si>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</si>
  <si>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</si>
  <si>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</si>
  <si>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</si>
  <si>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</si>
  <si>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</si>
  <si>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</si>
  <si>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</si>
  <si>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</si>
  <si>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</si>
  <si>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</si>
  <si>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</si>
  <si>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</si>
  <si>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</si>
  <si>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</si>
  <si>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</si>
  <si>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</si>
  <si>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</si>
  <si>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</si>
  <si>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</si>
  <si>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</si>
  <si>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</si>
  <si>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</si>
  <si>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</si>
  <si>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</si>
  <si>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</si>
  <si>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</si>
  <si>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</si>
  <si>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</si>
  <si>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</si>
  <si>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</si>
  <si>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</si>
  <si>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</si>
  <si>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</si>
  <si>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</si>
  <si>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</si>
  <si>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</si>
  <si>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</si>
  <si>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</si>
  <si>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</si>
  <si>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</si>
  <si>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</si>
  <si>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</si>
  <si>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</si>
  <si>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</si>
  <si>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</si>
  <si>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</si>
  <si>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</si>
  <si>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</si>
  <si>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</si>
  <si>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</si>
  <si>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</si>
  <si>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</si>
  <si>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</si>
  <si>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</si>
  <si>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</si>
  <si>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</si>
  <si>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</si>
  <si>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</si>
  <si>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</si>
  <si>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</si>
  <si>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</si>
  <si>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</si>
  <si>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</si>
  <si>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</si>
  <si>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</si>
  <si>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</si>
  <si>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</si>
  <si>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</si>
  <si>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</si>
  <si>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</si>
  <si>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</si>
  <si>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</si>
  <si>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</si>
  <si>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</si>
  <si>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</si>
  <si>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</si>
  <si>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</si>
  <si>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</si>
  <si>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</si>
  <si>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</si>
  <si>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</si>
  <si>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</si>
  <si>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</si>
  <si>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</si>
  <si>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</si>
  <si>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</si>
  <si>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</si>
  <si>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</si>
  <si>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</si>
  <si>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</si>
  <si>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</si>
  <si>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</si>
  <si>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</si>
  <si>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</si>
  <si>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</si>
  <si>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</si>
  <si>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</si>
  <si>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</si>
  <si>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</si>
  <si>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</si>
  <si>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</si>
  <si>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</si>
  <si>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</si>
  <si>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</si>
  <si>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</si>
  <si>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</si>
  <si>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</si>
  <si>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</si>
  <si>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</si>
  <si>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</si>
  <si>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</si>
  <si>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</si>
  <si>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</si>
  <si>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</si>
  <si>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</si>
  <si>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</si>
  <si>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</si>
  <si>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</si>
  <si>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</si>
  <si>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</si>
  <si>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</si>
  <si>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</si>
  <si>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</si>
  <si>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</si>
  <si>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</si>
  <si>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</si>
  <si>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</si>
  <si>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</si>
  <si>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</si>
  <si>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</si>
  <si>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</si>
  <si>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</si>
  <si>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</si>
  <si>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</si>
  <si>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</si>
  <si>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</si>
  <si>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</si>
  <si>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</si>
  <si>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</si>
  <si>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</si>
  <si>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</si>
  <si>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</si>
  <si>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</si>
  <si>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</si>
  <si>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</si>
  <si>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</si>
  <si>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</si>
  <si>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</si>
  <si>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</si>
  <si>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</si>
  <si>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</si>
  <si>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</si>
  <si>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</si>
  <si>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</si>
  <si>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</si>
  <si>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</si>
  <si>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</si>
  <si>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</si>
  <si>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</si>
  <si>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</si>
  <si>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</si>
  <si>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</si>
  <si>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</si>
  <si>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</si>
  <si>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</si>
  <si>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</si>
  <si>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</si>
  <si>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</si>
  <si>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</si>
  <si>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</si>
  <si>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</si>
  <si>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</si>
  <si>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</si>
  <si>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</si>
  <si>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</si>
  <si>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</si>
  <si>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</si>
  <si>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</si>
  <si>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</si>
  <si>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</si>
  <si>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</si>
  <si>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</si>
  <si>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</si>
  <si>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</si>
  <si>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</si>
  <si>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</si>
  <si>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</si>
  <si>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</si>
  <si>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</si>
  <si>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</si>
  <si>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</si>
  <si>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</si>
  <si>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</si>
  <si>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</si>
  <si>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</si>
  <si>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</si>
  <si>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</si>
  <si>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</si>
  <si>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</si>
  <si>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</si>
  <si>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</si>
  <si>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</si>
  <si>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</si>
  <si>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</si>
  <si>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</si>
  <si>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</si>
  <si>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</si>
  <si>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</si>
  <si>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</si>
  <si>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</si>
  <si>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</si>
  <si>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</si>
  <si>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</si>
  <si>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</si>
  <si>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</si>
  <si>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</si>
  <si>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</si>
  <si>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</si>
  <si>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</si>
  <si>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</si>
  <si>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</si>
  <si>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</si>
  <si>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</si>
  <si>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</si>
  <si>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</si>
  <si>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</si>
  <si>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</si>
  <si>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</si>
  <si>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</si>
  <si>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</si>
  <si>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</si>
  <si>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</si>
  <si>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</si>
  <si>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</si>
  <si>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</si>
  <si>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</si>
  <si>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</si>
  <si>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</si>
  <si>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</si>
  <si>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</si>
  <si>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</si>
  <si>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</si>
  <si>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</si>
  <si>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</si>
  <si>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</si>
  <si>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</si>
  <si>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</si>
  <si>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</si>
  <si>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</si>
  <si>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</si>
  <si>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</si>
  <si>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</si>
  <si>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</si>
  <si>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</si>
  <si>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</si>
  <si>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</si>
  <si>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</si>
  <si>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</si>
  <si>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</si>
  <si>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</si>
  <si>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</si>
  <si>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</si>
  <si>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</si>
  <si>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</si>
  <si>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</si>
  <si>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</si>
  <si>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</si>
  <si>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</si>
  <si>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</si>
  <si>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</si>
  <si>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</si>
  <si>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</si>
  <si>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</si>
  <si>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</si>
  <si>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</si>
  <si>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</si>
  <si>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</si>
  <si>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</si>
  <si>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</si>
  <si>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</si>
  <si>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</si>
  <si>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</si>
  <si>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</si>
  <si>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</si>
  <si>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</si>
  <si>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</si>
  <si>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</si>
  <si>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</si>
  <si>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</si>
  <si>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</si>
  <si>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</si>
  <si>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</si>
  <si>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</si>
  <si>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</si>
  <si>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</si>
  <si>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</si>
  <si>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</si>
  <si>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</si>
  <si>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</si>
  <si>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</si>
  <si>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</si>
  <si>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</si>
  <si>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</si>
  <si>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</si>
  <si>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</si>
  <si>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</si>
  <si>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</si>
  <si>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</si>
  <si>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</si>
  <si>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</si>
  <si>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</si>
  <si>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</si>
  <si>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</si>
  <si>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</si>
  <si>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</si>
  <si>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</si>
  <si>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</si>
  <si>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</si>
  <si>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</si>
  <si>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</si>
  <si>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</si>
  <si>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</si>
  <si>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</si>
  <si>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</si>
  <si>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</si>
  <si>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</si>
  <si>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</si>
  <si>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</si>
  <si>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</si>
  <si>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</si>
  <si>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</si>
  <si>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</si>
  <si>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</si>
  <si>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</si>
  <si>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</si>
  <si>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</si>
  <si>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</si>
  <si>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</si>
  <si>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</si>
  <si>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</si>
  <si>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</si>
  <si>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</si>
  <si>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</si>
  <si>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</si>
  <si>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</si>
  <si>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</si>
  <si>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</si>
  <si>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</si>
  <si>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</si>
  <si>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</si>
  <si>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</si>
  <si>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</si>
  <si>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</si>
  <si>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</si>
  <si>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</si>
  <si>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</si>
  <si>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</si>
  <si>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</si>
  <si>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</si>
  <si>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</si>
  <si>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</si>
  <si>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</si>
  <si>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</si>
  <si>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</si>
  <si>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</si>
  <si>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</si>
  <si>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</si>
  <si>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</si>
  <si>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</si>
  <si>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</si>
  <si>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</si>
  <si>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</si>
  <si>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</si>
  <si>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</si>
  <si>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</si>
  <si>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</si>
  <si>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</si>
  <si>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</si>
  <si>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</si>
  <si>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</si>
  <si>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</si>
  <si>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</si>
  <si>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</si>
  <si>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</si>
  <si>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</si>
  <si>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</si>
  <si>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</si>
  <si>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</si>
  <si>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</si>
  <si>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</si>
  <si>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</si>
  <si>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</si>
  <si>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</si>
  <si>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</si>
  <si>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</si>
  <si>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</si>
  <si>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</si>
  <si>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</si>
  <si>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</si>
  <si>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</si>
  <si>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</si>
  <si>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</si>
  <si>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</si>
  <si>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</si>
  <si>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</si>
  <si>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</si>
  <si>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</si>
  <si>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</si>
  <si>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</si>
  <si>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</si>
  <si>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</si>
  <si>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</si>
  <si>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</si>
  <si>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</si>
  <si>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</si>
  <si>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</si>
  <si>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</si>
  <si>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</si>
  <si>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</si>
  <si>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</si>
  <si>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</si>
  <si>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</si>
  <si>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</si>
  <si>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</si>
  <si>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</si>
  <si>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</si>
  <si>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</si>
  <si>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</si>
  <si>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</si>
  <si>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</si>
  <si>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</si>
  <si>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</si>
  <si>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</si>
  <si>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</si>
  <si>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</si>
  <si>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</si>
  <si>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</si>
  <si>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</si>
  <si>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</si>
  <si>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</si>
  <si>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</si>
  <si>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</si>
  <si>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</si>
  <si>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</si>
  <si>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</si>
  <si>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</si>
  <si>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</si>
  <si>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</si>
  <si>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</si>
  <si>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</si>
  <si>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</si>
  <si>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</si>
  <si>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</si>
  <si>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</si>
  <si>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</si>
  <si>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</si>
  <si>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</si>
  <si>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</si>
  <si>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</si>
  <si>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</si>
  <si>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</si>
  <si>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</si>
  <si>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</si>
  <si>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</si>
  <si>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</si>
  <si>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</si>
  <si>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</si>
  <si>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</si>
  <si>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</si>
  <si>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</si>
  <si>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</si>
  <si>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</si>
  <si>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</si>
  <si>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</si>
  <si>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</si>
  <si>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</si>
  <si>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</si>
  <si>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</si>
  <si>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</si>
  <si>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</si>
  <si>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</si>
  <si>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</si>
  <si>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</si>
  <si>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</si>
  <si>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</si>
  <si>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</si>
  <si>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</si>
  <si>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</si>
  <si>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</si>
  <si>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</si>
  <si>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</si>
  <si>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</si>
  <si>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</si>
  <si>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</si>
  <si>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</si>
  <si>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</si>
  <si>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</si>
  <si>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</si>
  <si>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</si>
  <si>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</si>
  <si>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</si>
  <si>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</si>
  <si>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</si>
  <si>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</si>
  <si>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</si>
  <si>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</si>
  <si>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</si>
  <si>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</si>
  <si>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</si>
  <si>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</si>
  <si>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</si>
  <si>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</si>
  <si>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</si>
  <si>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</si>
  <si>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</si>
  <si>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</si>
  <si>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</si>
  <si>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</si>
  <si>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</si>
  <si>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</si>
  <si>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</si>
  <si>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</si>
  <si>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</si>
  <si>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</si>
  <si>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</si>
  <si>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</si>
  <si>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</si>
  <si>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</si>
  <si>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</si>
  <si>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</si>
  <si>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</si>
  <si>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</si>
  <si>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</si>
  <si>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</si>
  <si>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</si>
  <si>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</si>
  <si>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</si>
  <si>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</si>
  <si>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</si>
  <si>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</si>
  <si>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</si>
  <si>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</si>
  <si>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</si>
  <si>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</si>
  <si>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</si>
  <si>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</si>
  <si>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</si>
  <si>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</si>
  <si>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</si>
  <si>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</si>
  <si>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</si>
  <si>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</si>
  <si>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</si>
  <si>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</si>
  <si>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</si>
  <si>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</si>
  <si>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</si>
  <si>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</si>
  <si>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</si>
  <si>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</si>
  <si>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</si>
  <si>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</si>
  <si>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</si>
  <si>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</si>
  <si>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</si>
  <si>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</si>
  <si>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</si>
  <si>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</si>
  <si>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</si>
  <si>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</si>
  <si>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</si>
  <si>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</si>
  <si>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</si>
  <si>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</si>
  <si>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</si>
  <si>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</si>
  <si>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</si>
  <si>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</si>
  <si>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</si>
  <si>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</si>
  <si>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</si>
  <si>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</si>
  <si>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</si>
  <si>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</si>
  <si>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</si>
  <si>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</si>
  <si>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</si>
  <si>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</si>
  <si>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</si>
  <si>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</si>
  <si>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</si>
  <si>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</si>
  <si>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</si>
  <si>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</si>
  <si>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</si>
  <si>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</si>
  <si>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</si>
  <si>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</si>
  <si>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</si>
  <si>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</si>
  <si>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</si>
  <si>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</si>
  <si>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</si>
  <si>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</si>
  <si>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</si>
  <si>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</si>
  <si>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</si>
  <si>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</si>
  <si>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</si>
  <si>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</si>
  <si>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</si>
  <si>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</si>
  <si>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</si>
  <si>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</si>
  <si>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</si>
  <si>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</si>
  <si>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</si>
  <si>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</si>
  <si>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</si>
  <si>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</si>
  <si>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</si>
  <si>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</si>
  <si>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</si>
  <si>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</si>
  <si>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</si>
  <si>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</si>
  <si>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</si>
  <si>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</si>
  <si>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</si>
  <si>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</si>
  <si>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</si>
  <si>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</si>
  <si>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</si>
  <si>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</si>
  <si>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</si>
  <si>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</si>
  <si>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</si>
  <si>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</si>
  <si>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</si>
  <si>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</si>
  <si>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</si>
  <si>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</si>
  <si>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</si>
  <si>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</si>
  <si>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</si>
  <si>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</si>
  <si>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</si>
  <si>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</si>
  <si>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</si>
  <si>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</si>
  <si>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</si>
  <si>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</si>
  <si>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</si>
  <si>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</si>
  <si>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</si>
  <si>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</si>
  <si>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</si>
  <si>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</si>
  <si>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</si>
  <si>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</si>
  <si>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</si>
  <si>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</si>
  <si>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</si>
  <si>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</si>
  <si>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</si>
  <si>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</si>
  <si>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</si>
  <si>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</si>
  <si>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</si>
  <si>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</si>
  <si>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</si>
  <si>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</si>
  <si>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</si>
  <si>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</si>
  <si>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</si>
  <si>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</si>
  <si>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</si>
  <si>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</si>
  <si>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</si>
  <si>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</si>
  <si>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</si>
  <si>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</si>
  <si>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</si>
  <si>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</si>
  <si>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</si>
  <si>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</si>
  <si>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</si>
  <si>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</si>
  <si>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</si>
  <si>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</si>
  <si>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</si>
  <si>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</si>
  <si>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</si>
  <si>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</si>
  <si>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</si>
  <si>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</si>
  <si>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</si>
  <si>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</si>
  <si>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</si>
  <si>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</si>
  <si>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</si>
  <si>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</si>
  <si>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</si>
  <si>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</si>
  <si>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</si>
  <si>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</si>
  <si>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</si>
  <si>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</si>
  <si>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</si>
  <si>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</si>
  <si>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</si>
  <si>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</si>
  <si>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</si>
  <si>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</si>
  <si>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</si>
  <si>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</si>
  <si>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</si>
  <si>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</si>
  <si>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</si>
  <si>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</si>
  <si>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</si>
  <si>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</si>
  <si>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</si>
  <si>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</si>
  <si>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</si>
  <si>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</si>
  <si>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</si>
  <si>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</si>
  <si>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</si>
  <si>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</si>
  <si>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</si>
  <si>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</si>
  <si>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</si>
  <si>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</si>
  <si>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</si>
  <si>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</si>
  <si>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</si>
  <si>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</si>
  <si>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</si>
  <si>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</si>
  <si>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</si>
  <si>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</si>
  <si>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</si>
  <si>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</si>
  <si>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</si>
  <si>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</si>
  <si>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</si>
  <si>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</si>
  <si>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</si>
  <si>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</si>
  <si>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</si>
  <si>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</si>
  <si>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</si>
  <si>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</si>
  <si>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</si>
  <si>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</si>
  <si>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</si>
  <si>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</si>
  <si>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</si>
  <si>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</si>
  <si>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</si>
  <si>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</si>
  <si>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</si>
  <si>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</si>
  <si>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</si>
  <si>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</si>
  <si>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</si>
  <si>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</si>
  <si>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</si>
  <si>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</si>
  <si>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</si>
  <si>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</si>
  <si>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</si>
  <si>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</si>
  <si>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</si>
  <si>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</si>
  <si>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</si>
  <si>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</si>
  <si>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</si>
  <si>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</si>
  <si>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</si>
  <si>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</si>
  <si>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</si>
  <si>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</si>
  <si>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</si>
  <si>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</si>
  <si>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</si>
  <si>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</si>
  <si>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</si>
  <si>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</si>
  <si>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</si>
  <si>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</si>
  <si>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</si>
  <si>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</si>
  <si>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</si>
  <si>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</si>
  <si>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</si>
  <si>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</si>
  <si>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</si>
  <si>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</si>
  <si>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</si>
  <si>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</si>
  <si>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</si>
  <si>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</si>
  <si>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</si>
  <si>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</si>
  <si>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</si>
  <si>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</si>
  <si>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</si>
  <si>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</si>
  <si>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</si>
  <si>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</si>
  <si>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</si>
  <si>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</si>
  <si>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</si>
  <si>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</si>
  <si>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</si>
  <si>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</si>
  <si>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</si>
  <si>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</si>
  <si>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</si>
  <si>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</si>
  <si>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</si>
  <si>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</si>
  <si>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</si>
  <si>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</si>
  <si>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</si>
  <si>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</si>
  <si>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</si>
  <si>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</si>
  <si>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</si>
  <si>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</si>
  <si>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</si>
  <si>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</si>
  <si>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</si>
  <si>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</si>
  <si>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</si>
  <si>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</si>
  <si>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</si>
  <si>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</si>
  <si>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</si>
  <si>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</si>
  <si>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</si>
  <si>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</si>
  <si>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</si>
  <si>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</si>
  <si>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</si>
  <si>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</si>
  <si>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</si>
  <si>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</si>
  <si>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</si>
  <si>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</si>
  <si>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</si>
  <si>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</si>
  <si>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</si>
  <si>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</si>
  <si>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</si>
  <si>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</si>
  <si>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</si>
  <si>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</si>
  <si>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</si>
  <si>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</si>
  <si>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</si>
  <si>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</si>
  <si>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</si>
  <si>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</si>
  <si>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</si>
  <si>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</si>
  <si>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</si>
  <si>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</si>
  <si>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</si>
  <si>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</si>
  <si>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</si>
  <si>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</si>
  <si>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</si>
  <si>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</si>
  <si>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</si>
  <si>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</si>
  <si>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</si>
  <si>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</si>
  <si>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</si>
  <si>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</si>
  <si>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</si>
  <si>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</si>
  <si>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</si>
  <si>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</si>
  <si>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</si>
  <si>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</si>
  <si>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</si>
  <si>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</si>
  <si>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</si>
  <si>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</si>
  <si>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</si>
  <si>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</si>
  <si>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</si>
  <si>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</si>
  <si>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</si>
  <si>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</si>
  <si>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</si>
  <si>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</si>
  <si>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</si>
  <si>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</si>
  <si>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</si>
  <si>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</si>
  <si>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</si>
  <si>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</si>
  <si>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</si>
  <si>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</si>
  <si>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</si>
  <si>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</si>
  <si>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</si>
  <si>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</si>
  <si>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</si>
  <si>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</si>
  <si>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</si>
  <si>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</si>
  <si>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</si>
  <si>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</si>
  <si>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</si>
  <si>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</si>
  <si>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</si>
  <si>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</si>
  <si>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</si>
  <si>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</si>
  <si>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</si>
  <si>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</si>
  <si>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</si>
  <si>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</si>
  <si>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</si>
  <si>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</si>
  <si>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</si>
  <si>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</si>
  <si>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</si>
  <si>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</si>
  <si>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</si>
  <si>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</si>
  <si>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</si>
  <si>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</si>
  <si>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</si>
  <si>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</si>
  <si>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</si>
  <si>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</si>
  <si>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</si>
  <si>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</si>
  <si>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</si>
  <si>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</si>
  <si>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</si>
  <si>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</si>
  <si>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</si>
  <si>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</si>
  <si>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</si>
  <si>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</si>
  <si>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</si>
  <si>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</si>
  <si>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</si>
  <si>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</si>
  <si>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</si>
  <si>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</si>
  <si>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</si>
  <si>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</si>
  <si>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</si>
  <si>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</si>
  <si>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</si>
  <si>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</si>
  <si>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</si>
  <si>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</si>
  <si>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</si>
  <si>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</si>
  <si>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</si>
  <si>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</si>
  <si>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</si>
  <si>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</si>
  <si>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</si>
  <si>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</si>
  <si>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</si>
  <si>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</si>
  <si>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</si>
  <si>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</si>
  <si>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</si>
  <si>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</si>
  <si>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</si>
  <si>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</si>
  <si>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</si>
  <si>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</si>
  <si>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</si>
  <si>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</si>
  <si>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</si>
  <si>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</si>
  <si>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</si>
  <si>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</si>
  <si>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</si>
  <si>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</si>
  <si>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</si>
  <si>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</si>
  <si>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</si>
  <si>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</si>
  <si>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</si>
  <si>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</si>
  <si>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</si>
  <si>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</si>
  <si>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</si>
  <si>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</si>
  <si>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</si>
  <si>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</si>
  <si>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</si>
  <si>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</si>
  <si>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</si>
  <si>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</si>
  <si>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</si>
  <si>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</si>
  <si>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</si>
  <si>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</si>
  <si>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</si>
  <si>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</si>
  <si>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</si>
  <si>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</si>
  <si>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</si>
  <si>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</si>
  <si>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</si>
  <si>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</si>
  <si>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</si>
  <si>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</si>
  <si>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</si>
  <si>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</si>
  <si>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</si>
  <si>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</si>
  <si>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</si>
  <si>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</si>
  <si>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</si>
  <si>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</si>
  <si>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</si>
  <si>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</si>
  <si>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</si>
  <si>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</si>
  <si>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</si>
  <si>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</si>
  <si>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</si>
  <si>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</si>
  <si>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</si>
  <si>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</si>
  <si>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</si>
  <si>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</si>
  <si>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</si>
  <si>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</si>
  <si>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</si>
  <si>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</si>
  <si>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</si>
  <si>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</si>
  <si>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</si>
  <si>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</si>
  <si>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</si>
  <si>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</si>
  <si>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</si>
  <si>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</si>
  <si>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</si>
  <si>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</si>
  <si>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</si>
  <si>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</si>
  <si>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</si>
  <si>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</si>
  <si>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</si>
  <si>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</si>
  <si>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</si>
  <si>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</si>
  <si>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</si>
  <si>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</si>
  <si>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</si>
  <si>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</si>
  <si>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</si>
  <si>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</si>
  <si>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</si>
  <si>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</si>
  <si>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</si>
  <si>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</si>
  <si>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</si>
  <si>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</si>
  <si>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</si>
  <si>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</si>
  <si>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</si>
  <si>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</si>
  <si>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</si>
  <si>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</si>
  <si>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</si>
  <si>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</si>
  <si>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</si>
  <si>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</si>
  <si>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</si>
  <si>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</si>
  <si>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</si>
  <si>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</si>
  <si>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</si>
  <si>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</si>
  <si>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</si>
  <si>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</si>
  <si>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</si>
  <si>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</si>
  <si>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</si>
  <si>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</si>
  <si>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</si>
  <si>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</si>
  <si>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</si>
  <si>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</si>
  <si>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</si>
  <si>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</si>
  <si>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</si>
  <si>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</si>
  <si>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</si>
  <si>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</si>
  <si>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</si>
  <si>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</si>
  <si>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</si>
  <si>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</si>
  <si>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</si>
  <si>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</si>
  <si>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</si>
  <si>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</si>
  <si>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</si>
  <si>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</si>
  <si>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</si>
  <si>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</si>
  <si>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</si>
  <si>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</si>
  <si>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</si>
  <si>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</si>
  <si>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</si>
  <si>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</si>
  <si>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</si>
  <si>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</si>
  <si>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</si>
  <si>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</si>
  <si>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</si>
  <si>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</si>
  <si>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</si>
  <si>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</si>
  <si>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</si>
  <si>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</si>
  <si>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</si>
  <si>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</si>
  <si>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</si>
  <si>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</si>
  <si>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</si>
  <si>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</si>
  <si>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</si>
  <si>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</si>
  <si>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</si>
  <si>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</si>
  <si>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</si>
  <si>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</si>
  <si>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</si>
  <si>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</si>
  <si>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</si>
  <si>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</si>
  <si>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</si>
  <si>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</si>
  <si>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</si>
  <si>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</si>
  <si>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</si>
  <si>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</si>
  <si>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</si>
  <si>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</si>
  <si>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</si>
  <si>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</si>
  <si>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</si>
  <si>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</si>
  <si>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</si>
  <si>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</si>
  <si>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</si>
  <si>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</si>
  <si>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</si>
  <si>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</si>
  <si>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</si>
  <si>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</si>
  <si>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</si>
  <si>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</si>
  <si>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</si>
  <si>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</si>
  <si>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</si>
  <si>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</si>
  <si>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</si>
  <si>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</si>
  <si>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</si>
  <si>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</si>
  <si>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</si>
  <si>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</si>
  <si>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</si>
  <si>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</si>
  <si>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</si>
  <si>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</si>
  <si>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</si>
  <si>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</si>
  <si>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</si>
  <si>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</si>
  <si>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</si>
  <si>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</si>
  <si>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</si>
  <si>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</si>
  <si>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</si>
  <si>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</si>
  <si>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</si>
  <si>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</si>
  <si>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</si>
  <si>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</si>
  <si>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</si>
  <si>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</si>
  <si>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</si>
  <si>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</si>
  <si>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</si>
  <si>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</si>
  <si>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</si>
  <si>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</si>
  <si>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</si>
  <si>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</si>
  <si>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</si>
  <si>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</si>
  <si>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</si>
  <si>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</si>
  <si>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</si>
  <si>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</si>
  <si>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</si>
  <si>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</si>
  <si>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</si>
  <si>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</si>
  <si>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</si>
  <si>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</si>
  <si>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</si>
  <si>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</si>
  <si>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</si>
  <si>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</si>
  <si>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</si>
  <si>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</si>
  <si>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</si>
  <si>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</si>
  <si>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</si>
  <si>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</si>
  <si>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</si>
  <si>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</si>
  <si>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</si>
  <si>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</si>
  <si>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</si>
  <si>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</si>
  <si>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</si>
  <si>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</si>
  <si>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</si>
  <si>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</si>
  <si>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</si>
  <si>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</si>
  <si>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</si>
  <si>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</si>
  <si>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</si>
  <si>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</si>
  <si>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</si>
  <si>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</si>
  <si>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</si>
  <si>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</si>
  <si>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</si>
  <si>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</si>
  <si>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</si>
  <si>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</si>
  <si>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</si>
  <si>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</si>
  <si>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</si>
  <si>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</si>
  <si>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</si>
  <si>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</si>
  <si>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</si>
  <si>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</si>
  <si>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</si>
  <si>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</si>
  <si>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</si>
  <si>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</si>
  <si>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</si>
  <si>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</si>
  <si>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</si>
  <si>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</si>
  <si>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</si>
  <si>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</si>
  <si>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</si>
  <si>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</si>
  <si>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</si>
  <si>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</si>
  <si>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</si>
  <si>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</si>
  <si>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</si>
  <si>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</si>
  <si>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</si>
  <si>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</si>
  <si>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</si>
  <si>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</si>
  <si>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</si>
  <si>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</si>
  <si>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</si>
  <si>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</si>
  <si>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</si>
  <si>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</si>
  <si>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</si>
  <si>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</si>
  <si>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</si>
  <si>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</si>
  <si>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</si>
  <si>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</si>
  <si>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</si>
  <si>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</si>
  <si>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</si>
  <si>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</si>
  <si>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</si>
  <si>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</si>
  <si>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</si>
  <si>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</si>
  <si>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</si>
  <si>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</si>
  <si>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</si>
  <si>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</si>
  <si>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</si>
  <si>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</si>
  <si>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</si>
  <si>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</si>
  <si>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</si>
  <si>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</si>
  <si>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</si>
  <si>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</si>
  <si>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</si>
  <si>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</si>
  <si>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</si>
  <si>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</si>
  <si>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</si>
  <si>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</si>
  <si>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</si>
  <si>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</si>
  <si>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</si>
  <si>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</si>
  <si>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</si>
  <si>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</si>
  <si>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</si>
  <si>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</si>
  <si>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</si>
  <si>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</si>
  <si>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</si>
  <si>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</si>
  <si>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</si>
  <si>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</si>
  <si>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</si>
  <si>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</si>
  <si>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</si>
  <si>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</si>
  <si>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</si>
  <si>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</si>
  <si>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</si>
  <si>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</si>
  <si>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</si>
  <si>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</si>
  <si>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</si>
  <si>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</si>
  <si>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</si>
  <si>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</si>
  <si>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</si>
  <si>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</si>
  <si>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</si>
  <si>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</si>
  <si>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</si>
  <si>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</si>
  <si>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</si>
  <si>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</si>
  <si>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</si>
  <si>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</si>
  <si>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</si>
  <si>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</si>
  <si>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</si>
  <si>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</si>
  <si>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</si>
  <si>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</si>
  <si>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</si>
  <si>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</si>
  <si>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</si>
  <si>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</si>
  <si>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</si>
  <si>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</si>
  <si>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</si>
  <si>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</si>
  <si>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</si>
  <si>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</si>
  <si>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</si>
  <si>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</si>
  <si>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</si>
  <si>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</si>
  <si>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</si>
  <si>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</si>
  <si>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</si>
  <si>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</si>
  <si>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</si>
  <si>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</si>
  <si>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</si>
  <si>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</si>
  <si>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</si>
  <si>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</si>
  <si>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</si>
  <si>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</si>
  <si>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</si>
  <si>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</si>
  <si>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</si>
  <si>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</si>
  <si>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</si>
  <si>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</si>
  <si>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</si>
  <si>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</si>
  <si>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</si>
  <si>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</si>
  <si>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</si>
  <si>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</si>
  <si>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</si>
  <si>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</si>
  <si>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</si>
  <si>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</si>
  <si>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</si>
  <si>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</si>
  <si>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</si>
  <si>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</si>
  <si>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</si>
  <si>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</si>
  <si>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</si>
  <si>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</si>
  <si>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</si>
  <si>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</si>
  <si>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</si>
  <si>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</si>
  <si>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</si>
  <si>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</si>
  <si>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</si>
  <si>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</si>
  <si>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</si>
  <si>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</si>
  <si>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</si>
  <si>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</si>
  <si>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</si>
  <si>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</si>
  <si>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</si>
  <si>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</si>
  <si>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</si>
  <si>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</si>
  <si>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</si>
  <si>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</si>
  <si>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</si>
  <si>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</si>
  <si>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</si>
  <si>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</si>
  <si>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</si>
  <si>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</si>
  <si>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</si>
  <si>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</si>
  <si>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</si>
  <si>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</si>
  <si>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</si>
  <si>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</si>
  <si>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</si>
  <si>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</si>
  <si>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</si>
  <si>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</si>
  <si>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</si>
  <si>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</si>
  <si>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</si>
  <si>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</si>
  <si>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</si>
  <si>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</si>
  <si>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</si>
  <si>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</si>
  <si>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</si>
  <si>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</si>
  <si>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</si>
  <si>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</si>
  <si>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</si>
  <si>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</si>
  <si>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</si>
  <si>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</si>
  <si>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</si>
  <si>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</si>
  <si>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</si>
  <si>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</si>
  <si>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</si>
  <si>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</si>
  <si>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</si>
  <si>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</si>
  <si>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</si>
  <si>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</si>
  <si>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</si>
  <si>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</si>
  <si>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</si>
  <si>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</si>
  <si>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</si>
  <si>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</si>
  <si>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</si>
  <si>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</si>
  <si>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</si>
  <si>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</si>
  <si>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</si>
  <si>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</si>
  <si>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</si>
  <si>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</si>
  <si>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</si>
  <si>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</si>
  <si>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</si>
  <si>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</si>
  <si>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</si>
  <si>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</si>
  <si>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</si>
  <si>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</si>
  <si>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</si>
  <si>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</si>
  <si>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</si>
  <si>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</si>
  <si>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</si>
  <si>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</si>
  <si>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</si>
  <si>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</si>
  <si>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</si>
  <si>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</si>
  <si>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</si>
  <si>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</si>
  <si>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</si>
  <si>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</si>
  <si>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</si>
  <si>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</si>
  <si>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</si>
  <si>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</si>
  <si>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</si>
  <si>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</si>
  <si>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</si>
  <si>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</si>
  <si>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</si>
  <si>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</si>
  <si>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</si>
  <si>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</si>
  <si>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</si>
  <si>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</si>
  <si>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</si>
  <si>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</si>
  <si>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</si>
  <si>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</si>
  <si>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</si>
  <si>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</si>
  <si>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</si>
  <si>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</si>
  <si>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</si>
  <si>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</si>
  <si>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</si>
  <si>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</si>
  <si>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</si>
  <si>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</si>
  <si>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</si>
  <si>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</si>
  <si>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</si>
  <si>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</si>
  <si>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</si>
  <si>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</si>
  <si>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</si>
  <si>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</si>
  <si>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</si>
  <si>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</si>
  <si>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</si>
  <si>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</si>
  <si>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</si>
  <si>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</si>
  <si>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</si>
  <si>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</si>
  <si>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</si>
  <si>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</si>
  <si>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</si>
  <si>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</si>
  <si>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</si>
  <si>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</si>
  <si>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</si>
  <si>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</si>
  <si>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</si>
  <si>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</si>
  <si>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</si>
  <si>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</si>
  <si>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</si>
  <si>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</si>
  <si>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</si>
  <si>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</si>
  <si>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</si>
  <si>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</si>
  <si>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</si>
  <si>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</si>
  <si>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</si>
  <si>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</si>
  <si>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</si>
  <si>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</si>
  <si>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</si>
  <si>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</si>
  <si>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</si>
  <si>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</si>
  <si>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</si>
  <si>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</si>
  <si>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</si>
  <si>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</si>
  <si>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</si>
  <si>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</si>
  <si>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</si>
  <si>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</si>
  <si>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</si>
  <si>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</si>
  <si>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</si>
  <si>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</si>
  <si>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</si>
  <si>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</si>
  <si>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</si>
  <si>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</si>
  <si>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</si>
  <si>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</si>
  <si>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</si>
  <si>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</si>
  <si>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</si>
  <si>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</si>
  <si>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</si>
  <si>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</si>
  <si>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</si>
  <si>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</si>
  <si>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</si>
  <si>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</si>
  <si>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</si>
  <si>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</si>
  <si>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</si>
  <si>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</si>
  <si>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</si>
  <si>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</si>
  <si>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</si>
  <si>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</si>
  <si>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</si>
  <si>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</si>
  <si>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</si>
  <si>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</si>
  <si>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</si>
  <si>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</si>
  <si>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</si>
  <si>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</si>
  <si>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</si>
  <si>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</si>
  <si>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</si>
  <si>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</si>
  <si>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</si>
  <si>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</si>
  <si>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</si>
  <si>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</si>
  <si>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</si>
  <si>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</si>
  <si>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</si>
  <si>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</si>
  <si>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</si>
  <si>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</si>
  <si>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</si>
  <si>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</si>
  <si>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</si>
  <si>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</si>
  <si>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</si>
  <si>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</si>
  <si>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</si>
  <si>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</si>
  <si>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</si>
  <si>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</si>
  <si>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</si>
  <si>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</si>
  <si>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</si>
  <si>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</si>
  <si>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</si>
  <si>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</si>
  <si>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</si>
  <si>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</si>
  <si>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</si>
  <si>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</si>
  <si>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</si>
  <si>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</si>
  <si>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</si>
  <si>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</si>
  <si>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</si>
  <si>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</si>
  <si>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</si>
  <si>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</si>
  <si>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</si>
  <si>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</si>
  <si>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</si>
  <si>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</si>
  <si>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</si>
  <si>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</si>
  <si>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</si>
  <si>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</si>
  <si>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</si>
  <si>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</si>
  <si>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</si>
  <si>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</si>
  <si>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</si>
  <si>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</si>
  <si>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</si>
  <si>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</si>
  <si>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</si>
  <si>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</si>
  <si>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</si>
  <si>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</si>
  <si>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</si>
  <si>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</si>
  <si>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</si>
  <si>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</si>
  <si>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</si>
  <si>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</si>
  <si>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</si>
  <si>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</si>
  <si>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</si>
  <si>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</si>
  <si>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</si>
  <si>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</si>
  <si>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</si>
  <si>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</si>
  <si>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</si>
  <si>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</si>
  <si>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</si>
  <si>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</si>
  <si>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</si>
  <si>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</si>
  <si>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</si>
  <si>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</si>
  <si>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</si>
  <si>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</si>
  <si>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</si>
  <si>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</si>
  <si>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</si>
  <si>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</si>
  <si>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</si>
  <si>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</si>
  <si>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</si>
  <si>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</si>
  <si>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</si>
  <si>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</si>
  <si>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</si>
  <si>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</si>
  <si>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</si>
  <si>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</si>
  <si>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</si>
  <si>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</si>
  <si>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</si>
  <si>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</si>
  <si>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</si>
  <si>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</si>
  <si>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</si>
  <si>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</si>
  <si>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</si>
  <si>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</si>
  <si>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</si>
  <si>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</si>
  <si>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</si>
  <si>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</si>
  <si>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</si>
  <si>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</si>
  <si>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</si>
  <si>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</si>
  <si>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</si>
  <si>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</si>
  <si>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</si>
  <si>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</si>
  <si>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</si>
  <si>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</si>
  <si>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</si>
  <si>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</si>
  <si>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</si>
  <si>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</si>
  <si>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</si>
  <si>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</si>
  <si>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</si>
  <si>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</si>
  <si>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</si>
  <si>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</si>
  <si>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</si>
  <si>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</si>
  <si>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</si>
  <si>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</si>
  <si>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</si>
  <si>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</si>
  <si>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</si>
  <si>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</si>
  <si>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</si>
  <si>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</si>
  <si>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</si>
  <si>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</si>
  <si>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</si>
  <si>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</si>
  <si>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</si>
  <si>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</si>
  <si>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</si>
  <si>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</si>
  <si>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</si>
  <si>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</si>
  <si>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</si>
  <si>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</si>
  <si>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</si>
  <si>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</si>
  <si>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</si>
  <si>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</si>
  <si>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</si>
  <si>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</si>
  <si>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</si>
  <si>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</si>
  <si>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</si>
  <si>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</si>
  <si>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</si>
  <si>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</si>
  <si>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</si>
  <si>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</si>
  <si>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</si>
  <si>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</si>
  <si>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</si>
  <si>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</si>
  <si>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</si>
  <si>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</si>
  <si>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</si>
  <si>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</si>
  <si>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</si>
  <si>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</si>
  <si>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</si>
  <si>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</si>
  <si>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</si>
  <si>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</si>
  <si>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</si>
  <si>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</si>
  <si>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</si>
  <si>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</si>
  <si>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</si>
  <si>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</si>
  <si>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</si>
  <si>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</si>
  <si>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</si>
  <si>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</si>
  <si>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</si>
  <si>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</si>
  <si>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</si>
  <si>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</si>
  <si>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</si>
  <si>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</si>
  <si>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</si>
  <si>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</si>
  <si>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</si>
  <si>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</si>
  <si>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</si>
  <si>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</si>
  <si>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</si>
  <si>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</si>
  <si>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</si>
  <si>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</si>
  <si>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</si>
  <si>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</si>
  <si>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</si>
  <si>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</si>
  <si>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</si>
  <si>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</si>
  <si>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</si>
  <si>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</si>
  <si>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</si>
  <si>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</si>
  <si>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</si>
  <si>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</si>
  <si>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</si>
  <si>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</si>
  <si>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</si>
  <si>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</si>
  <si>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</si>
  <si>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</si>
  <si>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</si>
  <si>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</si>
  <si>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</si>
  <si>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</si>
  <si>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</si>
  <si>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</si>
  <si>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</si>
  <si>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</si>
  <si>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</si>
  <si>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</si>
  <si>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</si>
  <si>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</si>
  <si>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</si>
  <si>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</si>
  <si>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</si>
  <si>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</si>
  <si>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</si>
  <si>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</si>
  <si>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</si>
  <si>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</si>
  <si>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</si>
  <si>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</si>
  <si>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</si>
  <si>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</si>
  <si>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</si>
  <si>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</si>
  <si>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</si>
  <si>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</si>
  <si>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</si>
  <si>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</si>
  <si>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</si>
  <si>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</si>
  <si>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</si>
  <si>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</si>
  <si>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</si>
  <si>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</si>
  <si>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</si>
  <si>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</si>
  <si>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</si>
  <si>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</si>
  <si>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</si>
  <si>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</si>
  <si>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</si>
  <si>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</si>
  <si>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</si>
  <si>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</si>
  <si>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</si>
  <si>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</si>
  <si>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</si>
  <si>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</si>
  <si>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</si>
  <si>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</si>
  <si>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</si>
  <si>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</si>
  <si>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</si>
  <si>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</si>
  <si>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</si>
  <si>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</si>
  <si>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</si>
  <si>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</si>
  <si>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</si>
  <si>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</si>
  <si>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</si>
  <si>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</si>
  <si>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</si>
  <si>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</si>
  <si>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</si>
  <si>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</si>
  <si>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</si>
  <si>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</si>
  <si>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</si>
  <si>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</si>
  <si>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</si>
  <si>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</si>
  <si>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</si>
  <si>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</si>
  <si>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</si>
  <si>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</si>
  <si>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</si>
  <si>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</si>
  <si>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</si>
  <si>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</si>
  <si>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</si>
  <si>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</si>
  <si>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</si>
  <si>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</si>
  <si>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</si>
  <si>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</si>
  <si>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</si>
  <si>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</si>
  <si>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</si>
  <si>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</si>
  <si>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</si>
  <si>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</si>
  <si>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</si>
  <si>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</si>
  <si>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</si>
  <si>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</si>
  <si>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</si>
  <si>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</si>
  <si>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</si>
  <si>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</si>
  <si>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</si>
  <si>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</si>
  <si>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</si>
  <si>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</si>
  <si>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</si>
  <si>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</si>
  <si>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</si>
  <si>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</si>
  <si>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</si>
  <si>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</si>
  <si>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</si>
  <si>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</si>
  <si>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</si>
  <si>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</si>
  <si>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</si>
  <si>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</si>
  <si>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</si>
  <si>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</si>
  <si>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</si>
  <si>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</si>
  <si>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</si>
  <si>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</si>
  <si>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</si>
  <si>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</si>
  <si>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</si>
  <si>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</si>
  <si>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</si>
  <si>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</si>
  <si>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</si>
  <si>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</si>
  <si>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</si>
  <si>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</si>
  <si>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</si>
  <si>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</si>
  <si>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</si>
  <si>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</si>
  <si>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</si>
  <si>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</si>
  <si>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</si>
  <si>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</si>
  <si>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</si>
  <si>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</si>
  <si>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</si>
  <si>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</si>
  <si>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</si>
  <si>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</si>
  <si>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</si>
  <si>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</si>
  <si>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</si>
  <si>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</si>
  <si>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</si>
  <si>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</si>
  <si>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</si>
  <si>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</si>
  <si>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</si>
  <si>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</si>
  <si>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</si>
  <si>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</si>
  <si>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</si>
  <si>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</si>
  <si>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</si>
  <si>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</si>
  <si>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</si>
  <si>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</si>
  <si>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</si>
  <si>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</si>
  <si>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</si>
  <si>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</si>
  <si>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</si>
  <si>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</si>
  <si>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</si>
  <si>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</si>
  <si>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</si>
  <si>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</si>
  <si>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</si>
  <si>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</si>
  <si>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</si>
  <si>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</si>
  <si>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</si>
  <si>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</si>
  <si>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</si>
  <si>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</si>
  <si>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</si>
  <si>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</si>
  <si>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</si>
  <si>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</si>
  <si>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</si>
  <si>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</si>
  <si>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</si>
  <si>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</si>
  <si>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</si>
  <si>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</si>
  <si>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</si>
  <si>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</si>
  <si>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</si>
  <si>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</si>
  <si>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</si>
  <si>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</si>
  <si>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</si>
  <si>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</si>
  <si>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</si>
  <si>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</si>
  <si>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</si>
  <si>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</si>
  <si>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</si>
  <si>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FN3308</t>
  </si>
  <si>
    <t>dfm-1457</t>
  </si>
  <si>
    <t>dfm-1458</t>
  </si>
  <si>
    <t>dfm-1459</t>
  </si>
  <si>
    <t>double needle</t>
  </si>
  <si>
    <t>dfm-1460</t>
  </si>
  <si>
    <t>dfm-1461</t>
  </si>
  <si>
    <t>JF117M</t>
  </si>
  <si>
    <t>dfm-1462</t>
  </si>
  <si>
    <t>JF400</t>
  </si>
  <si>
    <t>dfm-1463</t>
  </si>
  <si>
    <t>dfm-1464</t>
  </si>
  <si>
    <t>VT500M</t>
  </si>
  <si>
    <t>DOUBLE NEEDLE</t>
  </si>
  <si>
    <t>dfm-1465</t>
  </si>
  <si>
    <t>FB7490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</si>
  <si>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</si>
  <si>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</si>
  <si>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</si>
  <si>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</si>
  <si>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</si>
  <si>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</si>
  <si>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</si>
  <si>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</si>
  <si>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PK305M</t>
  </si>
  <si>
    <t>dfm-1474</t>
  </si>
  <si>
    <t>dfm-1475</t>
  </si>
  <si>
    <t>FB7491</t>
  </si>
  <si>
    <t>dfm-1476</t>
  </si>
  <si>
    <t>dfm-1477</t>
  </si>
  <si>
    <t>dfm-1478</t>
  </si>
  <si>
    <t>dfm-1479</t>
  </si>
  <si>
    <t>dfm-1480</t>
  </si>
  <si>
    <t>dfm-1481</t>
  </si>
  <si>
    <t>dfm-1482</t>
  </si>
  <si>
    <t>dfm-1483</t>
  </si>
  <si>
    <t>dfm-1484</t>
  </si>
  <si>
    <t>Construction Code</t>
  </si>
  <si>
    <t>Current Total FG QTY</t>
  </si>
  <si>
    <t>Current Rank</t>
  </si>
  <si>
    <t>Active Top 20</t>
  </si>
  <si>
    <t>SAM Improvement</t>
  </si>
  <si>
    <t>Investment Decision</t>
  </si>
  <si>
    <t>Updated By</t>
  </si>
  <si>
    <t>Updated At</t>
  </si>
  <si>
    <t>Yes</t>
  </si>
  <si>
    <t>Gavin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</si>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</sst>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m/d/yy\ h:mm;@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5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276225</xdr:colOff>
      <xdr:row>1</xdr:row>
      <xdr:rowOff>0</xdr:rowOff>
    </xdr:from>
    <xdr:to>
      <xdr:col>13</xdr:col>
      <xdr:colOff>0</xdr:colOff>
      <xdr:row>2</xdr:row>
      <xdr:rowOff>142875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89" totalsRowShown="0" headerRowDxfId="24" dataDxfId="23" tableBorderDxfId="22">
  <autoFilter ref="A2:K1489" xr:uid="{A2121AFD-55F3-4635-9ACD-E1114E45A716}"/>
  <tableColumns count="11">
    <tableColumn id="1" xr3:uid="{27C157FC-2F25-4418-965C-0F231D18BC22}" name="RowId" dataDxfId="21"/>
    <tableColumn id="2" xr3:uid="{2B1D1818-45A0-41BE-A9D6-03B0F176D8A1}" name="SEASON" dataDxfId="20"/>
    <tableColumn id="3" xr3:uid="{E66EA9C9-DB65-42EF-AC8C-AF8F8D8A2675}" name="CATEGORY" dataDxfId="19"/>
    <tableColumn id="4" xr3:uid="{68456A6E-CB9D-4DC6-9C4F-37F5646EA496}" name="PROTO_x000a_ STAGE" dataDxfId="18" dataCellStyle="Comma"/>
    <tableColumn id="5" xr3:uid="{06B44FA1-F44E-4118-8FC6-08AC8BD8BFA3}" name="STYLE" dataDxfId="17"/>
    <tableColumn id="6" xr3:uid="{13A24A71-778D-4FFA-9C6A-D338832014FB}" name="PICTURE" dataDxfId="16"/>
    <tableColumn id="7" xr3:uid="{F358907C-ADD4-4666-8D2B-1BCDB7C1A80D}" name="CONSTRUCTION_x000a_ CODE" dataDxfId="15"/>
    <tableColumn id="8" xr3:uid="{68A8F79A-3250-4999-B929-7B9D72C48411}" name="TYPE" dataDxfId="14">
      <calculatedColumnFormula>IF(RIGHT(G3,1)="M", LEFT(G3,LEN(G3)-1), G3)</calculatedColumnFormula>
    </tableColumn>
    <tableColumn id="9" xr3:uid="{DD358428-B137-4115-97E6-6049073356EC}" name="Construction _x000a_Modification" dataDxfId="13">
      <calculatedColumnFormula>IF(RIGHT(G3,1)="M","M","Non-M")</calculatedColumnFormula>
    </tableColumn>
    <tableColumn id="10" xr3:uid="{388FE290-4318-4719-8DCA-5FBA5FA5883C}" name="REMARK" dataDxfId="12" dataCellStyle="Comma"/>
    <tableColumn id="11" xr3:uid="{90950719-A901-4B1E-9A34-322ED4955286}" name="FG Qty" dataDxfId="11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H22" totalsRowShown="0" headerRowDxfId="10" dataDxfId="9">
  <autoFilter ref="A2:H22" xr:uid="{07C72B59-3C05-4F6D-89B5-DD1320FB848B}"/>
  <tableColumns count="8">
    <tableColumn id="1" xr3:uid="{05FC2352-0685-4C2A-9261-EEBBF73F5A21}" name="Construction Code" dataDxfId="8"/>
    <tableColumn id="2" xr3:uid="{DCE33609-F5C4-4B6C-9C4E-1D5CCE36DCE6}" name="Current Total FG QTY" dataDxfId="7"/>
    <tableColumn id="3" xr3:uid="{47CEF9F9-EED3-4832-8895-AFAB0CADF7B1}" name="Current Rank" dataDxfId="6"/>
    <tableColumn id="8" xr3:uid="{C7D6F913-CCE6-4E53-90C4-5C9E20B0D456}" name="Active Top 20" dataDxfId="5"/>
    <tableColumn id="4" xr3:uid="{53B57A35-444B-439F-AAAB-4F483D98F4D9}" name="SAM Improvement" dataDxfId="4"/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A1485" activePane="bottomLeft" state="frozen"/>
      <selection pane="bottomLeft" activeCell="B1481" sqref="B1481:E1489"/>
      <selection activeCell="B1" sqref="B1"/>
    </sheetView>
  </sheetViews>
  <sheetFormatPr defaultColWidth="8.85546875" defaultRowHeight="15"/>
  <cols>
    <col min="1" max="1" width="11" style="18" bestFit="1" customWidth="1"/>
    <col min="2" max="2" width="12.7109375" style="18" bestFit="1" customWidth="1"/>
    <col min="3" max="3" width="22" style="70" bestFit="1" customWidth="1"/>
    <col min="4" max="4" width="12.42578125" style="70" bestFit="1" customWidth="1"/>
    <col min="5" max="5" width="13.42578125" style="18" bestFit="1" customWidth="1"/>
    <col min="6" max="6" width="12.85546875" style="71" bestFit="1" customWidth="1"/>
    <col min="7" max="7" width="19.140625" style="18" bestFit="1" customWidth="1"/>
    <col min="8" max="8" width="18.7109375" style="18" bestFit="1" customWidth="1"/>
    <col min="9" max="9" width="16.42578125" style="18" customWidth="1"/>
    <col min="10" max="10" width="17.85546875" style="18" bestFit="1" customWidth="1"/>
    <col min="11" max="11" width="12.140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IF(COUNTIFS($E$3:E1489,E819)=1,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IF(COUNTIFS($E$3:E1489,E822)=1,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IF(COUNTIFS($E$3:E1489,E829)=1,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IF(COUNTIFS($E$3:E1489,E830)=1,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IF(COUNTIFS($E$3:E1489,E831)=1,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IF(COUNTIFS($E$3:E1489,E832)=1,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IF(COUNTIFS($E$3:E1489,E833)=1,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IF(COUNTIFS($E$3:E1489,E834)=1,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IF(COUNTIFS($E$3:E1489,E835)=1,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IF(COUNTIFS($E$3:E1489,E836)=1,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IF(COUNTIFS($E$3:E1489,E837)=1,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IF(COUNTIFS($E$3:E1489,E838)=1,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IF(COUNTIFS($E$3:E1489,E839)=1,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IF(COUNTIFS($E$3:E1489,E840)=1,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IF(COUNTIFS($E$3:E1489,E841)=1,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IF(COUNTIFS($E$3:E1489,E842)=1,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IF(COUNTIFS($E$3:E1489,E843)=1,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IF(COUNTIFS($E$3:E1489,E844)=1,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IF(COUNTIFS($E$3:E1489,E845)=1,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IF(COUNTIFS($E$3:E1489,E846)=1,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IF(COUNTIFS($E$3:E1489,E847)=1,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IF(COUNTIFS($E$3:E1489,E848)=1,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IF(COUNTIFS($E$3:E1489,E849)=1,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IF(COUNTIFS($E$3:E1489,E850)=1,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IF(COUNTIFS($E$3:E1489,E851)=1,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IF(COUNTIFS($E$3:E1489,E852)=1,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IF(COUNTIFS($E$3:E1489,E855)=1,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IF(COUNTIFS($E$3:E1489,E856)=1,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IF(COUNTIFS($E$3:E1489,E857)=1,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IF(COUNTIFS($E$3:E1489,E858)=1,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IF(COUNTIFS($E$3:E1489,E859)=1,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IF(COUNTIFS($E$3:E1489,E860)=1,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IF(COUNTIFS($E$3:E1489,E861)=1,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IF(COUNTIFS($E$3:E1489,E864)=1,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IF(COUNTIFS($E$3:E1489,E865)=1,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IF(COUNTIFS($E$3:E1489,E866)=1,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IF(COUNTIFS($E$3:E1489,E867)=1,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IF(COUNTIFS($E$3:E1489,E868)=1,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IF(COUNTIFS($E$3:E1489,E869)=1,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IF(COUNTIFS($E$3:E1489,E870)=1,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IF(COUNTIFS($E$3:E1489,E871)=1,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IF(COUNTIFS($E$3:E1489,E874)=1,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IF(COUNTIFS($E$3:E1489,E875)=1,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IF(COUNTIFS($E$3:E1489,E877)=1,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IF(COUNTIFS($E$3:E1489,E882)=1,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IF(COUNTIFS($E$3:E1489,E883)=1,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IF(COUNTIFS($E$3:E1489,E884)=1,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IF(COUNTIFS($E$3:E1489,E885)=1,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IF(COUNTIFS($E$3:E1489,E886)=1,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IF(COUNTIFS($E$3:E1489,E887)=1,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IF(COUNTIFS($E$3:E1489,E888)=1,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IF(COUNTIFS($E$3:E1489,E890)=1,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IF(COUNTIFS($E$3:E1489,E891)=1,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IF(COUNTIFS($E$3:E1489,E892)=1,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IF(COUNTIFS($E$3:E1489,E893)=1,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IF(COUNTIFS($E$3:E1489,E896)=1,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IF(COUNTIFS($E$3:E1489,E897)=1,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IF(COUNTIFS($E$3:E1489,E898)=1,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IF(COUNTIFS($E$3:E1489,E900)=1,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IF(COUNTIFS($E$3:E1489,E901)=1,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IF(COUNTIFS($E$3:E1489,E902)=1,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IF(COUNTIFS($E$3:E1489,E903)=1,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IF(COUNTIFS($E$3:E1489,E907)=1,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IF(COUNTIFS($E$3:E1489,E908)=1,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IF(COUNTIFS($E$3:E1489,E909)=1,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IF(COUNTIFS($E$3:E1489,E910)=1,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IF(COUNTIFS($E$3:E1489,E911)=1,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IF(COUNTIFS($E$3:E1489,E912)=1,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IF(COUNTIFS($E$3:E1489,E913)=1,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IF(COUNTIFS($E$3:E1489,E914)=1,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IF(COUNTIFS($E$3:E1489,E915)=1,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IF(COUNTIFS($E$3:E1489,E916)=1,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IF(COUNTIFS($E$3:E1489,E917)=1,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IF(COUNTIFS($E$3:E1489,E918)=1,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IF(COUNTIFS($E$3:E1489,E919)=1,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IF(COUNTIFS($E$3:E1489,E920)=1,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IF(COUNTIFS($E$3:E1489,E925)=1,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IF(COUNTIFS($E$3:E1489,E926)=1,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IF(COUNTIFS($E$3:E1489,E927)=1,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IF(COUNTIFS($E$3:E1489,E928)=1,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IF(COUNTIFS($E$3:E1489,E929)=1,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IF(COUNTIFS($E$3:E1489,E939)=1,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IF(COUNTIFS($E$3:E1489,E944)=1,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IF(COUNTIFS($E$3:E1489,E945)=1,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IF(COUNTIFS($E$3:E1489,E946)=1,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IF(COUNTIFS($E$3:E1489,E947)=1,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IF(COUNTIFS($E$3:E1489,E948)=1,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IF(COUNTIFS($E$3:E1489,E955)=1,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IF(COUNTIFS($E$3:E1489,E956)=1,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IF(COUNTIFS($E$3:E1489,E957)=1,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IF(COUNTIFS($E$3:E1489,E959)=1,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IF(COUNTIFS($E$3:E1489,E972)=1,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IF(COUNTIFS($E$3:E1489,E973)=1,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IF(COUNTIFS($E$3:E1489,E974)=1,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IF(COUNTIFS($E$3:E1489,E975)=1,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IF(COUNTIFS($E$3:E1489,E976)=1,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IF(COUNTIFS($E$3:E1489,E977)=1,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IF(COUNTIFS($E$3:E1489,E982)=1,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IF(COUNTIFS($E$3:E1489,E989)=1,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IF(COUNTIFS($E$3:E1489,E994)=1,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IF(COUNTIFS($E$3:E1489,E995)=1,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IF(COUNTIFS($E$3:E1489,E1000)=1,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IF(COUNTIFS($E$3:E1489,E1005)=1,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IF(COUNTIFS($E$3:E1489,E1006)=1,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IF(COUNTIFS($E$3:E1489,E1016)=1,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IF(COUNTIFS($E$3:E1489,E1017)=1,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IF(COUNTIFS($E$3:E1489,E1018)=1,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IF(COUNTIFS($E$3:E1489,E1019)=1,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IF(COUNTIFS($E$3:E1489,E1020)=1,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IF(COUNTIFS($E$3:E1489,E1021)=1,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IF(COUNTIFS($E$3:E1489,E1022)=1,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IF(COUNTIFS($E$3:E1489,E1023)=1,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IF(COUNTIFS($E$3:E1489,E1024)=1,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IF(COUNTIFS($E$3:E1489,E1025)=1,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IF(COUNTIFS($E$3:E1489,E1026)=1,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IF(COUNTIFS($E$3:E1489,E1028)=1,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IF(COUNTIFS($E$3:E1489,E1029)=1,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IF(COUNTIFS($E$3:E1489,E1030)=1,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IF(COUNTIFS($E$3:E1489,E1031)=1,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IF(COUNTIFS($E$3:E1489,E1032)=1,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IF(COUNTIFS($E$3:E1489,E1033)=1,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IF(COUNTIFS($E$3:E1489,E1034)=1,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IF(COUNTIFS($E$3:E1489,E1035)=1,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IF(COUNTIFS($E$3:E1489,E1036)=1,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IF(COUNTIFS($E$3:E1489,E1037)=1,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IF(COUNTIFS($E$3:E1489,E1038)=1,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IF(COUNTIFS($E$3:E1489,E1039)=1,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IF(COUNTIFS($E$3:E1489,E1040)=1,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IF(COUNTIFS($E$3:E1489,E1041)=1,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IF(COUNTIFS($E$3:E1489,E1044)=1,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IF(COUNTIFS($E$3:E1489,E1045)=1,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IF(COUNTIFS($E$3:E1489,E1046)=1,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IF(COUNTIFS($E$3:E1489,E1051)=1,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IF(COUNTIFS($E$3:E1489,E1052)=1,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IF(COUNTIFS($E$3:E1489,E1053)=1,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IF(COUNTIFS($E$3:E1489,E1056)=1,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IF(COUNTIFS($E$3:E1489,E1057)=1,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IF(COUNTIFS($E$3:E1489,E1061)=1,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IF(COUNTIFS($E$3:E1489,E1062)=1,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IF(COUNTIFS($E$3:E1489,E1063)=1,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IF(COUNTIFS($E$3:E1489,E1064)=1,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IF(COUNTIFS($E$3:E1489,E1065)=1,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IF(COUNTIFS($E$3:E1489,E1066)=1,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IF(COUNTIFS($E$3:E1489,E1067)=1,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IF(COUNTIFS($E$3:E1489,E1068)=1,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IF(COUNTIFS($E$3:E1489,E1074)=1,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IF(COUNTIFS($E$3:E1489,E1075)=1,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IF(COUNTIFS($E$3:E1489,E1076)=1,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IF(COUNTIFS($E$3:E1489,E1078)=1,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IF(COUNTIFS($E$3:E1489,E1079)=1,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IF(COUNTIFS($E$3:E1489,E1088)=1,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IF(COUNTIFS($E$3:E1489,E1089)=1,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IF(COUNTIFS($E$3:E1489,E1090)=1,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IF(COUNTIFS($E$3:E1489,E1091)=1,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IF(COUNTIFS($E$3:E1489,E1092)=1,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IF(COUNTIFS($E$3:E1489,E1093)=1,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IF(COUNTIFS($E$3:E1489,E1094)=1,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IF(COUNTIFS($E$3:E1489,E1095)=1,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IF(COUNTIFS($E$3:E1489,E1096)=1,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IF(COUNTIFS($E$3:E1489,E1097)=1,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IF(COUNTIFS($E$3:E1489,E1098)=1,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IF(COUNTIFS($E$3:E1489,E1099)=1,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IF(COUNTIFS($E$3:E1489,E1100)=1,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IF(COUNTIFS($E$3:E1489,E1101)=1,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IF(COUNTIFS($E$3:E1489,E1108)=1,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IF(COUNTIFS($E$3:E1489,E1109)=1,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IF(COUNTIFS($E$3:E1489,E1110)=1,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IF(COUNTIFS($E$3:E1489,E1111)=1,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IF(COUNTIFS($E$3:E1489,E1112)=1,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IF(COUNTIFS($E$3:E1489,E1113)=1,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IF(COUNTIFS($E$3:E1489,E1114)=1,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IF(COUNTIFS($E$3:E1489,E1115)=1,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IF(COUNTIFS($E$3:E1489,E1116)=1,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IF(COUNTIFS($E$3:E1489,E1117)=1,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IF(COUNTIFS($E$3:E1489,E1118)=1,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IF(COUNTIFS($E$3:E1489,E1119)=1,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IF(COUNTIFS($E$3:E1489,E1120)=1,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IF(COUNTIFS($E$3:E1489,E1121)=1,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IF(COUNTIFS($E$3:E1489,E1122)=1,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IF(COUNTIFS($E$3:E1489,E1123)=1,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IF(COUNTIFS($E$3:E1489,E1124)=1,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IF(COUNTIFS($E$3:E1489,E1125)=1,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IF(COUNTIFS($E$3:E1489,E1126)=1,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IF(COUNTIFS($E$3:E1489,E1127)=1,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IF(COUNTIFS($E$3:E1489,E1128)=1,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IF(COUNTIFS($E$3:E1489,E1129)=1,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IF(COUNTIFS($E$3:E1489,E1130)=1,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IF(COUNTIFS($E$3:E1489,E1131)=1,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IF(COUNTIFS($E$3:E1489,E1132)=1,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IF(COUNTIFS($E$3:E1489,E1133)=1,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IF(COUNTIFS($E$3:E1489,E1134)=1,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IF(COUNTIFS($E$3:E1489,E1135)=1,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IF(COUNTIFS($E$3:E1489,E1136)=1,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IF(COUNTIFS($E$3:E1489,E1137)=1,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IF(COUNTIFS($E$3:E1489,E1138)=1,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IF(COUNTIFS($E$3:E1489,E1139)=1,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IF(COUNTIFS($E$3:E1489,E1140)=1,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IF(COUNTIFS($E$3:E1489,E1141)=1,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IF(COUNTIFS($E$3:E1489,E1142)=1,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IF(COUNTIFS($E$3:E1489,E1143)=1,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IF(COUNTIFS($E$3:E1489,E1144)=1,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IF(COUNTIFS($E$3:E1489,E1145)=1,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IF(COUNTIFS($E$3:E1489,E1146)=1,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IF(COUNTIFS($E$3:E1489,E1147)=1,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IF(COUNTIFS($E$3:E1489,E1148)=1,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IF(COUNTIFS($E$3:E1489,E1149)=1,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IF(COUNTIFS($E$3:E1489,E1150)=1,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IF(COUNTIFS($E$3:E1489,E1151)=1,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IF(COUNTIFS($E$3:E1489,E1152)=1,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IF(COUNTIFS($E$3:E1489,E1153)=1,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IF(COUNTIFS($E$3:E1489,E1154)=1,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IF(COUNTIFS($E$3:E1489,E1155)=1,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IF(COUNTIFS($E$3:E1489,E1156)=1,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IF(COUNTIFS($E$3:E1489,E1157)=1,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IF(COUNTIFS($E$3:E1489,E1158)=1,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IF(COUNTIFS($E$3:E1489,E1159)=1,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IF(COUNTIFS($E$3:E1489,E1160)=1,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IF(COUNTIFS($E$3:E1489,E1161)=1,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IF(COUNTIFS($E$3:E1489,E1162)=1,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IF(COUNTIFS($E$3:E1489,E1163)=1,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IF(COUNTIFS($E$3:E1489,E1164)=1,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IF(COUNTIFS($E$3:E1489,E1165)=1,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IF(COUNTIFS($E$3:E1489,E1166)=1,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IF(COUNTIFS($E$3:E1489,E1167)=1,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IF(COUNTIFS($E$3:E1489,E1168)=1,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IF(COUNTIFS($E$3:E1489,E1169)=1,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IF(COUNTIFS($E$3:E1489,E1170)=1,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IF(COUNTIFS($E$3:E1489,E1171)=1,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IF(COUNTIFS($E$3:E1489,E1172)=1,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IF(COUNTIFS($E$3:E1489,E1173)=1,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IF(COUNTIFS($E$3:E1489,E1174)=1,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IF(COUNTIFS($E$3:E1489,E1175)=1,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IF(COUNTIFS($E$3:E1489,E1176)=1,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IF(COUNTIFS($E$3:E1489,E1177)=1,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IF(COUNTIFS($E$3:E1489,E1178)=1,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IF(COUNTIFS($E$3:E1489,E1179)=1,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IF(COUNTIFS($E$3:E1489,E1180)=1,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IF(COUNTIFS($E$3:E1489,E1181)=1,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IF(COUNTIFS($E$3:E1489,E1182)=1,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IF(COUNTIFS($E$3:E1489,E1183)=1,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IF(COUNTIFS($E$3:E1489,E1184)=1,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IF(COUNTIFS($E$3:E1489,E1185)=1,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IF(COUNTIFS($E$3:E1489,E1186)=1,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IF(COUNTIFS($E$3:E1489,E1187)=1,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IF(COUNTIFS($E$3:E1489,E1188)=1,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IF(COUNTIFS($E$3:E1489,E1189)=1,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IF(COUNTIFS($E$3:E1489,E1190)=1,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IF(COUNTIFS($E$3:E1489,E1191)=1,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IF(COUNTIFS($E$3:E1489,E1192)=1,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IF(COUNTIFS($E$3:E1489,E1193)=1,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IF(COUNTIFS($E$3:E1489,E1194)=1,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IF(COUNTIFS($E$3:E1489,E1195)=1,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IF(COUNTIFS($E$3:E1489,E1196)=1,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IF(COUNTIFS($E$3:E1489,E1197)=1,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IF(COUNTIFS($E$3:E1489,E1198)=1,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IF(COUNTIFS($E$3:E1489,E1199)=1,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IF(COUNTIFS($E$3:E1489,E1200)=1,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IF(COUNTIFS($E$3:E1489,E1201)=1,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IF(COUNTIFS($E$3:E1489,E1202)=1,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IF(COUNTIFS($E$3:E1489,E1203)=1,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IF(COUNTIFS($E$3:E1489,E1204)=1,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IF(COUNTIFS($E$3:E1489,E1205)=1,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IF(COUNTIFS($E$3:E1489,E1206)=1,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IF(COUNTIFS($E$3:E1489,E1207)=1,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IF(COUNTIFS($E$3:E1489,E1208)=1,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IF(COUNTIFS($E$3:E1489,E1209)=1,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IF(COUNTIFS($E$3:E1489,E1210)=1,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IF(COUNTIFS($E$3:E1489,E1211)=1,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IF(COUNTIFS($E$3:E1489,E1212)=1,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IF(COUNTIFS($E$3:E1489,E1213)=1,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IF(COUNTIFS($E$3:E1489,E1214)=1,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IF(COUNTIFS($E$3:E1489,E1215)=1,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IF(COUNTIFS($E$3:E1489,E1216)=1,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IF(COUNTIFS($E$3:E1489,E1217)=1,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IF(COUNTIFS($E$3:E1489,E1218)=1,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IF(COUNTIFS($E$3:E1489,E1219)=1,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IF(COUNTIFS($E$3:E1489,E1220)=1,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IF(COUNTIFS($E$3:E1489,E1221)=1,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IF(COUNTIFS($E$3:E1489,E1222)=1,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IF(COUNTIFS($E$3:E1489,E1223)=1,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IF(COUNTIFS($E$3:E1489,E1224)=1,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IF(COUNTIFS($E$3:E1489,E1225)=1,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IF(COUNTIFS($E$3:E1489,E1226)=1,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IF(COUNTIFS($E$3:E1489,E1227)=1,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IF(COUNTIFS($E$3:E1489,E1228)=1,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IF(COUNTIFS($E$3:E1489,E1229)=1,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IF(COUNTIFS($E$3:E1489,E1230)=1,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IF(COUNTIFS($E$3:E1489,E1231)=1,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IF(COUNTIFS($E$3:E1489,E1232)=1,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IF(COUNTIFS($E$3:E1489,E1233)=1,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IF(COUNTIFS($E$3:E1489,E1234)=1,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IF(COUNTIFS($E$3:E1489,E1235)=1,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IF(COUNTIFS($E$3:E1489,E1236)=1,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IF(COUNTIFS($E$3:E1489,E1237)=1,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IF(COUNTIFS($E$3:E1489,E1238)=1,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IF(COUNTIFS($E$3:E1489,E1239)=1,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IF(COUNTIFS($E$3:E1489,E1240)=1,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IF(COUNTIFS($E$3:E1489,E1241)=1,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IF(COUNTIFS($E$3:E1489,E1242)=1,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IF(COUNTIFS($E$3:E1489,E1243)=1,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IF(COUNTIFS($E$3:E1489,E1244)=1,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IF(COUNTIFS($E$3:E1489,E1245)=1,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IF(COUNTIFS($E$3:E1489,E1246)=1,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IF(COUNTIFS($E$3:E1489,E1247)=1,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IF(COUNTIFS($E$3:E1489,E1248)=1,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IF(COUNTIFS($E$3:E1489,E1249)=1,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IF(COUNTIFS($E$3:E1489,E1250)=1,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IF(COUNTIFS($E$3:E1489,E1251)=1,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IF(COUNTIFS($E$3:E1489,E1252)=1,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IF(COUNTIFS($E$3:E1489,E1253)=1,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IF(COUNTIFS($E$3:E1489,E1254)=1,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IF(COUNTIFS($E$3:E1489,E1255)=1,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IF(COUNTIFS($E$3:E1489,E1256)=1,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IF(COUNTIFS($E$3:E1489,E1257)=1,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IF(COUNTIFS($E$3:E1489,E1258)=1,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IF(COUNTIFS($E$3:E1489,E1259)=1,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IF(COUNTIFS($E$3:E1489,E1260)=1,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IF(COUNTIFS($E$3:E1489,E1261)=1,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IF(COUNTIFS($E$3:E1489,E1262)=1,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IF(COUNTIFS($E$3:E1489,E1263)=1,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IF(COUNTIFS($E$3:E1489,E1264)=1,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IF(COUNTIFS($E$3:E1489,E1265)=1,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IF(COUNTIFS($E$3:E1489,E1266)=1,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IF(COUNTIFS($E$3:E1489,E1267)=1,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IF(COUNTIFS($E$3:E1489,E1268)=1,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IF(COUNTIFS($E$3:E1489,E1269)=1,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IF(COUNTIFS($E$3:E1489,E1270)=1,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IF(COUNTIFS($E$3:E1489,E1271)=1,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IF(COUNTIFS($E$3:E1489,E1272)=1,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IF(COUNTIFS($E$3:E1489,E1273)=1,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IF(COUNTIFS($E$3:E1489,E1274)=1,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IF(COUNTIFS($E$3:E1489,E1275)=1,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IF(COUNTIFS($E$3:E1489,E1276)=1,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IF(COUNTIFS($E$3:E1489,E1277)=1,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IF(COUNTIFS($E$3:E1489,E1278)=1,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IF(COUNTIFS($E$3:E1489,E1279)=1,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IF(COUNTIFS($E$3:E1489,E1280)=1,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IF(COUNTIFS($E$3:E1489,E1281)=1,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IF(COUNTIFS($E$3:E1489,E1282)=1,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IF(COUNTIFS($E$3:E1489,E1283)=1,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IF(COUNTIFS($E$3:E1489,E1284)=1,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IF(COUNTIFS($E$3:E1489,E1285)=1,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IF(COUNTIFS($E$3:E1489,E1286)=1,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IF(COUNTIFS($E$3:E1489,E1287)=1,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IF(COUNTIFS($E$3:E1489,E1288)=1,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IF(COUNTIFS($E$3:E1489,E1289)=1,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IF(COUNTIFS($E$3:E1489,E1290)=1,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IF(COUNTIFS($E$3:E1489,E1291)=1,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IF(COUNTIFS($E$3:E1489,E1292)=1,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IF(COUNTIFS($E$3:E1489,E1293)=1,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IF(COUNTIFS($E$3:E1489,E1294)=1,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IF(COUNTIFS($E$3:E1489,E1296)=1,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IF(COUNTIFS($E$3:E1489,E1297)=1,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IF(COUNTIFS($E$3:E1489,E1298)=1,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IF(COUNTIFS($E$3:E1489,E1299)=1,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IF(COUNTIFS($E$3:E1489,E1301)=1,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IF(COUNTIFS($E$3:E1489,E1303)=1,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IF(COUNTIFS($E$3:E1489,E1304)=1,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IF(COUNTIFS($E$3:E1489,E1305)=1,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IF(COUNTIFS($E$3:E1489,E1306)=1,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IF(COUNTIFS($E$3:E1489,E1309)=1,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IF(COUNTIFS($E$3:E1489,E1310)=1,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IF(COUNTIFS($E$3:E1489,E1311)=1,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IF(COUNTIFS($E$3:E1489,E1312)=1,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IF(COUNTIFS($E$3:E1489,E1313)=1,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IF(COUNTIFS($E$3:E1489,E1314)=1,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IF(COUNTIFS($E$3:E1489,E1315)=1,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IF(COUNTIFS($E$3:E1489,E1316)=1,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IF(COUNTIFS($E$3:E1489,E1318)=1,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IF(COUNTIFS($E$3:E1489,E1319)=1,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IF(COUNTIFS($E$3:E1489,E1321)=1,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IF(COUNTIFS($E$3:E1489,E1324)=1,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IF(COUNTIFS($E$3:E1489,E1325)=1,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IF(COUNTIFS($E$3:E1489,E1327)=1,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IF(COUNTIFS($E$3:E1489,E1329)=1,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IF(COUNTIFS($E$3:E1489,E1330)=1,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IF(COUNTIFS($E$3:E1489,E1331)=1,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IF(COUNTIFS($E$3:E1489,E1333)=1,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IF(COUNTIFS($E$3:E1489,E1334)=1,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IF(COUNTIFS($E$3:E1489,E1335)=1,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IF(COUNTIFS($E$3:E1489,E1336)=1,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IF(COUNTIFS($E$3:E1489,E1337)=1,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IF(COUNTIFS($E$3:E1489,E1338)=1,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IF(COUNTIFS($E$3:E1489,E1339)=1,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IF(COUNTIFS($E$3:E1489,E1340)=1,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IF(COUNTIFS($E$3:E1489,E1341)=1,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IF(COUNTIFS($E$3:E1489,E1342)=1,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IF(COUNTIFS($E$3:E1489,E1343)=1,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IF(COUNTIFS($E$3:E1489,E1344)=1,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IF(COUNTIFS($E$3:E1489,E1345)=1,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IF(COUNTIFS($E$3:E1489,E1346)=1,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IF(COUNTIFS($E$3:E1489,E1347)=1,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IF(COUNTIFS($E$3:E1489,E1348)=1,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IF(COUNTIFS($E$3:E1489,E1349)=1,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IF(COUNTIFS($E$3:E1489,E1351)=1,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IF(COUNTIFS($E$3:E1489,E1352)=1,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IF(COUNTIFS($E$3:E1489,E1353)=1,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IF(COUNTIFS($E$3:E1489,E1354)=1,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IF(COUNTIFS($E$3:E1489,E1355)=1,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IF(COUNTIFS($E$3:E1489,E1356)=1,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IF(COUNTIFS($E$3:E1489,E1357)=1,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IF(COUNTIFS($E$3:E1489,E1359)=1,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IF(COUNTIFS($E$3:E1489,E1360)=1,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IF(COUNTIFS($E$3:E1489,E1361)=1,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IF(COUNTIFS($E$3:E1489,E1362)=1,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IF(COUNTIFS($E$3:E1489,E1363)=1,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IF(COUNTIFS($E$3:E1489,E1364)=1,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IF(COUNTIFS($E$3:E1489,E1365)=1,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IF(COUNTIFS($E$3:E1489,E1366)=1,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IF(COUNTIFS($E$3:E1489,E1367)=1,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IF(COUNTIFS($E$3:E1489,E1368)=1,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IF(COUNTIFS($E$3:E1489,E1369)=1,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IF(COUNTIFS($E$3:E1489,E1370)=1,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IF(COUNTIFS($E$3:E1489,E1371)=1,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IF(COUNTIFS($E$3:E1489,E1372)=1,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IF(COUNTIFS($E$3:E1489,E1373)=1,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IF(COUNTIFS($E$3:E1489,E1374)=1,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IF(COUNTIFS($E$3:E1489,E1375)=1,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IF(COUNTIFS($E$3:E1489,E1376)=1,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IF(COUNTIFS($E$3:E1489,E1377)=1,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IF(COUNTIFS($E$3:E1489,E1378)=1,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IF(COUNTIFS($E$3:E1489,E1379)=1,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IF(COUNTIFS($E$3:E1489,E1380)=1,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IF(COUNTIFS($E$3:E1489,E1381)=1,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IF(COUNTIFS($E$3:E1489,E1382)=1,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IF(COUNTIFS($E$3:E1489,E1383)=1,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IF(COUNTIFS($E$3:E1489,E1384)=1,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IF(COUNTIFS($E$3:E1489,E1385)=1,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IF(COUNTIFS($E$3:E1489,E1386)=1,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IF(COUNTIFS($E$3:E1489,E1387)=1,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IF(COUNTIFS($E$3:E1489,E1388)=1,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IF(COUNTIFS($E$3:E1489,E1389)=1,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IF(COUNTIFS($E$3:E1489,E1390)=1,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IF(COUNTIFS($E$3:E1489,E1391)=1,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IF(COUNTIFS($E$3:E1489,E1392)=1,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IF(COUNTIFS($E$3:E1489,E1393)=1,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IF(COUNTIFS($E$3:E1489,E1394)=1,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IF(COUNTIFS($E$3:E1489,E1395)=1,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IF(COUNTIFS($E$3:E1489,E1396)=1,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IF(COUNTIFS($E$3:E1489,E1397)=1,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IF(COUNTIFS($E$3:E1489,E1398)=1,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IF(COUNTIFS($E$3:E1489,E1399)=1,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IF(COUNTIFS($E$3:E1489,E1400)=1,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IF(COUNTIFS($E$3:E1489,E1401)=1,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IF(COUNTIFS($E$3:E1489,E1402)=1,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IF(COUNTIFS($E$3:E1489,E1403)=1,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IF(COUNTIFS($E$3:E1489,E1404)=1,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IF(COUNTIFS($E$3:E1489,E1405)=1,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IF(COUNTIFS($E$3:E1489,E1406)=1,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IF(COUNTIFS($E$3:E1489,E1418)=1,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IF(COUNTIFS($E$3:E1489,E1419)=1,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IF(COUNTIFS($E$3:E1489,E1420)=1,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IF(COUNTIFS($E$3:E1489,E1421)=1,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IF(COUNTIFS($E$3:E1489,E1422)=1,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IF(COUNTIFS($E$3:E1489,E1423)=1,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IF(COUNTIFS($E$3:E1489,E1424)=1,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IF(COUNTIFS($E$3:E1489,E1425)=1,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IF(COUNTIFS($E$3:E1489,E1426)=1,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IF(COUNTIFS($E$3:E1489,E1427)=1,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IF(COUNTIFS($E$3:E1489,E1428)=1,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IF(COUNTIFS($E$3:E1489,E1429)=1,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IF(COUNTIFS($E$3:E1489,E1430)=1,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IF(COUNTIFS($E$3:E1489,E1431)=1,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IF(COUNTIFS($E$3:E1489,E1432)=1,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IF(COUNTIFS($E$3:E1489,E1433)=1,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IF(COUNTIFS($E$3:E1489,E1434)=1,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IF(COUNTIFS($E$3:E1489,E1435)=1,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IF(COUNTIFS($E$3:E1489,E1436)=1,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IF(COUNTIFS($E$3:E1489,E1437)=1,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IF(COUNTIFS($E$3:E1489,E1438)=1,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IF(COUNTIFS($E$3:E1489,E1439)=1,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IF(COUNTIFS($E$3:E1489,E1440)=1,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IF(COUNTIFS($E$3:E1489,E1441)=1,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IF(COUNTIFS($E$3:E1489,E1442)=1,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IF(COUNTIFS($E$3:E1489,E1443)=1,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IF(COUNTIFS($E$3:E1489,E1444)=1,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IF(COUNTIFS($E$3:E1489,E1445)=1,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IF(COUNTIFS($E$3:E1489,E1446)=1,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IF(COUNTIFS($E$3:E1489,E1447)=1,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IF(COUNTIFS($E$3:E1489,E1448)=1,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IF(COUNTIFS($E$3:E1489,E1449)=1, K1449, 0)</f>
        <v>0</v>
      </c>
    </row>
    <row r="1450" spans="1:12" ht="41.25" customHeight="1">
      <c r="A1450" s="18" t="s">
        <v>2102</v>
      </c>
      <c r="B1450" s="19" t="s">
        <v>2103</v>
      </c>
      <c r="C1450" s="19"/>
      <c r="D1450" s="60" t="s">
        <v>2104</v>
      </c>
      <c r="E1450" s="19" t="s">
        <v>2105</v>
      </c>
      <c r="F1450" s="21"/>
      <c r="G1450" s="19" t="s">
        <v>1116</v>
      </c>
      <c r="H1450" s="25" t="str">
        <f t="shared" ref="H1450:H1451" si="136">IF(RIGHT(G1450,1)="M", LEFT(G1450,LEN(G1450)-1), G1450)</f>
        <v>CL410</v>
      </c>
      <c r="I1450" s="25" t="str">
        <f t="shared" ref="I1450:I1451" si="137">IF(RIGHT(G1450,1)="M","M","Non-M")</f>
        <v>M</v>
      </c>
      <c r="J1450" s="34"/>
      <c r="K1450" s="79"/>
      <c r="L1450" s="78">
        <f>IF(COUNTIFS($E$3:E1489,E1450)=1, K1450, 0)</f>
        <v>0</v>
      </c>
    </row>
    <row r="1451" spans="1:12" ht="41.25" customHeight="1">
      <c r="A1451" s="18" t="s">
        <v>2106</v>
      </c>
      <c r="B1451" s="19" t="s">
        <v>2103</v>
      </c>
      <c r="C1451" s="19"/>
      <c r="D1451" s="60" t="s">
        <v>2104</v>
      </c>
      <c r="E1451" s="19" t="s">
        <v>2105</v>
      </c>
      <c r="F1451" s="21"/>
      <c r="G1451" s="19" t="s">
        <v>1750</v>
      </c>
      <c r="H1451" s="25" t="str">
        <f t="shared" si="136"/>
        <v>ZP105</v>
      </c>
      <c r="I1451" s="25" t="str">
        <f t="shared" si="137"/>
        <v>Non-M</v>
      </c>
      <c r="J1451" s="34"/>
      <c r="K1451" s="79"/>
      <c r="L1451" s="78">
        <f>IF(COUNTIFS($E$3:E1490,E1451)=1, K1451, 0)</f>
        <v>0</v>
      </c>
    </row>
    <row r="1452" spans="1:12" ht="41.25" customHeight="1">
      <c r="A1452" s="18" t="s">
        <v>2107</v>
      </c>
      <c r="B1452" s="19" t="s">
        <v>2103</v>
      </c>
      <c r="C1452" s="19"/>
      <c r="D1452" s="60" t="s">
        <v>2104</v>
      </c>
      <c r="E1452" s="19" t="s">
        <v>2105</v>
      </c>
      <c r="F1452" s="21"/>
      <c r="G1452" s="19" t="s">
        <v>1690</v>
      </c>
      <c r="H1452" s="25" t="str">
        <f t="shared" ref="H1452:H1455" si="138">IF(RIGHT(G1452,1)="M", LEFT(G1452,LEN(G1452)-1), G1452)</f>
        <v>JS117</v>
      </c>
      <c r="I1452" s="25" t="str">
        <f t="shared" ref="I1452:I1455" si="139">IF(RIGHT(G1452,1)="M","M","Non-M")</f>
        <v>Non-M</v>
      </c>
      <c r="J1452" s="34"/>
      <c r="K1452" s="79"/>
      <c r="L1452" s="78">
        <f>IF(COUNTIFS($E$3:E1491,E1452)=1, K1452, 0)</f>
        <v>0</v>
      </c>
    </row>
    <row r="1453" spans="1:12" ht="41.25" customHeight="1">
      <c r="A1453" s="18" t="s">
        <v>2108</v>
      </c>
      <c r="B1453" s="19" t="s">
        <v>2103</v>
      </c>
      <c r="C1453" s="19"/>
      <c r="D1453" s="60" t="s">
        <v>2104</v>
      </c>
      <c r="E1453" s="19" t="s">
        <v>2105</v>
      </c>
      <c r="F1453" s="21"/>
      <c r="G1453" s="19" t="s">
        <v>1344</v>
      </c>
      <c r="H1453" s="25" t="str">
        <f t="shared" si="138"/>
        <v>JS105</v>
      </c>
      <c r="I1453" s="25" t="str">
        <f t="shared" si="139"/>
        <v>Non-M</v>
      </c>
      <c r="J1453" s="34"/>
      <c r="K1453" s="79"/>
      <c r="L1453" s="78">
        <f>IF(COUNTIFS($E$3:E1492,E1453)=1, K1453, 0)</f>
        <v>0</v>
      </c>
    </row>
    <row r="1454" spans="1:12" ht="41.25" customHeight="1">
      <c r="A1454" s="18" t="s">
        <v>2109</v>
      </c>
      <c r="B1454" s="19" t="s">
        <v>2103</v>
      </c>
      <c r="C1454" s="19"/>
      <c r="D1454" s="60" t="s">
        <v>2104</v>
      </c>
      <c r="E1454" s="19" t="s">
        <v>2105</v>
      </c>
      <c r="F1454" s="21"/>
      <c r="G1454" s="19" t="s">
        <v>2110</v>
      </c>
      <c r="H1454" s="25" t="str">
        <f t="shared" si="138"/>
        <v>PK111</v>
      </c>
      <c r="I1454" s="25" t="str">
        <f t="shared" si="139"/>
        <v>M</v>
      </c>
      <c r="J1454" s="34"/>
      <c r="K1454" s="79"/>
      <c r="L1454" s="78">
        <f>IF(COUNTIFS($E$3:E1493,E1454)=1, K1454, 0)</f>
        <v>0</v>
      </c>
    </row>
    <row r="1455" spans="1:12" ht="41.25" customHeight="1">
      <c r="A1455" s="18" t="s">
        <v>2111</v>
      </c>
      <c r="B1455" s="19" t="s">
        <v>2103</v>
      </c>
      <c r="C1455" s="19"/>
      <c r="D1455" s="60" t="s">
        <v>2104</v>
      </c>
      <c r="E1455" s="19" t="s">
        <v>2105</v>
      </c>
      <c r="F1455" s="21"/>
      <c r="G1455" s="19" t="s">
        <v>82</v>
      </c>
      <c r="H1455" s="25" t="str">
        <f t="shared" si="138"/>
        <v>PB104</v>
      </c>
      <c r="I1455" s="25" t="str">
        <f t="shared" si="139"/>
        <v>Non-M</v>
      </c>
      <c r="J1455" s="34"/>
      <c r="K1455" s="79"/>
      <c r="L1455" s="78">
        <f>IF(COUNTIFS($E$3:E1494,E1455)=1, K1455, 0)</f>
        <v>0</v>
      </c>
    </row>
    <row r="1456" spans="1:12" ht="41.25" customHeight="1">
      <c r="A1456" s="18" t="s">
        <v>2112</v>
      </c>
      <c r="B1456" s="19" t="s">
        <v>2103</v>
      </c>
      <c r="C1456" s="19"/>
      <c r="D1456" s="60" t="s">
        <v>2104</v>
      </c>
      <c r="E1456" s="19" t="s">
        <v>2105</v>
      </c>
      <c r="F1456" s="21"/>
      <c r="G1456" s="19" t="s">
        <v>2113</v>
      </c>
      <c r="H1456" s="25" t="str">
        <f t="shared" ref="H1456:H1458" si="140">IF(RIGHT(G1456,1)="M", LEFT(G1456,LEN(G1456)-1), G1456)</f>
        <v>HM103</v>
      </c>
      <c r="I1456" s="25" t="str">
        <f t="shared" ref="I1456:I1461" si="141">IF(RIGHT(G1456,1)="M","M","Non-M")</f>
        <v>Non-M</v>
      </c>
      <c r="J1456" s="34"/>
      <c r="K1456" s="79"/>
      <c r="L1456" s="78">
        <f>IF(COUNTIFS($E$3:E1495,E1456)=1, K1456, 0)</f>
        <v>0</v>
      </c>
    </row>
    <row r="1457" spans="1:12" ht="41.25" customHeight="1">
      <c r="A1457" s="18" t="s">
        <v>2114</v>
      </c>
      <c r="B1457" s="19" t="s">
        <v>2103</v>
      </c>
      <c r="C1457" s="19"/>
      <c r="D1457" s="60" t="s">
        <v>2104</v>
      </c>
      <c r="E1457" s="19" t="s">
        <v>2105</v>
      </c>
      <c r="F1457" s="21"/>
      <c r="G1457" s="19" t="s">
        <v>2115</v>
      </c>
      <c r="H1457" s="25" t="str">
        <f t="shared" si="140"/>
        <v>HM105</v>
      </c>
      <c r="I1457" s="25" t="str">
        <f t="shared" si="141"/>
        <v>Non-M</v>
      </c>
      <c r="J1457" s="34"/>
      <c r="K1457" s="79"/>
      <c r="L1457" s="78">
        <f>IF(COUNTIFS($E$3:E1496,E1457)=1, K1457, 0)</f>
        <v>0</v>
      </c>
    </row>
    <row r="1458" spans="1:12" ht="41.25" customHeight="1">
      <c r="A1458" s="18" t="s">
        <v>2116</v>
      </c>
      <c r="B1458" s="19" t="s">
        <v>2103</v>
      </c>
      <c r="C1458" s="19"/>
      <c r="D1458" s="60" t="s">
        <v>2104</v>
      </c>
      <c r="E1458" s="19" t="s">
        <v>2117</v>
      </c>
      <c r="F1458" s="21"/>
      <c r="G1458" s="19" t="s">
        <v>702</v>
      </c>
      <c r="H1458" s="25" t="s">
        <v>1279</v>
      </c>
      <c r="I1458" s="25" t="str">
        <f t="shared" si="141"/>
        <v>M</v>
      </c>
      <c r="J1458" s="34" t="s">
        <v>1758</v>
      </c>
      <c r="K1458" s="79"/>
      <c r="L1458" s="78">
        <f>IF(COUNTIFS($E$3:E1497,E1458)=1, K1458, 0)</f>
        <v>0</v>
      </c>
    </row>
    <row r="1459" spans="1:12" ht="41.25" customHeight="1">
      <c r="A1459" s="18" t="s">
        <v>2118</v>
      </c>
      <c r="B1459" s="19" t="s">
        <v>2103</v>
      </c>
      <c r="C1459" s="19"/>
      <c r="D1459" s="60" t="s">
        <v>2104</v>
      </c>
      <c r="E1459" s="19" t="s">
        <v>2117</v>
      </c>
      <c r="F1459" s="21"/>
      <c r="G1459" s="19" t="s">
        <v>359</v>
      </c>
      <c r="H1459" s="19" t="s">
        <v>359</v>
      </c>
      <c r="I1459" s="25" t="str">
        <f t="shared" si="141"/>
        <v>Non-M</v>
      </c>
      <c r="J1459" s="34"/>
      <c r="K1459" s="79"/>
      <c r="L1459" s="78">
        <f>IF(COUNTIFS($E$3:E1498,E1459)=1, K1459, 0)</f>
        <v>0</v>
      </c>
    </row>
    <row r="1460" spans="1:12" ht="41.25" customHeight="1">
      <c r="A1460" s="18" t="s">
        <v>2119</v>
      </c>
      <c r="B1460" s="19" t="s">
        <v>2103</v>
      </c>
      <c r="C1460" s="19"/>
      <c r="D1460" s="60" t="s">
        <v>2104</v>
      </c>
      <c r="E1460" s="19" t="s">
        <v>2117</v>
      </c>
      <c r="F1460" s="21"/>
      <c r="G1460" s="19" t="s">
        <v>96</v>
      </c>
      <c r="H1460" s="25" t="s">
        <v>96</v>
      </c>
      <c r="I1460" s="25" t="str">
        <f t="shared" si="141"/>
        <v>Non-M</v>
      </c>
      <c r="J1460" s="34"/>
      <c r="K1460" s="79"/>
      <c r="L1460" s="78">
        <f>IF(COUNTIFS($E$3:E1499,E1460)=1, K1460, 0)</f>
        <v>0</v>
      </c>
    </row>
    <row r="1461" spans="1:12" ht="41.25" customHeight="1">
      <c r="A1461" s="18" t="s">
        <v>2120</v>
      </c>
      <c r="B1461" s="19" t="s">
        <v>2103</v>
      </c>
      <c r="C1461" s="19"/>
      <c r="D1461" s="60" t="s">
        <v>2104</v>
      </c>
      <c r="E1461" s="19" t="s">
        <v>2117</v>
      </c>
      <c r="F1461" s="21"/>
      <c r="G1461" s="19" t="s">
        <v>152</v>
      </c>
      <c r="H1461" s="25" t="s">
        <v>152</v>
      </c>
      <c r="I1461" s="25" t="str">
        <f t="shared" si="141"/>
        <v>Non-M</v>
      </c>
      <c r="J1461" s="34"/>
      <c r="K1461" s="79"/>
      <c r="L1461" s="78">
        <f>IF(COUNTIFS($E$3:E1500,E1461)=1, K1461, 0)</f>
        <v>0</v>
      </c>
    </row>
    <row r="1462" spans="1:12" ht="41.25" customHeight="1">
      <c r="A1462" s="18" t="s">
        <v>2120</v>
      </c>
      <c r="B1462" s="19" t="s">
        <v>2103</v>
      </c>
      <c r="C1462" s="19"/>
      <c r="D1462" s="60" t="s">
        <v>2104</v>
      </c>
      <c r="E1462" s="19" t="s">
        <v>2117</v>
      </c>
      <c r="F1462" s="21"/>
      <c r="G1462" s="19" t="s">
        <v>135</v>
      </c>
      <c r="H1462" s="25" t="str">
        <f t="shared" ref="H1462:H1464" si="142">IF(RIGHT(G1462,1)="M", LEFT(G1462,LEN(G1462)-1), G1462)</f>
        <v>DC200</v>
      </c>
      <c r="I1462" s="25" t="str">
        <f t="shared" ref="I1462:I1464" si="143">IF(RIGHT(G1462,1)="M","M","Non-M")</f>
        <v>Non-M</v>
      </c>
      <c r="J1462" s="34"/>
      <c r="K1462" s="79"/>
      <c r="L1462" s="78">
        <f>IF(COUNTIFS($E$3:E1501,E1462)=1, K1462, 0)</f>
        <v>0</v>
      </c>
    </row>
    <row r="1463" spans="1:12" ht="41.25" customHeight="1">
      <c r="A1463" s="18" t="s">
        <v>2120</v>
      </c>
      <c r="B1463" s="19" t="s">
        <v>2103</v>
      </c>
      <c r="C1463" s="19"/>
      <c r="D1463" s="60" t="s">
        <v>2104</v>
      </c>
      <c r="E1463" s="19" t="s">
        <v>2117</v>
      </c>
      <c r="F1463" s="21"/>
      <c r="G1463" s="19" t="s">
        <v>963</v>
      </c>
      <c r="H1463" s="25" t="str">
        <f t="shared" si="142"/>
        <v>PK405</v>
      </c>
      <c r="I1463" s="25" t="str">
        <f t="shared" si="143"/>
        <v>M</v>
      </c>
      <c r="J1463" s="34" t="s">
        <v>2121</v>
      </c>
      <c r="K1463" s="79"/>
      <c r="L1463" s="78">
        <f>IF(COUNTIFS($E$3:E1502,E1463)=1, K1463, 0)</f>
        <v>0</v>
      </c>
    </row>
    <row r="1464" spans="1:12" ht="41.25" customHeight="1">
      <c r="A1464" s="18" t="s">
        <v>2120</v>
      </c>
      <c r="B1464" s="19" t="s">
        <v>2103</v>
      </c>
      <c r="C1464" s="19"/>
      <c r="D1464" s="60" t="s">
        <v>2104</v>
      </c>
      <c r="E1464" s="19" t="s">
        <v>2117</v>
      </c>
      <c r="F1464" s="21"/>
      <c r="G1464" s="19" t="s">
        <v>99</v>
      </c>
      <c r="H1464" s="25" t="str">
        <f t="shared" si="142"/>
        <v>PK201</v>
      </c>
      <c r="I1464" s="25" t="str">
        <f t="shared" si="143"/>
        <v>Non-M</v>
      </c>
      <c r="J1464" s="34"/>
      <c r="K1464" s="79"/>
      <c r="L1464" s="78">
        <f>IF(COUNTIFS($E$3:E1503,E1464)=1, K1464, 0)</f>
        <v>0</v>
      </c>
    </row>
    <row r="1465" spans="1:12" ht="41.25" customHeight="1">
      <c r="A1465" s="18" t="s">
        <v>2122</v>
      </c>
      <c r="B1465" s="19" t="s">
        <v>2103</v>
      </c>
      <c r="C1465" s="19"/>
      <c r="D1465" s="60" t="s">
        <v>2104</v>
      </c>
      <c r="E1465" s="19" t="s">
        <v>2117</v>
      </c>
      <c r="F1465" s="21"/>
      <c r="G1465" s="19" t="s">
        <v>1382</v>
      </c>
      <c r="H1465" s="25" t="str">
        <f t="shared" ref="H1465:H1466" si="144">IF(RIGHT(G1465,1)="M", LEFT(G1465,LEN(G1465)-1), G1465)</f>
        <v>PB214</v>
      </c>
      <c r="I1465" s="25" t="str">
        <f t="shared" ref="I1465:I1466" si="145">IF(RIGHT(G1465,1)="M","M","Non-M")</f>
        <v>Non-M</v>
      </c>
      <c r="J1465" s="34"/>
      <c r="K1465" s="79"/>
      <c r="L1465" s="78">
        <f>IF(COUNTIFS($E$3:E1504,E1465)=1, K1465, 0)</f>
        <v>0</v>
      </c>
    </row>
    <row r="1466" spans="1:12" ht="41.25" customHeight="1">
      <c r="A1466" s="18" t="s">
        <v>2123</v>
      </c>
      <c r="B1466" s="19" t="s">
        <v>2103</v>
      </c>
      <c r="C1466" s="19"/>
      <c r="D1466" s="60" t="s">
        <v>2104</v>
      </c>
      <c r="E1466" s="19" t="s">
        <v>2117</v>
      </c>
      <c r="F1466" s="21"/>
      <c r="G1466" s="19" t="s">
        <v>2124</v>
      </c>
      <c r="H1466" s="25" t="str">
        <f t="shared" si="144"/>
        <v>JF117</v>
      </c>
      <c r="I1466" s="25" t="str">
        <f t="shared" si="145"/>
        <v>M</v>
      </c>
      <c r="J1466" s="64"/>
      <c r="K1466" s="79"/>
      <c r="L1466" s="78">
        <f>IF(COUNTIFS($E$3:E1505,E1466)=1, K1466, 0)</f>
        <v>0</v>
      </c>
    </row>
    <row r="1467" spans="1:12" ht="41.25" customHeight="1">
      <c r="A1467" s="18" t="s">
        <v>2125</v>
      </c>
      <c r="B1467" s="19" t="s">
        <v>2103</v>
      </c>
      <c r="C1467" s="19"/>
      <c r="D1467" s="60" t="s">
        <v>2104</v>
      </c>
      <c r="E1467" s="19" t="s">
        <v>2117</v>
      </c>
      <c r="F1467" s="21"/>
      <c r="G1467" s="19" t="s">
        <v>2126</v>
      </c>
      <c r="H1467" s="25" t="str">
        <f t="shared" ref="H1467:H1468" si="146">IF(RIGHT(G1467,1)="M", LEFT(G1467,LEN(G1467)-1), G1467)</f>
        <v>JF400</v>
      </c>
      <c r="I1467" s="25" t="str">
        <f t="shared" ref="I1467:I1468" si="147">IF(RIGHT(G1467,1)="M","M","Non-M")</f>
        <v>Non-M</v>
      </c>
      <c r="J1467" s="34"/>
      <c r="K1467" s="79"/>
      <c r="L1467" s="78">
        <f>IF(COUNTIFS($E$3:E1506,E1467)=1, K1467, 0)</f>
        <v>0</v>
      </c>
    </row>
    <row r="1468" spans="1:12" ht="41.25" customHeight="1">
      <c r="A1468" s="18" t="s">
        <v>2127</v>
      </c>
      <c r="B1468" s="19" t="s">
        <v>2103</v>
      </c>
      <c r="C1468" s="19"/>
      <c r="D1468" s="60" t="s">
        <v>2104</v>
      </c>
      <c r="E1468" s="19" t="s">
        <v>2117</v>
      </c>
      <c r="F1468" s="21"/>
      <c r="G1468" s="19" t="s">
        <v>1510</v>
      </c>
      <c r="H1468" s="25" t="str">
        <f t="shared" si="146"/>
        <v>HM506</v>
      </c>
      <c r="I1468" s="25" t="str">
        <f t="shared" si="147"/>
        <v>Non-M</v>
      </c>
      <c r="J1468" s="34"/>
      <c r="K1468" s="79"/>
      <c r="L1468" s="78">
        <f>IF(COUNTIFS($E$3:E1507,E1468)=1, K1468, 0)</f>
        <v>0</v>
      </c>
    </row>
    <row r="1469" spans="1:12" ht="41.25" customHeight="1">
      <c r="A1469" s="18" t="s">
        <v>2128</v>
      </c>
      <c r="B1469" s="19" t="s">
        <v>2103</v>
      </c>
      <c r="C1469" s="19"/>
      <c r="D1469" s="60" t="s">
        <v>2104</v>
      </c>
      <c r="E1469" s="19" t="s">
        <v>2117</v>
      </c>
      <c r="F1469" s="21"/>
      <c r="G1469" s="19" t="s">
        <v>2129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2130</v>
      </c>
      <c r="K1469" s="79"/>
      <c r="L1469" s="78">
        <f>IF(COUNTIFS($E$3:E1508,E1469)=1, K1469, 0)</f>
        <v>0</v>
      </c>
    </row>
    <row r="1470" spans="1:12" ht="41.25" customHeight="1">
      <c r="A1470" s="18" t="s">
        <v>2131</v>
      </c>
      <c r="B1470" s="19" t="s">
        <v>2103</v>
      </c>
      <c r="C1470" s="19"/>
      <c r="D1470" s="60" t="s">
        <v>2104</v>
      </c>
      <c r="E1470" s="20" t="s">
        <v>2132</v>
      </c>
      <c r="F1470" s="21"/>
      <c r="G1470" s="19" t="s">
        <v>881</v>
      </c>
      <c r="H1470" s="25" t="str">
        <f t="shared" ref="H1470:H1473" si="148">IF(RIGHT(G1470,1)="M", LEFT(G1470,LEN(G1470)-1), G1470)</f>
        <v>WB501</v>
      </c>
      <c r="I1470" s="25" t="str">
        <f t="shared" ref="I1470:I1473" si="149">IF(RIGHT(G1470,1)="M","M","Non-M")</f>
        <v>Non-M</v>
      </c>
      <c r="J1470" s="34"/>
      <c r="K1470" s="79"/>
      <c r="L1470" s="78">
        <f>IF(COUNTIFS($E$3:E1509,E1470)=1, K1470, 0)</f>
        <v>0</v>
      </c>
    </row>
    <row r="1471" spans="1:12" ht="41.25" customHeight="1">
      <c r="A1471" s="18" t="s">
        <v>2133</v>
      </c>
      <c r="B1471" s="19" t="s">
        <v>2103</v>
      </c>
      <c r="C1471" s="19"/>
      <c r="D1471" s="60" t="s">
        <v>2104</v>
      </c>
      <c r="E1471" s="20" t="s">
        <v>2132</v>
      </c>
      <c r="F1471" s="21"/>
      <c r="G1471" s="19" t="s">
        <v>61</v>
      </c>
      <c r="H1471" s="25" t="str">
        <f t="shared" si="148"/>
        <v>DC101</v>
      </c>
      <c r="I1471" s="25" t="str">
        <f t="shared" si="149"/>
        <v>Non-M</v>
      </c>
      <c r="J1471" s="34"/>
      <c r="K1471" s="79"/>
      <c r="L1471" s="78">
        <f>IF(COUNTIFS($E$3:E1510,E1471)=1, K1471, 0)</f>
        <v>0</v>
      </c>
    </row>
    <row r="1472" spans="1:12" ht="41.25" customHeight="1">
      <c r="A1472" s="18" t="s">
        <v>2134</v>
      </c>
      <c r="B1472" s="19" t="s">
        <v>2103</v>
      </c>
      <c r="C1472" s="19"/>
      <c r="D1472" s="60" t="s">
        <v>2104</v>
      </c>
      <c r="E1472" s="20" t="s">
        <v>2132</v>
      </c>
      <c r="F1472" s="21"/>
      <c r="G1472" s="19" t="s">
        <v>96</v>
      </c>
      <c r="H1472" s="25" t="str">
        <f t="shared" si="148"/>
        <v>DC300</v>
      </c>
      <c r="I1472" s="25" t="str">
        <f t="shared" si="149"/>
        <v>Non-M</v>
      </c>
      <c r="J1472" s="34"/>
      <c r="K1472" s="79"/>
      <c r="L1472" s="78">
        <f>IF(COUNTIFS($E$3:E1511,E1472)=1, K1472, 0)</f>
        <v>0</v>
      </c>
    </row>
    <row r="1473" spans="1:12" ht="41.25" customHeight="1">
      <c r="A1473" s="18" t="s">
        <v>2135</v>
      </c>
      <c r="B1473" s="19" t="s">
        <v>2103</v>
      </c>
      <c r="C1473" s="19"/>
      <c r="D1473" s="60" t="s">
        <v>2104</v>
      </c>
      <c r="E1473" s="20" t="s">
        <v>2132</v>
      </c>
      <c r="F1473" s="21"/>
      <c r="G1473" s="19" t="s">
        <v>152</v>
      </c>
      <c r="H1473" s="25" t="str">
        <f t="shared" si="148"/>
        <v>DC400</v>
      </c>
      <c r="I1473" s="25" t="str">
        <f t="shared" si="149"/>
        <v>Non-M</v>
      </c>
      <c r="J1473" s="34"/>
      <c r="K1473" s="79"/>
      <c r="L1473" s="78">
        <f>IF(COUNTIFS($E$3:E1512,E1473)=1, K1473, 0)</f>
        <v>0</v>
      </c>
    </row>
    <row r="1474" spans="1:12" ht="41.25" customHeight="1">
      <c r="A1474" s="18" t="s">
        <v>2136</v>
      </c>
      <c r="B1474" s="19" t="s">
        <v>2103</v>
      </c>
      <c r="C1474" s="19"/>
      <c r="D1474" s="60" t="s">
        <v>2104</v>
      </c>
      <c r="E1474" s="20" t="s">
        <v>2132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IF(COUNTIFS($E$3:E1513,E1474)=1, K1474, 0)</f>
        <v>0</v>
      </c>
    </row>
    <row r="1475" spans="1:12" ht="41.25" customHeight="1">
      <c r="A1475" s="18" t="s">
        <v>2137</v>
      </c>
      <c r="B1475" s="19" t="s">
        <v>2103</v>
      </c>
      <c r="C1475" s="19"/>
      <c r="D1475" s="60" t="s">
        <v>2104</v>
      </c>
      <c r="E1475" s="20" t="s">
        <v>2132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IF(COUNTIFS($E$3:E1514,E1475)=1, K1475, 0)</f>
        <v>0</v>
      </c>
    </row>
    <row r="1476" spans="1:12" ht="41.25" customHeight="1">
      <c r="A1476" s="18" t="s">
        <v>2138</v>
      </c>
      <c r="B1476" s="19" t="s">
        <v>2103</v>
      </c>
      <c r="C1476" s="19"/>
      <c r="D1476" s="60" t="s">
        <v>2104</v>
      </c>
      <c r="E1476" s="20" t="s">
        <v>2132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IF(COUNTIFS($E$3:E1515,E1476)=1, K1476, 0)</f>
        <v>0</v>
      </c>
    </row>
    <row r="1477" spans="1:12" ht="41.25" customHeight="1">
      <c r="A1477" s="18" t="s">
        <v>2139</v>
      </c>
      <c r="B1477" s="19" t="s">
        <v>2103</v>
      </c>
      <c r="C1477" s="19"/>
      <c r="D1477" s="60" t="s">
        <v>2104</v>
      </c>
      <c r="E1477" s="20" t="s">
        <v>2132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IF(COUNTIFS($E$3:E1516,E1477)=1, K1477, 0)</f>
        <v>0</v>
      </c>
    </row>
    <row r="1478" spans="1:12" ht="41.25" customHeight="1">
      <c r="A1478" s="18" t="s">
        <v>2140</v>
      </c>
      <c r="B1478" s="19" t="s">
        <v>2103</v>
      </c>
      <c r="C1478" s="19"/>
      <c r="D1478" s="60" t="s">
        <v>2104</v>
      </c>
      <c r="E1478" s="20" t="s">
        <v>2132</v>
      </c>
      <c r="F1478" s="21"/>
      <c r="G1478" s="19" t="s">
        <v>2141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IF(COUNTIFS($E$3:E1517,E1478)=1, K1478, 0)</f>
        <v>0</v>
      </c>
    </row>
    <row r="1479" spans="1:12" ht="41.25" customHeight="1">
      <c r="A1479" s="18" t="s">
        <v>2142</v>
      </c>
      <c r="B1479" s="19" t="s">
        <v>2103</v>
      </c>
      <c r="C1479" s="19"/>
      <c r="D1479" s="60" t="s">
        <v>2104</v>
      </c>
      <c r="E1479" s="20" t="s">
        <v>2132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IF(COUNTIFS($E$3:E1518,E1479)=1, K1479, 0)</f>
        <v>0</v>
      </c>
    </row>
    <row r="1480" spans="1:12" ht="41.25" customHeight="1">
      <c r="A1480" s="18" t="s">
        <v>2143</v>
      </c>
      <c r="B1480" s="19" t="s">
        <v>2103</v>
      </c>
      <c r="C1480" s="19"/>
      <c r="D1480" s="60" t="s">
        <v>2104</v>
      </c>
      <c r="E1480" s="19" t="s">
        <v>2144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IF(COUNTIFS($E$3:E1519,E1480)=1, K1480, 0)</f>
        <v>0</v>
      </c>
    </row>
    <row r="1481" spans="1:12" ht="41.25" customHeight="1">
      <c r="A1481" s="18" t="s">
        <v>2145</v>
      </c>
      <c r="B1481" s="19" t="s">
        <v>2103</v>
      </c>
      <c r="C1481" s="19"/>
      <c r="D1481" s="60" t="s">
        <v>2104</v>
      </c>
      <c r="E1481" s="19" t="s">
        <v>2144</v>
      </c>
      <c r="F1481" s="21"/>
      <c r="G1481" s="19" t="s">
        <v>61</v>
      </c>
      <c r="H1481" s="25" t="str">
        <f t="shared" ref="H1481:H1489" si="150">IF(RIGHT(G1481,1)="M", LEFT(G1481,LEN(G1481)-1), G1481)</f>
        <v>DC101</v>
      </c>
      <c r="I1481" s="25" t="str">
        <f t="shared" ref="I1481:I1489" si="151">IF(RIGHT(G1481,1)="M","M","Non-M")</f>
        <v>Non-M</v>
      </c>
      <c r="J1481" s="34"/>
      <c r="K1481" s="79"/>
      <c r="L1481" s="78">
        <f>IF(COUNTIFS($E$3:E1520,E1490)=1, K1490, 0)</f>
        <v>0</v>
      </c>
    </row>
    <row r="1482" spans="1:12" ht="41.25" customHeight="1">
      <c r="A1482" s="18" t="s">
        <v>2146</v>
      </c>
      <c r="B1482" s="19" t="s">
        <v>2103</v>
      </c>
      <c r="C1482" s="19"/>
      <c r="D1482" s="60" t="s">
        <v>2104</v>
      </c>
      <c r="E1482" s="19" t="s">
        <v>2144</v>
      </c>
      <c r="F1482" s="21"/>
      <c r="G1482" s="19" t="s">
        <v>96</v>
      </c>
      <c r="H1482" s="25" t="str">
        <f t="shared" si="150"/>
        <v>DC300</v>
      </c>
      <c r="I1482" s="25" t="str">
        <f t="shared" si="151"/>
        <v>Non-M</v>
      </c>
      <c r="J1482" s="34"/>
      <c r="K1482" s="79"/>
      <c r="L1482" s="78">
        <f>IF(COUNTIFS($E$3:E1521,E1491)=1, K1491, 0)</f>
        <v>0</v>
      </c>
    </row>
    <row r="1483" spans="1:12" ht="41.25" customHeight="1">
      <c r="A1483" s="18" t="s">
        <v>2147</v>
      </c>
      <c r="B1483" s="19" t="s">
        <v>2103</v>
      </c>
      <c r="C1483" s="19"/>
      <c r="D1483" s="60" t="s">
        <v>2104</v>
      </c>
      <c r="E1483" s="19" t="s">
        <v>2144</v>
      </c>
      <c r="F1483" s="21"/>
      <c r="G1483" s="19" t="s">
        <v>152</v>
      </c>
      <c r="H1483" s="25" t="str">
        <f t="shared" si="150"/>
        <v>DC400</v>
      </c>
      <c r="I1483" s="25" t="str">
        <f t="shared" si="151"/>
        <v>Non-M</v>
      </c>
      <c r="J1483" s="34"/>
      <c r="K1483" s="79"/>
      <c r="L1483" s="78">
        <f>IF(COUNTIFS($E$3:E1522,E1492)=1, K1492, 0)</f>
        <v>0</v>
      </c>
    </row>
    <row r="1484" spans="1:12" ht="41.25" customHeight="1">
      <c r="A1484" s="18" t="s">
        <v>2148</v>
      </c>
      <c r="B1484" s="19" t="s">
        <v>2103</v>
      </c>
      <c r="C1484" s="19"/>
      <c r="D1484" s="60" t="s">
        <v>2104</v>
      </c>
      <c r="E1484" s="19" t="s">
        <v>2144</v>
      </c>
      <c r="F1484" s="21"/>
      <c r="G1484" s="19" t="s">
        <v>135</v>
      </c>
      <c r="H1484" s="25" t="str">
        <f t="shared" si="150"/>
        <v>DC200</v>
      </c>
      <c r="I1484" s="25" t="str">
        <f t="shared" si="151"/>
        <v>Non-M</v>
      </c>
      <c r="J1484" s="34"/>
      <c r="K1484" s="79"/>
      <c r="L1484" s="78">
        <f>IF(COUNTIFS($E$3:E1523,E1493)=1, K1493, 0)</f>
        <v>0</v>
      </c>
    </row>
    <row r="1485" spans="1:12" ht="41.25" customHeight="1">
      <c r="A1485" s="18" t="s">
        <v>2149</v>
      </c>
      <c r="B1485" s="19" t="s">
        <v>2103</v>
      </c>
      <c r="C1485" s="19"/>
      <c r="D1485" s="60" t="s">
        <v>2104</v>
      </c>
      <c r="E1485" s="19" t="s">
        <v>2144</v>
      </c>
      <c r="F1485" s="21"/>
      <c r="G1485" s="19" t="s">
        <v>1344</v>
      </c>
      <c r="H1485" s="25" t="str">
        <f t="shared" si="150"/>
        <v>JS105</v>
      </c>
      <c r="I1485" s="25" t="str">
        <f t="shared" si="151"/>
        <v>Non-M</v>
      </c>
      <c r="J1485" s="34"/>
      <c r="K1485" s="79"/>
      <c r="L1485" s="78">
        <f>IF(COUNTIFS($E$3:E1524,E1494)=1, K1494, 0)</f>
        <v>0</v>
      </c>
    </row>
    <row r="1486" spans="1:12" ht="41.25" customHeight="1">
      <c r="A1486" s="18" t="s">
        <v>2150</v>
      </c>
      <c r="B1486" s="19" t="s">
        <v>2103</v>
      </c>
      <c r="C1486" s="19"/>
      <c r="D1486" s="60" t="s">
        <v>2104</v>
      </c>
      <c r="E1486" s="19" t="s">
        <v>2144</v>
      </c>
      <c r="F1486" s="21"/>
      <c r="G1486" s="19" t="s">
        <v>120</v>
      </c>
      <c r="H1486" s="25" t="str">
        <f t="shared" si="150"/>
        <v>JS124</v>
      </c>
      <c r="I1486" s="25" t="str">
        <f t="shared" si="151"/>
        <v>Non-M</v>
      </c>
      <c r="J1486" s="34"/>
      <c r="K1486" s="79"/>
      <c r="L1486" s="78">
        <f>IF(COUNTIFS($E$3:E1525,E1495)=1, K1495, 0)</f>
        <v>0</v>
      </c>
    </row>
    <row r="1487" spans="1:12" ht="41.25" customHeight="1">
      <c r="A1487" s="18" t="s">
        <v>2151</v>
      </c>
      <c r="B1487" s="19" t="s">
        <v>2103</v>
      </c>
      <c r="C1487" s="19"/>
      <c r="D1487" s="60" t="s">
        <v>2104</v>
      </c>
      <c r="E1487" s="19" t="s">
        <v>2144</v>
      </c>
      <c r="F1487" s="21"/>
      <c r="G1487" s="19" t="s">
        <v>322</v>
      </c>
      <c r="H1487" s="25" t="str">
        <f t="shared" si="150"/>
        <v>GT207</v>
      </c>
      <c r="I1487" s="25" t="str">
        <f t="shared" si="151"/>
        <v>Non-M</v>
      </c>
      <c r="J1487" s="34"/>
      <c r="K1487" s="79"/>
      <c r="L1487" s="78">
        <f>IF(COUNTIFS($E$3:E1526,E1496)=1, K1496, 0)</f>
        <v>0</v>
      </c>
    </row>
    <row r="1488" spans="1:12" ht="41.25" customHeight="1">
      <c r="A1488" s="18" t="s">
        <v>2152</v>
      </c>
      <c r="B1488" s="19" t="s">
        <v>2103</v>
      </c>
      <c r="C1488" s="19"/>
      <c r="D1488" s="60" t="s">
        <v>2104</v>
      </c>
      <c r="E1488" s="19" t="s">
        <v>2144</v>
      </c>
      <c r="F1488" s="21"/>
      <c r="G1488" s="19" t="s">
        <v>2141</v>
      </c>
      <c r="H1488" s="25" t="str">
        <f t="shared" si="150"/>
        <v>PK305</v>
      </c>
      <c r="I1488" s="25" t="str">
        <f t="shared" si="151"/>
        <v>M</v>
      </c>
      <c r="J1488" s="34"/>
      <c r="K1488" s="79"/>
    </row>
    <row r="1489" spans="1:11" ht="41.25" customHeight="1">
      <c r="A1489" s="18" t="s">
        <v>2153</v>
      </c>
      <c r="B1489" s="19" t="s">
        <v>2103</v>
      </c>
      <c r="C1489" s="19"/>
      <c r="D1489" s="60" t="s">
        <v>2104</v>
      </c>
      <c r="E1489" s="19" t="s">
        <v>2144</v>
      </c>
      <c r="F1489" s="21"/>
      <c r="G1489" s="19" t="s">
        <v>71</v>
      </c>
      <c r="H1489" s="25" t="str">
        <f t="shared" si="150"/>
        <v>HM500</v>
      </c>
      <c r="I1489" s="25" t="str">
        <f t="shared" si="151"/>
        <v>Non-M</v>
      </c>
      <c r="J1489" s="34"/>
      <c r="K1489" s="79"/>
    </row>
    <row r="1490" spans="1:11" ht="41.25" customHeight="1"/>
    <row r="1491" spans="1:11" ht="41.25" customHeight="1"/>
    <row r="1492" spans="1:11" ht="41.25" customHeight="1"/>
    <row r="1493" spans="1:11" ht="41.25" customHeight="1"/>
    <row r="1494" spans="1:11" ht="41.25" customHeight="1"/>
    <row r="1495" spans="1:11" ht="41.25" customHeight="1"/>
    <row r="1496" spans="1:11" ht="41.25" customHeight="1"/>
    <row r="1497" spans="1:11" ht="41.25" customHeight="1"/>
    <row r="1498" spans="1:11" ht="41.25" customHeight="1"/>
    <row r="1499" spans="1:11" ht="41.25" customHeight="1"/>
    <row r="1500" spans="1:11" ht="41.25" customHeight="1"/>
    <row r="1501" spans="1:11" ht="41.25" customHeight="1"/>
    <row r="1502" spans="1:11" ht="41.25" customHeight="1"/>
    <row r="1503" spans="1:11" ht="41.25" customHeight="1"/>
    <row r="1504" spans="1:11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H22"/>
  <sheetViews>
    <sheetView workbookViewId="0">
      <selection activeCell="K13" sqref="K13"/>
    </sheetView>
  </sheetViews>
  <sheetFormatPr defaultColWidth="9.140625"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42578125" style="9" bestFit="1" customWidth="1"/>
    <col min="6" max="6" width="21.85546875" style="9" bestFit="1" customWidth="1"/>
    <col min="7" max="7" width="13.85546875" style="9" bestFit="1" customWidth="1"/>
    <col min="8" max="8" width="26.42578125" style="77" bestFit="1" customWidth="1"/>
    <col min="9" max="16384" width="9.140625" style="9"/>
  </cols>
  <sheetData>
    <row r="2" spans="1:8">
      <c r="A2" s="8" t="s">
        <v>2154</v>
      </c>
      <c r="B2" s="8" t="s">
        <v>2155</v>
      </c>
      <c r="C2" s="8" t="s">
        <v>2156</v>
      </c>
      <c r="D2" s="8" t="s">
        <v>2157</v>
      </c>
      <c r="E2" s="8" t="s">
        <v>2158</v>
      </c>
      <c r="F2" s="8" t="s">
        <v>2159</v>
      </c>
      <c r="G2" s="8" t="s">
        <v>2160</v>
      </c>
      <c r="H2" s="75" t="s">
        <v>2161</v>
      </c>
    </row>
    <row r="3" spans="1:8">
      <c r="A3" s="10" t="s">
        <v>152</v>
      </c>
      <c r="B3" s="10">
        <v>1108798</v>
      </c>
      <c r="C3" s="10">
        <v>1</v>
      </c>
      <c r="D3" s="10" t="s">
        <v>2162</v>
      </c>
      <c r="E3" s="10">
        <v>2</v>
      </c>
      <c r="F3" s="10" t="s">
        <v>2162</v>
      </c>
      <c r="G3" s="10" t="s">
        <v>2163</v>
      </c>
      <c r="H3" s="76">
        <v>46136.476736111101</v>
      </c>
    </row>
    <row r="4" spans="1:8">
      <c r="A4" s="10" t="s">
        <v>96</v>
      </c>
      <c r="B4" s="10">
        <v>1103584</v>
      </c>
      <c r="C4" s="10">
        <v>2</v>
      </c>
      <c r="D4" s="10" t="s">
        <v>2162</v>
      </c>
      <c r="E4" s="10"/>
      <c r="F4" s="10"/>
      <c r="G4" s="10"/>
      <c r="H4" s="76"/>
    </row>
    <row r="5" spans="1:8">
      <c r="A5" s="10" t="s">
        <v>61</v>
      </c>
      <c r="B5" s="10">
        <v>676629</v>
      </c>
      <c r="C5" s="10">
        <v>3</v>
      </c>
      <c r="D5" s="10" t="s">
        <v>2162</v>
      </c>
      <c r="E5" s="10"/>
      <c r="F5" s="10"/>
      <c r="G5" s="10"/>
      <c r="H5" s="76"/>
    </row>
    <row r="6" spans="1:8">
      <c r="A6" s="10" t="s">
        <v>94</v>
      </c>
      <c r="B6" s="10">
        <v>625879</v>
      </c>
      <c r="C6" s="10">
        <v>4</v>
      </c>
      <c r="D6" s="10" t="s">
        <v>2162</v>
      </c>
      <c r="E6" s="10"/>
      <c r="F6" s="10"/>
      <c r="G6" s="10"/>
      <c r="H6" s="76"/>
    </row>
    <row r="7" spans="1:8">
      <c r="A7" s="10" t="s">
        <v>359</v>
      </c>
      <c r="B7" s="10">
        <v>514453</v>
      </c>
      <c r="C7" s="10">
        <v>5</v>
      </c>
      <c r="D7" s="10" t="s">
        <v>2162</v>
      </c>
      <c r="E7" s="10"/>
      <c r="F7" s="10"/>
      <c r="G7" s="10"/>
      <c r="H7" s="76"/>
    </row>
    <row r="8" spans="1:8">
      <c r="A8" s="10" t="s">
        <v>155</v>
      </c>
      <c r="B8" s="10">
        <v>477055</v>
      </c>
      <c r="C8" s="10">
        <v>6</v>
      </c>
      <c r="D8" s="10" t="s">
        <v>2162</v>
      </c>
      <c r="E8" s="10"/>
      <c r="F8" s="10"/>
      <c r="G8" s="10"/>
      <c r="H8" s="76"/>
    </row>
    <row r="9" spans="1:8">
      <c r="A9" s="10" t="s">
        <v>99</v>
      </c>
      <c r="B9" s="10">
        <v>456286</v>
      </c>
      <c r="C9" s="10">
        <v>7</v>
      </c>
      <c r="D9" s="10" t="s">
        <v>2162</v>
      </c>
      <c r="E9" s="10"/>
      <c r="F9" s="10"/>
      <c r="G9" s="10"/>
      <c r="H9" s="76"/>
    </row>
    <row r="10" spans="1:8">
      <c r="A10" s="10" t="s">
        <v>135</v>
      </c>
      <c r="B10" s="10">
        <v>441201</v>
      </c>
      <c r="C10" s="10">
        <v>8</v>
      </c>
      <c r="D10" s="10" t="s">
        <v>2162</v>
      </c>
      <c r="E10" s="10"/>
      <c r="F10" s="10"/>
      <c r="G10" s="10"/>
      <c r="H10" s="76"/>
    </row>
    <row r="11" spans="1:8">
      <c r="A11" s="10" t="s">
        <v>1344</v>
      </c>
      <c r="B11" s="10">
        <v>376163</v>
      </c>
      <c r="C11" s="10">
        <v>9</v>
      </c>
      <c r="D11" s="10" t="s">
        <v>2162</v>
      </c>
      <c r="E11" s="10"/>
      <c r="F11" s="10"/>
      <c r="G11" s="10"/>
      <c r="H11" s="76"/>
    </row>
    <row r="12" spans="1:8">
      <c r="A12" s="10" t="s">
        <v>678</v>
      </c>
      <c r="B12" s="10">
        <v>359995</v>
      </c>
      <c r="C12" s="10">
        <v>10</v>
      </c>
      <c r="D12" s="10" t="s">
        <v>2162</v>
      </c>
      <c r="E12" s="10"/>
      <c r="F12" s="10"/>
      <c r="G12" s="10"/>
      <c r="H12" s="76"/>
    </row>
    <row r="13" spans="1:8">
      <c r="A13" s="10" t="s">
        <v>171</v>
      </c>
      <c r="B13" s="10">
        <v>318407</v>
      </c>
      <c r="C13" s="10">
        <v>11</v>
      </c>
      <c r="D13" s="10" t="s">
        <v>2162</v>
      </c>
      <c r="E13" s="10"/>
      <c r="F13" s="10"/>
      <c r="G13" s="10"/>
      <c r="H13" s="76"/>
    </row>
    <row r="14" spans="1:8">
      <c r="A14" s="10" t="s">
        <v>901</v>
      </c>
      <c r="B14" s="10">
        <v>317536</v>
      </c>
      <c r="C14" s="10">
        <v>12</v>
      </c>
      <c r="D14" s="10" t="s">
        <v>2162</v>
      </c>
      <c r="E14" s="10"/>
      <c r="F14" s="10"/>
      <c r="G14" s="10"/>
      <c r="H14" s="76"/>
    </row>
    <row r="15" spans="1:8">
      <c r="A15" s="10" t="s">
        <v>1077</v>
      </c>
      <c r="B15" s="10">
        <v>316569</v>
      </c>
      <c r="C15" s="10">
        <v>13</v>
      </c>
      <c r="D15" s="10" t="s">
        <v>2162</v>
      </c>
      <c r="E15" s="10"/>
      <c r="F15" s="10"/>
      <c r="G15" s="10"/>
      <c r="H15" s="76"/>
    </row>
    <row r="16" spans="1:8">
      <c r="A16" s="10" t="s">
        <v>88</v>
      </c>
      <c r="B16" s="10">
        <v>310878</v>
      </c>
      <c r="C16" s="10">
        <v>14</v>
      </c>
      <c r="D16" s="10" t="s">
        <v>2162</v>
      </c>
      <c r="E16" s="10"/>
      <c r="F16" s="10"/>
      <c r="G16" s="10"/>
      <c r="H16" s="76"/>
    </row>
    <row r="17" spans="1:8">
      <c r="A17" s="10" t="s">
        <v>1371</v>
      </c>
      <c r="B17" s="10">
        <v>310119</v>
      </c>
      <c r="C17" s="10">
        <v>15</v>
      </c>
      <c r="D17" s="10" t="s">
        <v>2162</v>
      </c>
      <c r="E17" s="10"/>
      <c r="F17" s="10"/>
      <c r="G17" s="10"/>
      <c r="H17" s="76"/>
    </row>
    <row r="18" spans="1:8">
      <c r="A18" s="10" t="s">
        <v>2061</v>
      </c>
      <c r="B18" s="10">
        <v>310119</v>
      </c>
      <c r="C18" s="10">
        <v>16</v>
      </c>
      <c r="D18" s="10" t="s">
        <v>2162</v>
      </c>
      <c r="E18" s="10"/>
      <c r="F18" s="10"/>
      <c r="G18" s="10"/>
      <c r="H18" s="76"/>
    </row>
    <row r="19" spans="1:8">
      <c r="A19" s="10" t="s">
        <v>26</v>
      </c>
      <c r="B19" s="10">
        <v>270599</v>
      </c>
      <c r="C19" s="10">
        <v>17</v>
      </c>
      <c r="D19" s="10" t="s">
        <v>2162</v>
      </c>
      <c r="E19" s="10"/>
      <c r="F19" s="10"/>
      <c r="G19" s="10"/>
      <c r="H19" s="76"/>
    </row>
    <row r="20" spans="1:8">
      <c r="A20" s="10" t="s">
        <v>1382</v>
      </c>
      <c r="B20" s="10">
        <v>258586</v>
      </c>
      <c r="C20" s="10">
        <v>18</v>
      </c>
      <c r="D20" s="10" t="s">
        <v>2162</v>
      </c>
      <c r="E20" s="10"/>
      <c r="F20" s="10"/>
      <c r="G20" s="10"/>
      <c r="H20" s="76"/>
    </row>
    <row r="21" spans="1:8">
      <c r="A21" s="10" t="s">
        <v>190</v>
      </c>
      <c r="B21" s="10">
        <v>239964</v>
      </c>
      <c r="C21" s="10">
        <v>19</v>
      </c>
      <c r="D21" s="10" t="s">
        <v>2162</v>
      </c>
      <c r="E21" s="10"/>
      <c r="F21" s="10"/>
      <c r="G21" s="10"/>
      <c r="H21" s="76"/>
    </row>
    <row r="22" spans="1:8">
      <c r="A22" s="10" t="s">
        <v>379</v>
      </c>
      <c r="B22" s="10">
        <v>229592</v>
      </c>
      <c r="C22" s="10">
        <v>20</v>
      </c>
      <c r="D22" s="10" t="s">
        <v>2162</v>
      </c>
      <c r="E22" s="10"/>
      <c r="F22" s="10"/>
      <c r="G22" s="10"/>
      <c r="H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ColWidth="8.85546875" defaultRowHeight="15"/>
  <cols>
    <col min="2" max="2" width="11.7109375" bestFit="1" customWidth="1"/>
    <col min="3" max="3" width="14.7109375" bestFit="1" customWidth="1"/>
    <col min="4" max="4" width="14.42578125" bestFit="1" customWidth="1"/>
  </cols>
  <sheetData>
    <row r="3" spans="2:4">
      <c r="B3" s="7" t="s">
        <v>1</v>
      </c>
      <c r="C3" s="7" t="s">
        <v>4</v>
      </c>
      <c r="D3" t="s">
        <v>2164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2165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2166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2167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2168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2169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2170</v>
      </c>
      <c r="D218">
        <v>69</v>
      </c>
    </row>
    <row r="219" spans="2:4">
      <c r="B219" t="s">
        <v>2171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2172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2171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2173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2174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2175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2177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2178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2179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2180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2181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2182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2183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2184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2185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2186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2187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2188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2189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2190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2191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2192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2193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2194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2195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2196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2197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2198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2199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2200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2201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2202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2203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2204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2205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2206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2207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2208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2212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2213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2214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2215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2223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2224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2225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2226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2227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2228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2229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2230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2231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2026-04-24T08:00:10Z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