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01" documentId="13_ncr:1_{7EF57DF4-89AE-8C42-9C9C-3682908C3E34}" xr6:coauthVersionLast="47" xr6:coauthVersionMax="47" xr10:uidLastSave="{3896E43B-0668-435E-87BF-EEEC31F7C46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26" i="5"/>
  <c r="H1727" i="5"/>
  <c r="H1728" i="5"/>
  <c r="I1726" i="5"/>
  <c r="I1727" i="5"/>
  <c r="I172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<sst xmlns="http://schemas.openxmlformats.org/spreadsheetml/2006/main" count="10279" uniqueCount="2517">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</sst>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28" totalsRowShown="0" headerRowDxfId="26" dataDxfId="25" tableBorderDxfId="24">
  <autoFilter ref="A2:K17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723" activePane="bottomLeft" state="frozen"/>
      <selection pane="bottomLeft" activeCell="G1726" sqref="G172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IF(COUNTIFS($E$3:E1728,E972)=1,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IF(COUNTIFS($E$3:E1728,E973)=1,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IF(COUNTIFS($E$3:E1728,E974)=1,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IF(COUNTIFS($E$3:E1728,E975)=1,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IF(COUNTIFS($E$3:E1728,E976)=1,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IF(COUNTIFS($E$3:E1728,E977)=1,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IF(COUNTIFS($E$3:E1728,E992)=1,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IF(COUNTIFS($E$3:E1728,E999)=1,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IF(COUNTIFS($E$3:E1728,E1004)=1,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IF(COUNTIFS($E$3:E1728,E1005)=1,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IF(COUNTIFS($E$3:E1728,E1010)=1,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IF(COUNTIFS($E$3:E1728,E1015)=1,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IF(COUNTIFS($E$3:E1728,E1016)=1,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IF(COUNTIFS($E$3:E1728,E1026)=1,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IF(COUNTIFS($E$3:E1728,E1027)=1,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IF(COUNTIFS($E$3:E1728,E1028)=1,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IF(COUNTIFS($E$3:E1728,E1029)=1,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IF(COUNTIFS($E$3:E1728,E1030)=1,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IF(COUNTIFS($E$3:E1728,E1031)=1,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IF(COUNTIFS($E$3:E1728,E1032)=1,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IF(COUNTIFS($E$3:E1728,E1033)=1,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IF(COUNTIFS($E$3:E1728,E1034)=1,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IF(COUNTIFS($E$3:E1728,E1046)=1,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IF(COUNTIFS($E$3:E1728,E1047)=1,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IF(COUNTIFS($E$3:E1728,E1048)=1,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IF(COUNTIFS($E$3:E1728,E1049)=1,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IF(COUNTIFS($E$3:E1728,E1050)=1,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IF(COUNTIFS($E$3:E1728,E1051)=1,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IF(COUNTIFS($E$3:E1728,E1054)=1,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IF(COUNTIFS($E$3:E1728,E1066)=1,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IF(COUNTIFS($E$3:E1728,E1067)=1,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IF(COUNTIFS($E$3:E1728,E1071)=1,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IF(COUNTIFS($E$3:E1728,E1072)=1,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IF(COUNTIFS($E$3:E1728,E1073)=1,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IF(COUNTIFS($E$3:E1728,E1074)=1,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IF(COUNTIFS($E$3:E1728,E1075)=1,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IF(COUNTIFS($E$3:E1728,E1076)=1,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IF(COUNTIFS($E$3:E1728,E1088)=1,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IF(COUNTIFS($E$3:E1728,E1089)=1,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IF(COUNTIFS($E$3:E1728,E1098)=1,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IF(COUNTIFS($E$3:E1728,E1099)=1,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IF(COUNTIFS($E$3:E1728,E1100)=1,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IF(COUNTIFS($E$3:E1728,E1101)=1,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IF(COUNTIFS($E$3:E1728,E1102)=1,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IF(COUNTIFS($E$3:E1728,E1103)=1,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IF(COUNTIFS($E$3:E1728,E1104)=1,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IF(COUNTIFS($E$3:E1728,E1105)=1,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IF(COUNTIFS($E$3:E1728,E1106)=1,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IF(COUNTIFS($E$3:E1728,E1107)=1,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IF(COUNTIFS($E$3:E1728,E1108)=1,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IF(COUNTIFS($E$3:E1728,E1109)=1,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IF(COUNTIFS($E$3:E1728,E1276)=1,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IF(COUNTIFS($E$3:E1728,E1277)=1,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IF(COUNTIFS($E$3:E1728,E1278)=1,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IF(COUNTIFS($E$3:E1728,E1279)=1,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IF(COUNTIFS($E$3:E1728,E1280)=1,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IF(COUNTIFS($E$3:E1728,E1281)=1,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IF(COUNTIFS($E$3:E1728,E1282)=1,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IF(COUNTIFS($E$3:E1728,E1283)=1,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IF(COUNTIFS($E$3:E1728,E1284)=1,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IF(COUNTIFS($E$3:E1728,E1285)=1,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IF(COUNTIFS($E$3:E1728,E1302)=1,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IF(COUNTIFS($E$3:E1728,E1303)=1,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IF(COUNTIFS($E$3:E1728,E1304)=1,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IF(COUNTIFS($E$3:E1728,E1306)=1,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IF(COUNTIFS($E$3:E1728,E1307)=1,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IF(COUNTIFS($E$3:E1728,E1308)=1,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IF(COUNTIFS($E$3:E1728,E1309)=1,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IF(COUNTIFS($E$3:E1728,E1311)=1,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IF(COUNTIFS($E$3:E1728,E1323)=1,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IF(COUNTIFS($E$3:E1728,E1324)=1,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IF(COUNTIFS($E$3:E1728,E1325)=1,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IF(COUNTIFS($E$3:E1728,E1326)=1,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IF(COUNTIFS($E$3:E1728,E1329)=1,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IF(COUNTIFS($E$3:E1728,E1330)=1,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IF(COUNTIFS($E$3:E1728,E1344)=1,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IF(COUNTIFS($E$3:E1728,E1345)=1,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IF(COUNTIFS($E$3:E1728,E1347)=1,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IF(COUNTIFS($E$3:E1728,E1349)=1,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IF(COUNTIFS($E$3:E1728,E1350)=1,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IF(COUNTIFS($E$3:E1728,E1351)=1,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IF(COUNTIFS($E$3:E1728,E1365)=1,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IF(COUNTIFS($E$3:E1728,E1366)=1,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IF(COUNTIFS($E$3:E1728,E1367)=1,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IF(COUNTIFS($E$3:E1728,E1368)=1,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IF(COUNTIFS($E$3:E1728,E1369)=1,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IF(COUNTIFS($E$3:E1728,E1370)=1,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IF(COUNTIFS($E$3:E1728,E1371)=1,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IF(COUNTIFS($E$3:E1729,E1372)=1,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IF(COUNTIFS($E$3:E1730,E1373)=1,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IF(COUNTIFS($E$3:E1731,E1374)=1,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IF(COUNTIFS($E$3:E1732,E1375)=1,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IF(COUNTIFS($E$3:E1733,E1376)=1,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IF(COUNTIFS($E$3:E1734,E1377)=1,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IF(COUNTIFS($E$3:E1735,E1378)=1,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IF(COUNTIFS($E$3:E1736,E1379)=1,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IF(COUNTIFS($E$3:E1737,E1380)=1,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IF(COUNTIFS($E$3:E1738,E1381)=1,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IF(COUNTIFS($E$3:E1739,E1382)=1,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IF(COUNTIFS($E$3:E1740,E1383)=1,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IF(COUNTIFS($E$3:E1741,E1384)=1,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IF(COUNTIFS($E$3:E1742,E1385)=1,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IF(COUNTIFS($E$3:E1743,E1386)=1,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IF(COUNTIFS($E$3:E1744,E1387)=1,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IF(COUNTIFS($E$3:E1745,E1388)=1,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IF(COUNTIFS($E$3:E1746,E1389)=1,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IF(COUNTIFS($E$3:E1747,E1390)=1,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IF(COUNTIFS($E$3:E1748,E1391)=1,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IF(COUNTIFS($E$3:E1749,E1392)=1,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IF(COUNTIFS($E$3:E1750,E1393)=1,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IF(COUNTIFS($E$3:E1751,E1394)=1,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IF(COUNTIFS($E$3:E1752,E1395)=1,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IF(COUNTIFS($E$3:E1753,E1396)=1,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IF(COUNTIFS($E$3:E1754,E1397)=1,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IF(COUNTIFS($E$3:E1756,E1399)=1,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IF(COUNTIFS($E$3:E1757,E1400)=1,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IF(COUNTIFS($E$3:E1758,E1401)=1,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IF(COUNTIFS($E$3:E1759,E1402)=1,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IF(COUNTIFS($E$3:E1762,E1405)=1,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IF(COUNTIFS($E$3:E1763,E1406)=1,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IF(COUNTIFS($E$3:E1764,E1407)=1,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IF(COUNTIFS($E$3:E1765,E1408)=1,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IF(COUNTIFS($E$3:E1766,E1409)=1,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IF(COUNTIFS($E$3:E1767,E1410)=1,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IF(COUNTIFS($E$3:E1768,E1411)=1,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IF(COUNTIFS($E$3:E1769,E1412)=1,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IF(COUNTIFS($E$3:E1770,E1413)=1,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IF(COUNTIFS($E$3:E1771,E1414)=1,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IF(COUNTIFS($E$3:E1772,E1415)=1,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IF(COUNTIFS($E$3:E1773,E1416)=1,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IF(COUNTIFS($E$3:E1774,E1417)=1,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IF(COUNTIFS($E$3:E1775,E1418)=1,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IF(COUNTIFS($E$3:E1776,E1419)=1,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IF(COUNTIFS($E$3:E1777,E1420)=1,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IF(COUNTIFS($E$3:E1779,E1422)=1,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IF(COUNTIFS($E$3:E1781,E1424)=1,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IF(COUNTIFS($E$3:E1782,E1425)=1,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IF(COUNTIFS($E$3:E1783,E1426)=1,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IF(COUNTIFS($E$3:E1784,E1427)=1,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IF(COUNTIFS($E$3:E1785,E1428)=1,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IF(COUNTIFS($E$3:E1786,E1429)=1,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IF(COUNTIFS($E$3:E1787,E1430)=1,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IF(COUNTIFS($E$3:E1788,E1431)=1,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IF(COUNTIFS($E$3:E1789,E1432)=1,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IF(COUNTIFS($E$3:E1790,E1433)=1,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IF(COUNTIFS($E$3:E1791,E1434)=1,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IF(COUNTIFS($E$3:E1794,E1437)=1,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IF(COUNTIFS($E$3:E1795,E1438)=1,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IF(COUNTIFS($E$3:E1796,E1439)=1,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IF(COUNTIFS($E$3:E1797,E1440)=1,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IF(COUNTIFS($E$3:E1798,E1441)=1,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IF(COUNTIFS($E$3:E1799,E1442)=1,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IF(COUNTIFS($E$3:E1800,E1443)=1,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IF(COUNTIFS($E$3:E1801,E1444)=1,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IF(COUNTIFS($E$3:E1802,E1445)=1,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IF(COUNTIFS($E$3:E1803,E1446)=1,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IF(COUNTIFS($E$3:E1804,E1447)=1,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IF(COUNTIFS($E$3:E1805,E1448)=1,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IF(COUNTIFS($E$3:E1806,E1449)=1,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IF(COUNTIFS($E$3:E1808,E1451)=1,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IF(COUNTIFS($E$3:E1809,E1452)=1,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IF(COUNTIFS($E$3:E1810,E1453)=1,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IF(COUNTIFS($E$3:E1811,E1454)=1,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IF(COUNTIFS($E$3:E1813,E1456)=1,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IF(COUNTIFS($E$3:E1814,E1457)=1,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IF(COUNTIFS($E$3:E1815,E1458)=1,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IF(COUNTIFS($E$3:E1816,E1459)=1,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IF(COUNTIFS($E$3:E1817,E1460)=1,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IF(COUNTIFS($E$3:E1818,E1461)=1,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IF(COUNTIFS($E$3:E1819,E1462)=1,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IF(COUNTIFS($E$3:E1821,E1464)=1,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IF(COUNTIFS($E$3:E1822,E1465)=1,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IF(COUNTIFS($E$3:E1823,E1466)=1,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IF(COUNTIFS($E$3:E1824,E1467)=1,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IF(COUNTIFS($E$3:E1825,E1468)=1,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IF(COUNTIFS($E$3:E1826,E1469)=1,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IF(COUNTIFS($E$3:E1827,E1470)=1,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IF(COUNTIFS($E$3:E1829,E1472)=1,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IF(COUNTIFS($E$3:E1831,E1474)=1,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IF(COUNTIFS($E$3:E1832,E1475)=1,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IF(COUNTIFS($E$3:E1834,E1477)=1,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IF(COUNTIFS($E$3:E1835,E1478)=1,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IF(COUNTIFS($E$3:E1836,E1479)=1,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IF(COUNTIFS($E$3:E1837,E1480)=1,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IF(COUNTIFS($E$3:E1838,E1481)=1,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IF(COUNTIFS($E$3:E1839,E1482)=1,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IF(COUNTIFS($E$3:E1840,E1483)=1,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IF(COUNTIFS($E$3:E1841,E1484)=1,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IF(COUNTIFS($E$3:E1842,E1485)=1,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IF(COUNTIFS($E$3:E1843,E1486)=1,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IF(COUNTIFS($E$3:E1844,E1487)=1,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IF(COUNTIFS($E$3:E1845,E1488)=1,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IF(COUNTIFS($E$3:E1846,E1489)=1,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IF(COUNTIFS($E$3:E1847,E1490)=1,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IF(COUNTIFS($E$3:E1848,E1491)=1,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IF(COUNTIFS($E$3:E1849,E1492)=1,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IF(COUNTIFS($E$3:E1850,E1493)=1,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IF(COUNTIFS($E$3:E1851,E1494)=1,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IF(COUNTIFS($E$3:E1852,E1495)=1,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IF(COUNTIFS($E$3:E1853,E1496)=1,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IF(COUNTIFS($E$3:E1854,E1497)=1,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IF(COUNTIFS($E$3:E1855,E1498)=1,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IF(COUNTIFS($E$3:E1856,E1499)=1,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IF(COUNTIFS($E$3:E1857,E1500)=1,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IF(COUNTIFS($E$3:E1858,E1501)=1,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IF(COUNTIFS($E$3:E1859,E1502)=1,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IF(COUNTIFS($E$3:E1862,E1505)=1,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IF(COUNTIFS($E$3:E1864,E1507)=1,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IF(COUNTIFS($E$3:E1865,E1508)=1,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IF(COUNTIFS($E$3:E1866,E1509)=1,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IF(COUNTIFS($E$3:E1867,E1510)=1,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IF(COUNTIFS($E$3:E1868,E1511)=1,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IF(COUNTIFS($E$3:E1869,E1512)=1,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IF(COUNTIFS($E$3:E1870,E1513)=1,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IF(COUNTIFS($E$3:E1871,E1514)=1,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IF(COUNTIFS($E$3:E1872,E1515)=1,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IF(COUNTIFS($E$3:E1873,E1516)=1,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IF(COUNTIFS($E$3:E1874,E1517)=1,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IF(COUNTIFS($E$3:E1875,E1518)=1,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IF(COUNTIFS($E$3:E1876,E1519)=1,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IF(COUNTIFS($E$3:E1877,E1520)=1,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IF(COUNTIFS($E$3:E1878,E1521)=1,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IF(COUNTIFS($E$3:E1879,E1522)=1,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IF(COUNTIFS($E$3:E1880,E1523)=1,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IF(COUNTIFS($E$3:E1881,E1524)=1,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IF(COUNTIFS($E$3:E1882,E1525)=1,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IF(COUNTIFS($E$3:E1883,E1526)=1,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IF(COUNTIFS($E$3:E1884,E1527)=1,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IF(COUNTIFS($E$3:E1885,E1528)=1,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IF(COUNTIFS($E$3:E1886,E1529)=1,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IF(COUNTIFS($E$3:E1887,E1530)=1,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IF(COUNTIFS($E$3:E1888,E1531)=1,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IF(COUNTIFS($E$3:E1889,E1532)=1,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IF(COUNTIFS($E$3:E1890,E1533)=1,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IF(COUNTIFS($E$3:E1891,E1534)=1,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IF(COUNTIFS($E$3:E1892,E1535)=1,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IF(COUNTIFS($E$3:E1893,E1536)=1,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IF(COUNTIFS($E$3:E1894,E1537)=1,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IF(COUNTIFS($E$3:E1895,E1538)=1,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IF(COUNTIFS($E$3:E1896,E1539)=1,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IF(COUNTIFS($E$3:E1897,E1540)=1,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IF(COUNTIFS($E$3:E1898,E1541)=1,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IF(COUNTIFS($E$3:E1899,E1542)=1,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IF(COUNTIFS($E$3:E1900,E1543)=1,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IF(COUNTIFS($E$3:E1901,E1544)=1,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IF(COUNTIFS($E$3:E1902,E1545)=1,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IF(COUNTIFS($E$3:E1903,E1546)=1,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IF(COUNTIFS($E$3:E1904,E1547)=1,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IF(COUNTIFS($E$3:E1905,E1548)=1,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IF(COUNTIFS($E$3:E1906,E1549)=1,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IF(COUNTIFS($E$3:E1907,E1550)=1,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IF(COUNTIFS($E$3:E1908,E1551)=1,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IF(COUNTIFS($E$3:E1909,E1552)=1,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IF(COUNTIFS($E$3:E1910,E1553)=1,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IF(COUNTIFS($E$3:E1911,E1554)=1,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IF(COUNTIFS($E$3:E1912,E1555)=1,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IF(COUNTIFS($E$3:E1913,E1556)=1,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IF(COUNTIFS($E$3:E1914,E1557)=1,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IF(COUNTIFS($E$3:E1915,E1558)=1,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IF(COUNTIFS($E$3:E1916,E1559)=1,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IF(COUNTIFS($E$3:E1940,E1583)=1,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IF(COUNTIFS($E$3:E1941,E1584)=1,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IF(COUNTIFS($E$3:E1942,E1585)=1,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IF(COUNTIFS($E$3:E1943,E1586)=1,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IF(COUNTIFS($E$3:E1944,E1587)=1,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IF(COUNTIFS($E$3:E1945,E1588)=1,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IF(COUNTIFS($E$3:E1946,E1589)=1,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IF(COUNTIFS($E$3:E1947,E1590)=1,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IF(COUNTIFS($E$3:E1948,E1591)=1,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IF(COUNTIFS($E$3:E1949,E1592)=1,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IF(COUNTIFS($E$3:E1950,E1593)=1,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IF(COUNTIFS($E$3:E1951,E1594)=1,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IF(COUNTIFS($E$3:E1979,E1622)=1,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IF(COUNTIFS($E$3:E1980,E1623)=1,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IF(COUNTIFS($E$3:E1981,E1624)=1,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IF(COUNTIFS($E$3:E1982,E1625)=1,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IF(COUNTIFS($E$3:E1983,E1626)=1,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IF(COUNTIFS($E$3:E1984,E1627)=1,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IF(COUNTIFS($E$3:E1985,E1628)=1,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IF(COUNTIFS($E$3:E1986,E1629)=1,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IF(COUNTIFS($E$3:E1987,E1630)=1,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IF(COUNTIFS($E$3:E1988,E1631)=1,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IF(COUNTIFS($E$3:E1989,E1632)=1,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IF(COUNTIFS($E$3:E1990,E1633)=1,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IF(COUNTIFS($E$3:E1991,E1634)=1,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IF(COUNTIFS($E$3:E1992,E1635)=1,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IF(COUNTIFS($E$3:E1993,E1636)=1,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IF(COUNTIFS($E$3:E1994,E1637)=1,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IF(COUNTIFS($E$3:E1995,E1638)=1,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IF(COUNTIFS($E$3:E1996,E1639)=1,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IF(COUNTIFS($E$3:E1997,E1640)=1,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IF(COUNTIFS($E$3:E1998,E1641)=1,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IF(COUNTIFS($E$3:E1999,E1642)=1,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IF(COUNTIFS($E$3:E2000,E1643)=1,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IF(COUNTIFS($E$3:E2001,E1644)=1,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IF(COUNTIFS($E$3:E2002,E1645)=1,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IF(COUNTIFS($E$3:E2003,E1646)=1,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IF(COUNTIFS($E$3:E2004,E1647)=1,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IF(COUNTIFS($E$3:E2005,E1648)=1,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IF(COUNTIFS($E$3:E2006,E1649)=1,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IF(COUNTIFS($E$3:E2007,E1650)=1,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IF(COUNTIFS($E$3:E2008,E1651)=1,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IF(COUNTIFS($E$3:E2009,E1652)=1,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IF(COUNTIFS($E$3:E2010,E1653)=1,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IF(COUNTIFS($E$3:E2011,E1654)=1,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IF(COUNTIFS($E$3:E2012,E1655)=1,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IF(COUNTIFS($E$3:E2013,E1656)=1,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IF(COUNTIFS($E$3:E2014,E1657)=1,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IF(COUNTIFS($E$3:E2015,E1658)=1,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IF(COUNTIFS($E$3:E2016,E1659)=1,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IF(COUNTIFS($E$3:E2017,E1660)=1,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IF(COUNTIFS($E$3:E2018,E1661)=1,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IF(COUNTIFS($E$3:E2019,E1662)=1,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IF(COUNTIFS($E$3:E2020,E1663)=1,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IF(COUNTIFS($E$3:E2021,E1664)=1,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IF(COUNTIFS($E$3:E2022,E1665)=1,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IF(COUNTIFS($E$3:E2023,E1666)=1,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IF(COUNTIFS($E$3:E2024,E1667)=1,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IF(COUNTIFS($E$3:E2025,E1668)=1,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IF(COUNTIFS($E$3:E2026,E1669)=1,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IF(COUNTIFS($E$3:E2027,E1670)=1,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IF(COUNTIFS($E$3:E2028,E1671)=1,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IF(COUNTIFS($E$3:E2029,E1672)=1,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IF(COUNTIFS($E$3:E2030,E1673)=1,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IF(COUNTIFS($E$3:E2031,E1674)=1,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IF(COUNTIFS($E$3:E2032,E1675)=1,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IF(COUNTIFS($E$3:E2033,E1676)=1,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IF(COUNTIFS($E$3:E2034,E1677)=1,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IF(COUNTIFS($E$3:E2035,E1678)=1,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IF(COUNTIFS($E$3:E2036,E1679)=1,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IF(COUNTIFS($E$3:E2037,E1680)=1,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IF(COUNTIFS($E$3:E2038,E1681)=1,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IF(COUNTIFS($E$3:E2039,E1682)=1,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IF(COUNTIFS($E$3:E2040,E1683)=1,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IF(COUNTIFS($E$3:E2041,E1684)=1,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IF(COUNTIFS($E$3:E2042,E1685)=1,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IF(COUNTIFS($E$3:E2043,E1686)=1,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IF(COUNTIFS($E$3:E2044,E1687)=1,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IF(COUNTIFS($E$3:E2045,E1688)=1,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IF(COUNTIFS($E$3:E2046,E1689)=1,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IF(COUNTIFS($E$3:E2047,E1690)=1,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IF(COUNTIFS($E$3:E2048,E1691)=1,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IF(COUNTIFS($E$3:E2049,E1692)=1,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IF(COUNTIFS($E$3:E2050,E1693)=1,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IF(COUNTIFS($E$3:E2051,E1694)=1,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IF(COUNTIFS($E$3:E2052,E1695)=1,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IF(COUNTIFS($E$3:E2053,E1696)=1,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IF(COUNTIFS($E$3:E2054,E1697)=1,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IF(COUNTIFS($E$3:E2055,E1698)=1,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IF(COUNTIFS($E$3:E2056,E1699)=1,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IF(COUNTIFS($E$3:E2057,E1700)=1,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IF(COUNTIFS($E$3:E2058,E1701)=1,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IF(COUNTIFS($E$3:E2059,E1702)=1,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IF(COUNTIFS($E$3:E2060,E1703)=1,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IF(COUNTIFS($E$3:E2061,E1704)=1,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IF(COUNTIFS($E$3:E2062,E1705)=1,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IF(COUNTIFS($E$3:E2063,E1706)=1,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IF(COUNTIFS($E$3:E2064,E1707)=1,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IF(COUNTIFS($E$3:E2065,E1708)=1,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IF(COUNTIFS($E$3:E2066,E1709)=1,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IF(COUNTIFS($E$3:E2067,E1710)=1,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IF(COUNTIFS($E$3:E2068,E1711)=1,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IF(COUNTIFS($E$3:E2069,E1712)=1,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6" t="s">
        <v>2421</v>
      </c>
      <c r="B1725" s="97" t="s">
        <v>2422</v>
      </c>
      <c r="C1725" s="97" t="s">
        <v>348</v>
      </c>
      <c r="D1725" s="68" t="s">
        <v>1047</v>
      </c>
      <c r="E1725" s="97" t="s">
        <v>2423</v>
      </c>
      <c r="F1725" s="98"/>
      <c r="G1725" s="97" t="s">
        <v>26</v>
      </c>
      <c r="H1725" s="99" t="str">
        <f t="shared" si="165"/>
        <v>HD106</v>
      </c>
      <c r="I1725" s="99" t="str">
        <f t="shared" si="166"/>
        <v>Non-M</v>
      </c>
      <c r="J1725" s="100"/>
      <c r="K1725" s="101"/>
      <c r="L1725" s="102"/>
    </row>
    <row r="1726" spans="1:12" ht="41.25" customHeight="1">
      <c r="A1726" s="96" t="s">
        <v>2424</v>
      </c>
      <c r="B1726" s="97"/>
      <c r="C1726" s="97"/>
      <c r="D1726" s="60"/>
      <c r="E1726" s="97"/>
      <c r="F1726" s="98"/>
      <c r="G1726" s="97"/>
      <c r="H1726" s="99">
        <f t="shared" ref="H1726:H1728" si="167">IF(RIGHT(G1726,1)="M", LEFT(G1726,LEN(G1726)-1), G1726)</f>
        <v>0</v>
      </c>
      <c r="I1726" s="99" t="str">
        <f t="shared" ref="I1726:I1728" si="168">IF(RIGHT(G1726,1)="M","M","Non-M")</f>
        <v>Non-M</v>
      </c>
      <c r="J1726" s="100"/>
      <c r="K1726" s="101"/>
    </row>
    <row r="1727" spans="1:12" ht="41.25" customHeight="1">
      <c r="A1727" s="96" t="s">
        <v>2425</v>
      </c>
      <c r="B1727" s="97"/>
      <c r="C1727" s="97"/>
      <c r="D1727" s="60"/>
      <c r="E1727" s="97"/>
      <c r="F1727" s="98"/>
      <c r="G1727" s="97"/>
      <c r="H1727" s="99">
        <f t="shared" si="167"/>
        <v>0</v>
      </c>
      <c r="I1727" s="99" t="str">
        <f t="shared" si="168"/>
        <v>Non-M</v>
      </c>
      <c r="J1727" s="100"/>
      <c r="K1727" s="101"/>
    </row>
    <row r="1728" spans="1:12" ht="41.25" customHeight="1">
      <c r="A1728" s="96" t="s">
        <v>2426</v>
      </c>
      <c r="B1728" s="97"/>
      <c r="C1728" s="97"/>
      <c r="D1728" s="60"/>
      <c r="E1728" s="97"/>
      <c r="F1728" s="98"/>
      <c r="G1728" s="97"/>
      <c r="H1728" s="99">
        <f t="shared" si="167"/>
        <v>0</v>
      </c>
      <c r="I1728" s="99" t="str">
        <f t="shared" si="168"/>
        <v>Non-M</v>
      </c>
      <c r="J1728" s="100"/>
      <c r="K1728" s="101"/>
    </row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2427</v>
      </c>
      <c r="B2" s="8" t="s">
        <v>2428</v>
      </c>
      <c r="C2" s="8" t="s">
        <v>2429</v>
      </c>
      <c r="D2" s="8" t="s">
        <v>2430</v>
      </c>
      <c r="E2" s="8" t="s">
        <v>2431</v>
      </c>
      <c r="F2" s="8" t="s">
        <v>2432</v>
      </c>
      <c r="G2" s="80" t="s">
        <v>2433</v>
      </c>
      <c r="H2" s="8" t="s">
        <v>2434</v>
      </c>
      <c r="I2" s="8" t="s">
        <v>2435</v>
      </c>
      <c r="J2" s="75" t="s">
        <v>2436</v>
      </c>
      <c r="R2" s="83" t="s">
        <v>2437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2438</v>
      </c>
      <c r="E3" s="10">
        <v>0.1234</v>
      </c>
      <c r="F3" s="10" t="s">
        <v>2439</v>
      </c>
      <c r="G3" s="81">
        <f>Table2[[#This Row],[Current Total FG QTY]]*Table2[[#This Row],[SAM Improvement]]*$S$7</f>
        <v>22089.830484330483</v>
      </c>
      <c r="H3" s="10" t="s">
        <v>2440</v>
      </c>
      <c r="I3" s="10" t="s">
        <v>2441</v>
      </c>
      <c r="J3" s="76">
        <v>46140.696493055599</v>
      </c>
      <c r="R3" s="85" t="s">
        <v>2442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2438</v>
      </c>
      <c r="E4" s="10">
        <v>0</v>
      </c>
      <c r="F4" s="10" t="s">
        <v>2443</v>
      </c>
      <c r="G4" s="81">
        <f>Table2[[#This Row],[Current Total FG QTY]]*Table2[[#This Row],[SAM Improvement]]*$S$7</f>
        <v>0</v>
      </c>
      <c r="H4" s="10"/>
      <c r="I4" s="10" t="s">
        <v>2441</v>
      </c>
      <c r="J4" s="76">
        <v>46140.7086458333</v>
      </c>
      <c r="R4" s="85" t="s">
        <v>2444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2438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2441</v>
      </c>
      <c r="J5" s="76">
        <v>46140.698171296302</v>
      </c>
      <c r="R5" s="85" t="s">
        <v>2445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2438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2441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2438</v>
      </c>
      <c r="E7" s="10">
        <v>0</v>
      </c>
      <c r="F7" s="10" t="s">
        <v>2443</v>
      </c>
      <c r="G7" s="81">
        <f>Table2[[#This Row],[Current Total FG QTY]]*Table2[[#This Row],[SAM Improvement]]*$S$7</f>
        <v>0</v>
      </c>
      <c r="H7" s="10"/>
      <c r="I7" s="10" t="s">
        <v>2441</v>
      </c>
      <c r="J7" s="76">
        <v>46140.7088194444</v>
      </c>
      <c r="R7" s="87" t="s">
        <v>2446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2438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2438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2438</v>
      </c>
      <c r="E10" s="10">
        <v>0.1177</v>
      </c>
      <c r="F10" s="10" t="s">
        <v>2447</v>
      </c>
      <c r="G10" s="81">
        <f>Table2[[#This Row],[Current Total FG QTY]]*Table2[[#This Row],[SAM Improvement]]*$S$7</f>
        <v>8856.7573361823361</v>
      </c>
      <c r="H10" s="10"/>
      <c r="I10" s="10" t="s">
        <v>2441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2438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2438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2438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2438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2438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2438</v>
      </c>
      <c r="E16" s="10">
        <v>0</v>
      </c>
      <c r="F16" s="10" t="s">
        <v>2448</v>
      </c>
      <c r="G16" s="81">
        <f>Table2[[#This Row],[Current Total FG QTY]]*Table2[[#This Row],[SAM Improvement]]*$S$7</f>
        <v>0</v>
      </c>
      <c r="H16" s="10" t="s">
        <v>2440</v>
      </c>
      <c r="I16" s="10" t="s">
        <v>2441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2438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2438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2438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2438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2438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2438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2449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2450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2452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2454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2455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2457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2458</v>
      </c>
      <c r="D218">
        <v>69</v>
      </c>
    </row>
    <row r="219" spans="2:4">
      <c r="B219" t="s">
        <v>2459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2460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2472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2473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2474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2475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2476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2477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2478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2480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2481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2482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2483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2484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2485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2486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2487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2488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2489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2490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2491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2492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2493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2494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2495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2496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2497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2498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2499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2500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2501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2502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2503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2504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2505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2506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2507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2508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2509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2510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2515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2516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2026-04-28T09:48:00Z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