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9" documentId="13_ncr:1_{7EF57DF4-89AE-8C42-9C9C-3682908C3E34}" xr6:coauthVersionLast="47" xr6:coauthVersionMax="47" xr10:uidLastSave="{E5211CCC-D35D-49BB-BFCB-A6E30AB8BBE2}"/>
  <bookViews>
    <workbookView xWindow="0" yWindow="600" windowWidth="40960" windowHeight="23080" firstSheet="2" activeTab="2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0" l="1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3" i="10"/>
  <c r="S7" i="10"/>
  <c r="I1480" i="5"/>
  <c r="I1481" i="5"/>
  <c r="I1482" i="5"/>
  <c r="I1483" i="5"/>
  <c r="I1484" i="5"/>
  <c r="I1485" i="5"/>
  <c r="I1486" i="5"/>
  <c r="I1487" i="5"/>
  <c r="I1488" i="5"/>
  <c r="H1480" i="5"/>
  <c r="H1481" i="5"/>
  <c r="H1482" i="5"/>
  <c r="H1483" i="5"/>
  <c r="H1484" i="5"/>
  <c r="H1485" i="5"/>
  <c r="H1486" i="5"/>
  <c r="H1487" i="5"/>
  <c r="H1488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I1479" i="5"/>
  <c r="H1479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1" i="5"/>
  <c r="L1452" i="5"/>
  <c r="L1453" i="5"/>
  <c r="L1454" i="5"/>
  <c r="L1455" i="5"/>
  <c r="L1456" i="5"/>
  <c r="L1457" i="5"/>
  <c r="I1478" i="5"/>
  <c r="H1478" i="5"/>
  <c r="I1477" i="5"/>
  <c r="H1477" i="5"/>
  <c r="I1476" i="5"/>
  <c r="H1476" i="5"/>
  <c r="I1475" i="5"/>
  <c r="H1475" i="5"/>
  <c r="I1474" i="5"/>
  <c r="H1474" i="5"/>
  <c r="I1473" i="5"/>
  <c r="H1473" i="5"/>
  <c r="I1469" i="5"/>
  <c r="I1470" i="5"/>
  <c r="I1471" i="5"/>
  <c r="I1472" i="5"/>
  <c r="H1469" i="5"/>
  <c r="H1470" i="5"/>
  <c r="H1471" i="5"/>
  <c r="H1472" i="5"/>
  <c r="I1468" i="5"/>
  <c r="H1468" i="5"/>
  <c r="I1466" i="5"/>
  <c r="I1467" i="5"/>
  <c r="H1466" i="5"/>
  <c r="H1467" i="5"/>
  <c r="I1464" i="5"/>
  <c r="I1465" i="5"/>
  <c r="H1464" i="5"/>
  <c r="H1465" i="5"/>
  <c r="I1461" i="5"/>
  <c r="I1462" i="5"/>
  <c r="I1463" i="5"/>
  <c r="H1461" i="5"/>
  <c r="H1462" i="5"/>
  <c r="H1463" i="5"/>
  <c r="I1460" i="5"/>
  <c r="I1459" i="5"/>
  <c r="I1458" i="5"/>
  <c r="I1457" i="5"/>
  <c r="I1455" i="5"/>
  <c r="I1456" i="5"/>
  <c r="H1455" i="5"/>
  <c r="H1456" i="5"/>
  <c r="I1451" i="5"/>
  <c r="I1452" i="5"/>
  <c r="I1453" i="5"/>
  <c r="I1454" i="5"/>
  <c r="H1451" i="5"/>
  <c r="H1452" i="5"/>
  <c r="H1453" i="5"/>
  <c r="H1454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<sst xmlns="http://schemas.openxmlformats.org/spreadsheetml/2006/main" count="8796" uniqueCount="2242">
  <si>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</si>
  <si>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</si>
  <si>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</si>
  <si>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</si>
  <si>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</si>
  <si>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</si>
  <si>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</si>
  <si>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</si>
  <si>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</si>
  <si>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</si>
  <si>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</si>
  <si>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</si>
  <si>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</si>
  <si>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</si>
  <si>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</si>
  <si>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</si>
  <si>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</si>
  <si>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</si>
  <si>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</si>
  <si>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</si>
  <si>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</si>
  <si>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</si>
  <si>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</si>
  <si>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</si>
  <si>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</si>
  <si>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</si>
  <si>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</si>
  <si>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</si>
  <si>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</si>
  <si>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</si>
  <si>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</si>
  <si>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</si>
  <si>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</si>
  <si>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</si>
  <si>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</si>
  <si>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</si>
  <si>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</si>
  <si>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</si>
  <si>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</si>
  <si>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</si>
  <si>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</si>
  <si>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</si>
  <si>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</si>
  <si>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</si>
  <si>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</si>
  <si>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</si>
  <si>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</si>
  <si>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</si>
  <si>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</si>
  <si>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</si>
  <si>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</si>
  <si>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</si>
  <si>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</si>
  <si>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</si>
  <si>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</si>
  <si>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</si>
  <si>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</si>
  <si>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</si>
  <si>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</si>
  <si>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</si>
  <si>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</si>
  <si>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</si>
  <si>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</si>
  <si>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</si>
  <si>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</si>
  <si>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</si>
  <si>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</si>
  <si>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</si>
  <si>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</si>
  <si>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</si>
  <si>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</si>
  <si>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</si>
  <si>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</si>
  <si>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</si>
  <si>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</si>
  <si>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</si>
  <si>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</si>
  <si>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</si>
  <si>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</si>
  <si>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</si>
  <si>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</si>
  <si>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</si>
  <si>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</si>
  <si>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</si>
  <si>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</si>
  <si>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</si>
  <si>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</si>
  <si>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</si>
  <si>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</si>
  <si>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</si>
  <si>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</si>
  <si>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</si>
  <si>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</si>
  <si>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</si>
  <si>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</si>
  <si>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</si>
  <si>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</si>
  <si>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</si>
  <si>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</si>
  <si>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</si>
  <si>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</si>
  <si>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</si>
  <si>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</si>
  <si>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</si>
  <si>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</si>
  <si>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</si>
  <si>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</si>
  <si>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</si>
  <si>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</si>
  <si>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</si>
  <si>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</si>
  <si>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</si>
  <si>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</si>
  <si>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</si>
  <si>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</si>
  <si>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</si>
  <si>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</si>
  <si>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</si>
  <si>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</si>
  <si>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</si>
  <si>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</si>
  <si>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</si>
  <si>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</si>
  <si>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</si>
  <si>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</si>
  <si>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</si>
  <si>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</si>
  <si>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</si>
  <si>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</si>
  <si>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</si>
  <si>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</si>
  <si>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</si>
  <si>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</si>
  <si>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</si>
  <si>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</si>
  <si>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</si>
  <si>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</si>
  <si>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</si>
  <si>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</si>
  <si>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</si>
  <si>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</si>
  <si>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</si>
  <si>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</si>
  <si>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</si>
  <si>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</si>
  <si>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</si>
  <si>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</si>
  <si>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</si>
  <si>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</si>
  <si>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</si>
  <si>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</si>
  <si>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</si>
  <si>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</si>
  <si>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</si>
  <si>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</si>
  <si>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</si>
  <si>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</si>
  <si>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</si>
  <si>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</si>
  <si>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</si>
  <si>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</si>
  <si>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</si>
  <si>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</si>
  <si>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</si>
  <si>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</si>
  <si>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</si>
  <si>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</si>
  <si>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</si>
  <si>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</si>
  <si>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</si>
  <si>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</si>
  <si>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</si>
  <si>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</si>
  <si>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</si>
  <si>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</si>
  <si>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</si>
  <si>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</si>
  <si>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</si>
  <si>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</si>
  <si>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</si>
  <si>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</si>
  <si>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</si>
  <si>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</si>
  <si>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</si>
  <si>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</si>
  <si>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</si>
  <si>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</si>
  <si>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</si>
  <si>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</si>
  <si>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</si>
  <si>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</si>
  <si>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</si>
  <si>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</si>
  <si>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</si>
  <si>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</si>
  <si>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</si>
  <si>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</si>
  <si>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</si>
  <si>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</si>
  <si>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</si>
  <si>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</si>
  <si>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</si>
  <si>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</si>
  <si>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</si>
  <si>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</si>
  <si>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</si>
  <si>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</si>
  <si>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</si>
  <si>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</si>
  <si>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</si>
  <si>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</si>
  <si>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</si>
  <si>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</si>
  <si>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</si>
  <si>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</si>
  <si>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</si>
  <si>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</si>
  <si>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</si>
  <si>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</si>
  <si>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</si>
  <si>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</si>
  <si>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</si>
  <si>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</si>
  <si>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</si>
  <si>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</si>
  <si>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</si>
  <si>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</si>
  <si>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</si>
  <si>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</si>
  <si>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</si>
  <si>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</si>
  <si>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</si>
  <si>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</si>
  <si>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</si>
  <si>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</si>
  <si>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</si>
  <si>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</si>
  <si>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</si>
  <si>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</si>
  <si>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</si>
  <si>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</si>
  <si>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</si>
  <si>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</si>
  <si>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</si>
  <si>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</si>
  <si>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</si>
  <si>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</si>
  <si>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</si>
  <si>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</si>
  <si>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</si>
  <si>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</si>
  <si>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</si>
  <si>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</si>
  <si>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</si>
  <si>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</si>
  <si>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</si>
  <si>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</si>
  <si>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</si>
  <si>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</si>
  <si>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</si>
  <si>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</si>
  <si>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</si>
  <si>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</si>
  <si>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</si>
  <si>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</si>
  <si>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</si>
  <si>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</si>
  <si>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</si>
  <si>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</si>
  <si>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</si>
  <si>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</si>
  <si>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</si>
  <si>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</si>
  <si>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</si>
  <si>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</si>
  <si>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</si>
  <si>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</si>
  <si>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</si>
  <si>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</si>
  <si>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</si>
  <si>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</si>
  <si>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</si>
  <si>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</si>
  <si>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</si>
  <si>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</si>
  <si>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</si>
  <si>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</si>
  <si>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</si>
  <si>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</si>
  <si>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</si>
  <si>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</si>
  <si>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</si>
  <si>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</si>
  <si>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</si>
  <si>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</si>
  <si>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</si>
  <si>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</si>
  <si>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</si>
  <si>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</si>
  <si>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</si>
  <si>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</si>
  <si>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</si>
  <si>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</si>
  <si>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</si>
  <si>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</si>
  <si>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</si>
  <si>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</si>
  <si>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</si>
  <si>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</si>
  <si>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</si>
  <si>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</si>
  <si>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</si>
  <si>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</si>
  <si>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</si>
  <si>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</si>
  <si>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</si>
  <si>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</si>
  <si>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</si>
  <si>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</si>
  <si>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</si>
  <si>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</si>
  <si>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</si>
  <si>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</si>
  <si>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</si>
  <si>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</si>
  <si>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</si>
  <si>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</si>
  <si>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</si>
  <si>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</si>
  <si>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</si>
  <si>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</si>
  <si>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</si>
  <si>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</si>
  <si>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</si>
  <si>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</si>
  <si>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</si>
  <si>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</si>
  <si>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</si>
  <si>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</si>
  <si>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</si>
  <si>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</si>
  <si>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</si>
  <si>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</si>
  <si>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</si>
  <si>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</si>
  <si>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</si>
  <si>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</si>
  <si>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</si>
  <si>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</si>
  <si>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</si>
  <si>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</si>
  <si>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</si>
  <si>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</si>
  <si>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</si>
  <si>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</si>
  <si>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</si>
  <si>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</si>
  <si>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</si>
  <si>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</si>
  <si>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</si>
  <si>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</si>
  <si>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</si>
  <si>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</si>
  <si>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</si>
  <si>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</si>
  <si>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</si>
  <si>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</si>
  <si>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</si>
  <si>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</si>
  <si>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</si>
  <si>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</si>
  <si>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</si>
  <si>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</si>
  <si>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</si>
  <si>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</si>
  <si>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</si>
  <si>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</si>
  <si>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</si>
  <si>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</si>
  <si>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</si>
  <si>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</si>
  <si>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</si>
  <si>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</si>
  <si>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</si>
  <si>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</si>
  <si>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</si>
  <si>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</si>
  <si>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</si>
  <si>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</si>
  <si>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</si>
  <si>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</si>
  <si>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</si>
  <si>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</si>
  <si>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</si>
  <si>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</si>
  <si>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</si>
  <si>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</si>
  <si>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</si>
  <si>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</si>
  <si>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</si>
  <si>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</si>
  <si>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</si>
  <si>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</si>
  <si>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</si>
  <si>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</si>
  <si>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</si>
  <si>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</si>
  <si>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</si>
  <si>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</si>
  <si>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</si>
  <si>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</si>
  <si>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</si>
  <si>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</si>
  <si>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</si>
  <si>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</si>
  <si>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</si>
  <si>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</si>
  <si>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</si>
  <si>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</si>
  <si>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</si>
  <si>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</si>
  <si>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</si>
  <si>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</si>
  <si>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</si>
  <si>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</si>
  <si>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</si>
  <si>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</si>
  <si>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</si>
  <si>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</si>
  <si>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</si>
  <si>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</si>
  <si>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</si>
  <si>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</si>
  <si>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</si>
  <si>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</si>
  <si>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</si>
  <si>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</si>
  <si>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</si>
  <si>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</si>
  <si>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</si>
  <si>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</si>
  <si>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</si>
  <si>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</si>
  <si>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</si>
  <si>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</si>
  <si>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</si>
  <si>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</si>
  <si>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</si>
  <si>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</si>
  <si>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</si>
  <si>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</si>
  <si>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</si>
  <si>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</si>
  <si>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</si>
  <si>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</si>
  <si>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</si>
  <si>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</si>
  <si>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</si>
  <si>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</si>
  <si>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</si>
  <si>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</si>
  <si>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</si>
  <si>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</si>
  <si>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</si>
  <si>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</si>
  <si>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</si>
  <si>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</si>
  <si>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</si>
  <si>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</si>
  <si>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</si>
  <si>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</si>
  <si>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</si>
  <si>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</si>
  <si>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</si>
  <si>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</si>
  <si>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</si>
  <si>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</si>
  <si>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</si>
  <si>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</si>
  <si>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</si>
  <si>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</si>
  <si>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</si>
  <si>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</si>
  <si>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</si>
  <si>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</si>
  <si>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</si>
  <si>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</si>
  <si>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</si>
  <si>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</si>
  <si>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</si>
  <si>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</si>
  <si>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</si>
  <si>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</si>
  <si>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</si>
  <si>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</si>
  <si>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</si>
  <si>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</si>
  <si>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</si>
  <si>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</si>
  <si>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</si>
  <si>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</si>
  <si>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</si>
  <si>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</si>
  <si>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</si>
  <si>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</si>
  <si>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</si>
  <si>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</si>
  <si>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</si>
  <si>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</si>
  <si>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</si>
  <si>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</si>
  <si>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</si>
  <si>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</si>
  <si>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</si>
  <si>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</si>
  <si>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</si>
  <si>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</si>
  <si>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</si>
  <si>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</si>
  <si>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</si>
  <si>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</si>
  <si>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</si>
  <si>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</si>
  <si>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</si>
  <si>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</si>
  <si>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</si>
  <si>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</si>
  <si>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</si>
  <si>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</si>
  <si>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</si>
  <si>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</si>
  <si>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</si>
  <si>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</si>
  <si>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</si>
  <si>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</si>
  <si>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</si>
  <si>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</si>
  <si>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</si>
  <si>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</si>
  <si>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</si>
  <si>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</si>
  <si>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</si>
  <si>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</si>
  <si>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</si>
  <si>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</si>
  <si>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</si>
  <si>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</si>
  <si>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</si>
  <si>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</si>
  <si>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</si>
  <si>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</si>
  <si>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</si>
  <si>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</si>
  <si>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</si>
  <si>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</si>
  <si>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</si>
  <si>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</si>
  <si>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</si>
  <si>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</si>
  <si>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</si>
  <si>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</si>
  <si>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</si>
  <si>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</si>
  <si>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</si>
  <si>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</si>
  <si>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</si>
  <si>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</si>
  <si>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</si>
  <si>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</si>
  <si>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</si>
  <si>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</si>
  <si>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</si>
  <si>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</si>
  <si>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</si>
  <si>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</si>
  <si>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</si>
  <si>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</si>
  <si>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</si>
  <si>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</si>
  <si>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</si>
  <si>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</si>
  <si>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</si>
  <si>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</si>
  <si>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</si>
  <si>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</si>
  <si>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</si>
  <si>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</si>
  <si>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</si>
  <si>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</si>
  <si>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</si>
  <si>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</si>
  <si>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</si>
  <si>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</si>
  <si>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</si>
  <si>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</si>
  <si>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</si>
  <si>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</si>
  <si>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</si>
  <si>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</si>
  <si>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</si>
  <si>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</si>
  <si>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</si>
  <si>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</si>
  <si>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</si>
  <si>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</si>
  <si>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</si>
  <si>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</si>
  <si>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</si>
  <si>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</si>
  <si>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</si>
  <si>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</si>
  <si>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</si>
  <si>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</si>
  <si>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</si>
  <si>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</si>
  <si>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</si>
  <si>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</si>
  <si>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</si>
  <si>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</si>
  <si>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</si>
  <si>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</si>
  <si>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</si>
  <si>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</si>
  <si>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</si>
  <si>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</si>
  <si>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</si>
  <si>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</si>
  <si>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</si>
  <si>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</si>
  <si>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</si>
  <si>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</si>
  <si>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</si>
  <si>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</si>
  <si>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</si>
  <si>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</si>
  <si>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</si>
  <si>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</si>
  <si>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</si>
  <si>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</si>
  <si>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</si>
  <si>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</si>
  <si>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</si>
  <si>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</si>
  <si>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</si>
  <si>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</si>
  <si>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</si>
  <si>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</si>
  <si>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</si>
  <si>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</si>
  <si>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</si>
  <si>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</si>
  <si>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</si>
  <si>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</si>
  <si>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</si>
  <si>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</si>
  <si>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</si>
  <si>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</si>
  <si>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</si>
  <si>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</si>
  <si>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</si>
  <si>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</si>
  <si>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</si>
  <si>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</si>
  <si>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</si>
  <si>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</si>
  <si>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</si>
  <si>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</si>
  <si>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</si>
  <si>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</si>
  <si>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</si>
  <si>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</si>
  <si>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</si>
  <si>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</si>
  <si>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</si>
  <si>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</si>
  <si>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</si>
  <si>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</si>
  <si>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</si>
  <si>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</si>
  <si>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</si>
  <si>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</si>
  <si>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</si>
  <si>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</si>
  <si>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</si>
  <si>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</si>
  <si>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</si>
  <si>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</si>
  <si>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</si>
  <si>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</si>
  <si>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</si>
  <si>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</si>
  <si>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</si>
  <si>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</si>
  <si>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</si>
  <si>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</si>
  <si>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</si>
  <si>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</si>
  <si>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</si>
  <si>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</si>
  <si>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</si>
  <si>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</si>
  <si>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</si>
  <si>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</si>
  <si>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</si>
  <si>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</si>
  <si>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</si>
  <si>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</si>
  <si>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</si>
  <si>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</si>
  <si>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</si>
  <si>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</si>
  <si>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</si>
  <si>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</si>
  <si>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</si>
  <si>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</si>
  <si>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</si>
  <si>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</si>
  <si>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</si>
  <si>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</si>
  <si>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</si>
  <si>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</si>
  <si>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</si>
  <si>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</si>
  <si>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</si>
  <si>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</si>
  <si>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</si>
  <si>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</si>
  <si>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</si>
  <si>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</si>
  <si>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</si>
  <si>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</si>
  <si>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</si>
  <si>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</si>
  <si>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</si>
  <si>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</si>
  <si>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</si>
  <si>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</si>
  <si>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</si>
  <si>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</si>
  <si>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</si>
  <si>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</si>
  <si>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</si>
  <si>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</si>
  <si>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</si>
  <si>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</si>
  <si>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</si>
  <si>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</si>
  <si>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</si>
  <si>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</si>
  <si>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</si>
  <si>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</si>
  <si>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</si>
  <si>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</si>
  <si>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</si>
  <si>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</si>
  <si>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</si>
  <si>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</si>
  <si>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</si>
  <si>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</si>
  <si>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</si>
  <si>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</si>
  <si>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</si>
  <si>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</si>
  <si>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</si>
  <si>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</si>
  <si>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</si>
  <si>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</si>
  <si>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</si>
  <si>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</si>
  <si>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</si>
  <si>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</si>
  <si>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</si>
  <si>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</si>
  <si>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</si>
  <si>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</si>
  <si>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</si>
  <si>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</si>
  <si>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</si>
  <si>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</si>
  <si>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</si>
  <si>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</si>
  <si>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</si>
  <si>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</si>
  <si>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</si>
  <si>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</si>
  <si>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</si>
  <si>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</si>
  <si>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</si>
  <si>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</si>
  <si>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</si>
  <si>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</si>
  <si>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</si>
  <si>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</si>
  <si>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</si>
  <si>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</si>
  <si>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</si>
  <si>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</si>
  <si>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</si>
  <si>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</si>
  <si>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</si>
  <si>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</si>
  <si>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</si>
  <si>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</si>
  <si>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</si>
  <si>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</si>
  <si>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</si>
  <si>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</si>
  <si>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</si>
  <si>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</si>
  <si>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</si>
  <si>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</si>
  <si>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</si>
  <si>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</si>
  <si>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</si>
  <si>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</si>
  <si>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</si>
  <si>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</si>
  <si>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</si>
  <si>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</si>
  <si>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</si>
  <si>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</si>
  <si>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</si>
  <si>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</si>
  <si>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</si>
  <si>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</si>
  <si>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</si>
  <si>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</si>
  <si>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</si>
  <si>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</si>
  <si>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</si>
  <si>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</si>
  <si>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</si>
  <si>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</si>
  <si>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</si>
  <si>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</si>
  <si>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</si>
  <si>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</si>
  <si>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</si>
  <si>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</si>
  <si>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</si>
  <si>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</si>
  <si>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</si>
  <si>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</si>
  <si>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</si>
  <si>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</si>
  <si>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</si>
  <si>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</si>
  <si>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</si>
  <si>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</si>
  <si>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</si>
  <si>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</si>
  <si>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</si>
  <si>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</si>
  <si>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</si>
  <si>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</si>
  <si>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</si>
  <si>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</si>
  <si>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</si>
  <si>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</si>
  <si>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</si>
  <si>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</si>
  <si>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</si>
  <si>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</si>
  <si>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</si>
  <si>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</si>
  <si>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</si>
  <si>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</si>
  <si>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</si>
  <si>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</si>
  <si>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</si>
  <si>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</si>
  <si>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</si>
  <si>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</si>
  <si>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</si>
  <si>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</si>
  <si>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</si>
  <si>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</si>
  <si>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</si>
  <si>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</si>
  <si>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</si>
  <si>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</si>
  <si>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</si>
  <si>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</si>
  <si>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</si>
  <si>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</si>
  <si>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</si>
  <si>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</si>
  <si>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</si>
  <si>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</si>
  <si>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</si>
  <si>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</si>
  <si>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</si>
  <si>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</si>
  <si>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</si>
  <si>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</si>
  <si>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</si>
  <si>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</si>
  <si>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</si>
  <si>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</si>
  <si>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</si>
  <si>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</si>
  <si>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</si>
  <si>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</si>
  <si>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</si>
  <si>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</si>
  <si>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</si>
  <si>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</si>
  <si>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</si>
  <si>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</si>
  <si>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</si>
  <si>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</si>
  <si>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</si>
  <si>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</si>
  <si>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</si>
  <si>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</si>
  <si>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</si>
  <si>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</si>
  <si>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</si>
  <si>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</si>
  <si>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</si>
  <si>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</si>
  <si>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</si>
  <si>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</si>
  <si>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</si>
  <si>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</si>
  <si>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</si>
  <si>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</si>
  <si>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</si>
  <si>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</si>
  <si>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</si>
  <si>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</si>
  <si>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</si>
  <si>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</si>
  <si>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</si>
  <si>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</si>
  <si>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</si>
  <si>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</si>
  <si>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</si>
  <si>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</si>
  <si>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</si>
  <si>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</si>
  <si>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</si>
  <si>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</si>
  <si>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</si>
  <si>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</si>
  <si>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</si>
  <si>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</si>
  <si>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</si>
  <si>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</si>
  <si>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</si>
  <si>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</si>
  <si>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</si>
  <si>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</si>
  <si>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</si>
  <si>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</si>
  <si>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</si>
  <si>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</si>
  <si>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</si>
  <si>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</si>
  <si>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</si>
  <si>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</si>
  <si>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</si>
  <si>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</si>
  <si>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</si>
  <si>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</si>
  <si>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</si>
  <si>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</si>
  <si>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</si>
  <si>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</si>
  <si>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</si>
  <si>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</si>
  <si>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</si>
  <si>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</si>
  <si>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</si>
  <si>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</si>
  <si>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</si>
  <si>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</si>
  <si>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</si>
  <si>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</si>
  <si>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</si>
  <si>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</si>
  <si>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</si>
  <si>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</si>
  <si>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</si>
  <si>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</si>
  <si>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</si>
  <si>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</si>
  <si>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</si>
  <si>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</si>
  <si>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</si>
  <si>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</si>
  <si>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</si>
  <si>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</si>
  <si>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</si>
  <si>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</si>
  <si>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</si>
  <si>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</si>
  <si>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</si>
  <si>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</si>
  <si>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</si>
  <si>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</si>
  <si>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</si>
  <si>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</si>
  <si>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</si>
  <si>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</si>
  <si>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</si>
  <si>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</si>
  <si>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</si>
  <si>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</si>
  <si>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</si>
  <si>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</si>
  <si>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</si>
  <si>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</si>
  <si>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</si>
  <si>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</si>
  <si>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</si>
  <si>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</si>
  <si>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</si>
  <si>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</si>
  <si>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</si>
  <si>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</si>
  <si>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</si>
  <si>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</si>
  <si>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</si>
  <si>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</si>
  <si>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</si>
  <si>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</si>
  <si>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</si>
  <si>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</si>
  <si>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</si>
  <si>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</si>
  <si>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</si>
  <si>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</si>
  <si>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</si>
  <si>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</si>
  <si>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</si>
  <si>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</si>
  <si>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</si>
  <si>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</si>
  <si>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</si>
  <si>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</si>
  <si>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</si>
  <si>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</si>
  <si>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</si>
  <si>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</si>
  <si>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</si>
  <si>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</si>
  <si>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</si>
  <si>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</si>
  <si>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</si>
  <si>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</si>
  <si>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</si>
  <si>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</si>
  <si>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</si>
  <si>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</si>
  <si>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</si>
  <si>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</si>
  <si>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</si>
  <si>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</si>
  <si>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</si>
  <si>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</si>
  <si>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</si>
  <si>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</si>
  <si>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</si>
  <si>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</si>
  <si>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</si>
  <si>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</si>
  <si>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</si>
  <si>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</si>
  <si>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</si>
  <si>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</si>
  <si>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</si>
  <si>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</si>
  <si>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</si>
  <si>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</si>
  <si>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</si>
  <si>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</si>
  <si>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</si>
  <si>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</si>
  <si>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</si>
  <si>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</si>
  <si>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</si>
  <si>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</si>
  <si>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</si>
  <si>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</si>
  <si>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</si>
  <si>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</si>
  <si>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</si>
  <si>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</si>
  <si>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</si>
  <si>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</si>
  <si>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</si>
  <si>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</si>
  <si>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</si>
  <si>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</si>
  <si>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</si>
  <si>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</si>
  <si>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</si>
  <si>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</si>
  <si>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</si>
  <si>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</si>
  <si>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</si>
  <si>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</si>
  <si>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</si>
  <si>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</si>
  <si>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</si>
  <si>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</si>
  <si>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</si>
  <si>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</si>
  <si>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</si>
  <si>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</si>
  <si>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</si>
  <si>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</si>
  <si>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</si>
  <si>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</si>
  <si>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</si>
  <si>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</si>
  <si>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</si>
  <si>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</si>
  <si>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</si>
  <si>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</si>
  <si>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</si>
  <si>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</si>
  <si>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</si>
  <si>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</si>
  <si>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</si>
  <si>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</si>
  <si>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</si>
  <si>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</si>
  <si>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</si>
  <si>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</si>
  <si>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</si>
  <si>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</si>
  <si>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</si>
  <si>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</si>
  <si>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</si>
  <si>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</si>
  <si>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</si>
  <si>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</si>
  <si>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</si>
  <si>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</si>
  <si>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</si>
  <si>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</si>
  <si>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</si>
  <si>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</si>
  <si>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</si>
  <si>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</si>
  <si>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</si>
  <si>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</si>
  <si>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</si>
  <si>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</si>
  <si>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</si>
  <si>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</si>
  <si>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</si>
  <si>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</si>
  <si>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</si>
  <si>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</si>
  <si>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</si>
  <si>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</si>
  <si>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</si>
  <si>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</si>
  <si>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</si>
  <si>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</si>
  <si>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</si>
  <si>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</si>
  <si>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</si>
  <si>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</si>
  <si>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</si>
  <si>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</si>
  <si>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</si>
  <si>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</si>
  <si>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</si>
  <si>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</si>
  <si>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</si>
  <si>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</si>
  <si>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</si>
  <si>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</si>
  <si>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</si>
  <si>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</si>
  <si>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</si>
  <si>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</si>
  <si>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</si>
  <si>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</si>
  <si>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</si>
  <si>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</si>
  <si>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</si>
  <si>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</si>
  <si>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</si>
  <si>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</si>
  <si>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</si>
  <si>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</si>
  <si>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</si>
  <si>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</si>
  <si>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</si>
  <si>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</si>
  <si>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</si>
  <si>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</si>
  <si>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</si>
  <si>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</si>
  <si>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</si>
  <si>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</si>
  <si>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</si>
  <si>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</si>
  <si>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</si>
  <si>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</si>
  <si>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</si>
  <si>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</si>
  <si>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</si>
  <si>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</si>
  <si>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</si>
  <si>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</si>
  <si>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</si>
  <si>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</si>
  <si>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</si>
  <si>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</si>
  <si>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</si>
  <si>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</si>
  <si>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</si>
  <si>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</si>
  <si>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</si>
  <si>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</si>
  <si>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</si>
  <si>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</si>
  <si>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</si>
  <si>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</si>
  <si>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</si>
  <si>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</si>
  <si>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</si>
  <si>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</si>
  <si>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</si>
  <si>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</si>
  <si>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</si>
  <si>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</si>
  <si>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</si>
  <si>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</si>
  <si>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</si>
  <si>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</si>
  <si>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</si>
  <si>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</si>
  <si>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</si>
  <si>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</si>
  <si>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</si>
  <si>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</si>
  <si>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</si>
  <si>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</si>
  <si>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</si>
  <si>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</si>
  <si>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</si>
  <si>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</si>
  <si>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</si>
  <si>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</si>
  <si>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</si>
  <si>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</si>
  <si>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</si>
  <si>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</si>
  <si>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</si>
  <si>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</si>
  <si>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</si>
  <si>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</si>
  <si>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</si>
  <si>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</si>
  <si>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</si>
  <si>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</si>
  <si>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</si>
  <si>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</si>
  <si>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</si>
  <si>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</si>
  <si>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</si>
  <si>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</si>
  <si>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</si>
  <si>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</si>
  <si>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</si>
  <si>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</si>
  <si>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</si>
  <si>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</si>
  <si>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</si>
  <si>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</si>
  <si>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</si>
  <si>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</si>
  <si>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</si>
  <si>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</si>
  <si>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</si>
  <si>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</si>
  <si>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</si>
  <si>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</si>
  <si>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</si>
  <si>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</si>
  <si>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</si>
  <si>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</si>
  <si>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</si>
  <si>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</si>
  <si>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</si>
  <si>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</si>
  <si>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</si>
  <si>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</si>
  <si>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</si>
  <si>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</si>
  <si>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</si>
  <si>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</si>
  <si>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</si>
  <si>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</si>
  <si>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</si>
  <si>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</si>
  <si>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</si>
  <si>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</si>
  <si>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</si>
  <si>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</si>
  <si>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</si>
  <si>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</si>
  <si>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</si>
  <si>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</si>
  <si>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</si>
  <si>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</si>
  <si>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</si>
  <si>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</si>
  <si>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</si>
  <si>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</si>
  <si>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</si>
  <si>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</si>
  <si>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</si>
  <si>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</si>
  <si>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</si>
  <si>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</si>
  <si>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</si>
  <si>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</si>
  <si>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</si>
  <si>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</si>
  <si>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</si>
  <si>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</si>
  <si>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</si>
  <si>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</si>
  <si>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</si>
  <si>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</si>
  <si>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</si>
  <si>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</si>
  <si>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</si>
  <si>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</si>
  <si>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</si>
  <si>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</si>
  <si>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</si>
  <si>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</si>
  <si>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</si>
  <si>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</si>
  <si>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</si>
  <si>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</si>
  <si>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</si>
  <si>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</si>
  <si>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</si>
  <si>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</si>
  <si>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</si>
  <si>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</si>
  <si>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</si>
  <si>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</si>
  <si>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</si>
  <si>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</si>
  <si>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</si>
  <si>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</si>
  <si>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</si>
  <si>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</si>
  <si>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</si>
  <si>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</si>
  <si>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</si>
  <si>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</si>
  <si>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</si>
  <si>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</si>
  <si>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</si>
  <si>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</si>
  <si>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</si>
  <si>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</si>
  <si>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</si>
  <si>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</si>
  <si>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</si>
  <si>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</si>
  <si>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</si>
  <si>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</si>
  <si>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</si>
  <si>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</si>
  <si>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</si>
  <si>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</si>
  <si>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</si>
  <si>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</si>
  <si>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</si>
  <si>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</si>
  <si>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</si>
  <si>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</si>
  <si>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</si>
  <si>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</si>
  <si>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</si>
  <si>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</si>
  <si>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</si>
  <si>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</si>
  <si>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</si>
  <si>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</si>
  <si>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</si>
  <si>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</si>
  <si>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</si>
  <si>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</si>
  <si>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</si>
  <si>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</si>
  <si>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</si>
  <si>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</si>
  <si>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</si>
  <si>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</si>
  <si>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</si>
  <si>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</si>
  <si>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</si>
  <si>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</si>
  <si>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</si>
  <si>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</si>
  <si>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</si>
  <si>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</si>
  <si>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</si>
  <si>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</si>
  <si>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</si>
  <si>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</si>
  <si>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</si>
  <si>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</si>
  <si>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</si>
  <si>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</si>
  <si>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</si>
  <si>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</si>
  <si>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</si>
  <si>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</si>
  <si>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</si>
  <si>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</si>
  <si>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</si>
  <si>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</si>
  <si>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</si>
  <si>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</si>
  <si>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</si>
  <si>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</si>
  <si>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</si>
  <si>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</si>
  <si>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</si>
  <si>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</si>
  <si>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</si>
  <si>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</si>
  <si>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</si>
  <si>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</si>
  <si>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</si>
  <si>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</si>
  <si>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</si>
  <si>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</si>
  <si>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</si>
  <si>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</si>
  <si>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</si>
  <si>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</si>
  <si>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</si>
  <si>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</si>
  <si>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</si>
  <si>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</si>
  <si>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</si>
  <si>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</si>
  <si>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</si>
  <si>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</si>
  <si>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</si>
  <si>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</si>
  <si>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</si>
  <si>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</si>
  <si>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</si>
  <si>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</si>
  <si>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</si>
  <si>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</si>
  <si>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</si>
  <si>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</si>
  <si>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</si>
  <si>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</si>
  <si>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</si>
  <si>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</si>
  <si>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</si>
  <si>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</si>
  <si>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</si>
  <si>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</si>
  <si>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</si>
  <si>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</si>
  <si>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</si>
  <si>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</si>
  <si>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</si>
  <si>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</si>
  <si>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</si>
  <si>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</si>
  <si>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</si>
  <si>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</si>
  <si>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</si>
  <si>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</si>
  <si>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</si>
  <si>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</si>
  <si>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</si>
  <si>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</si>
  <si>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</si>
  <si>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</si>
  <si>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</si>
  <si>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</si>
  <si>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</si>
  <si>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</si>
  <si>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</si>
  <si>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</si>
  <si>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</si>
  <si>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</si>
  <si>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</si>
  <si>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</si>
  <si>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</si>
  <si>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</si>
  <si>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</si>
  <si>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</si>
  <si>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</si>
  <si>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</si>
  <si>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</si>
  <si>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</si>
  <si>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</si>
  <si>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</si>
  <si>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</si>
  <si>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</si>
  <si>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</si>
  <si>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</si>
  <si>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</si>
  <si>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</si>
  <si>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</si>
  <si>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</si>
  <si>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</si>
  <si>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</si>
  <si>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</si>
  <si>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</si>
  <si>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</si>
  <si>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</si>
  <si>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</si>
  <si>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</si>
  <si>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</si>
  <si>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</si>
  <si>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</si>
  <si>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</si>
  <si>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</si>
  <si>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</si>
  <si>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</si>
  <si>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</si>
  <si>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</si>
  <si>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</si>
  <si>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</si>
  <si>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</si>
  <si>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</si>
  <si>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</si>
  <si>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</si>
  <si>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</si>
  <si>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</si>
  <si>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</si>
  <si>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</si>
  <si>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</si>
  <si>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</si>
  <si>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</si>
  <si>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</si>
  <si>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</si>
  <si>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</si>
  <si>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</si>
  <si>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</si>
  <si>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</si>
  <si>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</si>
  <si>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</si>
  <si>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</si>
  <si>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</si>
  <si>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</si>
  <si>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</si>
  <si>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</si>
  <si>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</si>
  <si>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</si>
  <si>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</si>
  <si>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</si>
  <si>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</si>
  <si>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</si>
  <si>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</si>
  <si>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</si>
  <si>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</si>
  <si>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</si>
  <si>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</si>
  <si>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</si>
  <si>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</si>
  <si>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</si>
  <si>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</si>
  <si>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</si>
  <si>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</si>
  <si>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</si>
  <si>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</si>
  <si>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</si>
  <si>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</si>
  <si>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</si>
  <si>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</si>
  <si>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</si>
  <si>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</si>
  <si>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</si>
  <si>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</si>
  <si>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</si>
  <si>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</si>
  <si>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</si>
  <si>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</si>
  <si>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</si>
  <si>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</si>
  <si>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</si>
  <si>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</si>
  <si>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</si>
  <si>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</si>
  <si>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</si>
  <si>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</si>
  <si>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</si>
  <si>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</si>
  <si>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</si>
  <si>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</si>
  <si>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</si>
  <si>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</si>
  <si>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</si>
  <si>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</si>
  <si>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</si>
  <si>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</si>
  <si>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</si>
  <si>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</si>
  <si>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</si>
  <si>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</si>
  <si>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</si>
  <si>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</si>
  <si>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</si>
  <si>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</si>
  <si>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</si>
  <si>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</si>
  <si>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</si>
  <si>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</si>
  <si>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</si>
  <si>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</si>
  <si>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</si>
  <si>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</si>
  <si>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</si>
  <si>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</si>
  <si>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</si>
  <si>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</si>
  <si>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</si>
  <si>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</si>
  <si>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</si>
  <si>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</si>
  <si>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</si>
  <si>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</si>
  <si>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</si>
  <si>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</si>
  <si>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</si>
  <si>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</si>
  <si>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</si>
  <si>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</si>
  <si>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</si>
  <si>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</si>
  <si>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</si>
  <si>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</si>
  <si>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</si>
  <si>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</si>
  <si>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</si>
  <si>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</si>
  <si>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</si>
  <si>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</si>
  <si>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</si>
  <si>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</si>
  <si>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</si>
  <si>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</si>
  <si>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</si>
  <si>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</si>
  <si>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</si>
  <si>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</si>
  <si>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</si>
  <si>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</si>
  <si>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</si>
  <si>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</si>
  <si>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</si>
  <si>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</si>
  <si>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</si>
  <si>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</si>
  <si>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</si>
  <si>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</si>
  <si>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</si>
  <si>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</si>
  <si>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</si>
  <si>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</si>
  <si>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</si>
  <si>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</si>
  <si>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</si>
  <si>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</si>
  <si>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</si>
  <si>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</si>
  <si>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</si>
  <si>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</si>
  <si>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</si>
  <si>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</si>
  <si>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</si>
  <si>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</si>
  <si>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</si>
  <si>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</si>
  <si>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</si>
  <si>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</si>
  <si>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</si>
  <si>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</si>
  <si>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</si>
  <si>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</si>
  <si>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</si>
  <si>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</si>
  <si>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</si>
  <si>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</si>
  <si>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</si>
  <si>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</si>
  <si>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</si>
  <si>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</si>
  <si>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</si>
  <si>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</si>
  <si>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</si>
  <si>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</si>
  <si>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</si>
  <si>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</si>
  <si>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</si>
  <si>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</si>
  <si>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</si>
  <si>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</si>
  <si>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</si>
  <si>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</si>
  <si>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</si>
  <si>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</si>
  <si>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</si>
  <si>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</si>
  <si>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</si>
  <si>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</si>
  <si>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</si>
  <si>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</si>
  <si>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</si>
  <si>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</si>
  <si>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</si>
  <si>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</si>
  <si>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</si>
  <si>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</si>
  <si>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</si>
  <si>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</si>
  <si>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</si>
  <si>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</si>
  <si>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</si>
  <si>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</si>
  <si>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</si>
  <si>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</si>
  <si>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</si>
  <si>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</si>
  <si>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</si>
  <si>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</si>
  <si>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</si>
  <si>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</si>
  <si>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</si>
  <si>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</si>
  <si>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</si>
  <si>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</si>
  <si>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</si>
  <si>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</si>
  <si>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</si>
  <si>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</si>
  <si>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</si>
  <si>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</si>
  <si>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</si>
  <si>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</si>
  <si>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</si>
  <si>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</si>
  <si>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</si>
  <si>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</si>
  <si>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</si>
  <si>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</si>
  <si>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</si>
  <si>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</si>
  <si>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</si>
  <si>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</si>
  <si>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</si>
  <si>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</si>
  <si>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</si>
  <si>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</si>
  <si>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</si>
  <si>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</si>
  <si>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</si>
  <si>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</si>
  <si>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</si>
  <si>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</si>
  <si>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</si>
  <si>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</si>
  <si>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</si>
  <si>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</si>
  <si>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</si>
  <si>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</si>
  <si>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</si>
  <si>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</si>
  <si>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</si>
  <si>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</si>
  <si>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</si>
  <si>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</si>
  <si>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</si>
  <si>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</si>
  <si>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</si>
  <si>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</si>
  <si>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</si>
  <si>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</si>
  <si>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</si>
  <si>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</si>
  <si>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</si>
  <si>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</si>
  <si>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</si>
  <si>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</si>
  <si>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</si>
  <si>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</si>
  <si>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</si>
  <si>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</si>
  <si>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</si>
  <si>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</si>
  <si>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</si>
  <si>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</si>
  <si>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</si>
  <si>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</si>
  <si>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</si>
  <si>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</si>
  <si>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</si>
  <si>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</si>
  <si>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</si>
  <si>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</si>
  <si>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</si>
  <si>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</si>
  <si>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</si>
  <si>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</si>
  <si>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</si>
  <si>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</si>
  <si>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</si>
  <si>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</si>
  <si>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</si>
  <si>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</si>
  <si>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</si>
  <si>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</si>
  <si>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</si>
  <si>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</si>
  <si>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</si>
  <si>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</si>
  <si>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</si>
  <si>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</si>
  <si>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</si>
  <si>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</si>
  <si>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</si>
  <si>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</si>
  <si>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</si>
  <si>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</si>
  <si>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</si>
  <si>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</si>
  <si>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</si>
  <si>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</si>
  <si>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</si>
  <si>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</si>
  <si>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</si>
  <si>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</si>
  <si>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</si>
  <si>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</si>
  <si>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</si>
  <si>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</si>
  <si>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</si>
  <si>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</si>
  <si>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</si>
  <si>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</si>
  <si>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</si>
  <si>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</si>
  <si>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</si>
  <si>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</si>
  <si>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</si>
  <si>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</si>
  <si>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</si>
  <si>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</si>
  <si>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</si>
  <si>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</si>
  <si>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</si>
  <si>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</si>
  <si>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</si>
  <si>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</si>
  <si>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</si>
  <si>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</si>
  <si>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</si>
  <si>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</si>
  <si>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</si>
  <si>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</si>
  <si>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</si>
  <si>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</si>
  <si>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</si>
  <si>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</si>
  <si>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</si>
  <si>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</si>
  <si>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</si>
  <si>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</si>
  <si>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</si>
  <si>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</si>
  <si>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</si>
  <si>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</si>
  <si>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</si>
  <si>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</si>
  <si>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</si>
  <si>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</si>
  <si>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</si>
  <si>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</si>
  <si>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</si>
  <si>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</si>
  <si>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</si>
  <si>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</si>
  <si>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</si>
  <si>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</si>
  <si>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</si>
  <si>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</si>
  <si>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</si>
  <si>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</si>
  <si>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</si>
  <si>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</si>
  <si>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</si>
  <si>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</si>
  <si>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</si>
  <si>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</si>
  <si>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</si>
  <si>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</si>
  <si>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</si>
  <si>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</si>
  <si>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</si>
  <si>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</si>
  <si>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</si>
  <si>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</si>
  <si>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</si>
  <si>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</si>
  <si>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</si>
  <si>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</si>
  <si>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</si>
  <si>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</si>
  <si>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</si>
  <si>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</si>
  <si>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</si>
  <si>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</si>
  <si>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</si>
  <si>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</si>
  <si>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</si>
  <si>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</si>
  <si>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</si>
  <si>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</si>
  <si>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</si>
  <si>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</si>
  <si>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</si>
  <si>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</si>
  <si>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</si>
  <si>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</si>
  <si>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</si>
  <si>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</si>
  <si>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</si>
  <si>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</si>
  <si>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</si>
  <si>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</si>
  <si>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</si>
  <si>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</si>
  <si>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</si>
  <si>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</si>
  <si>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</si>
  <si>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</si>
  <si>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</si>
  <si>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</si>
  <si>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</si>
  <si>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</si>
  <si>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</si>
  <si>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</si>
  <si>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</si>
  <si>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</si>
  <si>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</si>
  <si>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</si>
  <si>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</si>
  <si>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</si>
  <si>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</si>
  <si>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</si>
  <si>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</si>
  <si>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</si>
  <si>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</si>
  <si>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</si>
  <si>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</si>
  <si>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</si>
  <si>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</si>
  <si>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</si>
  <si>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</si>
  <si>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</si>
  <si>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</si>
  <si>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</si>
  <si>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</si>
  <si>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</si>
  <si>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</si>
  <si>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</si>
  <si>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</si>
  <si>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</si>
  <si>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</si>
  <si>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</si>
  <si>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</si>
  <si>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</si>
  <si>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</si>
  <si>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</si>
  <si>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</si>
  <si>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</si>
  <si>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</si>
  <si>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</si>
  <si>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</si>
  <si>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</si>
  <si>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</si>
  <si>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</si>
  <si>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</si>
  <si>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</si>
  <si>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</si>
  <si>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</si>
  <si>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</si>
  <si>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</si>
  <si>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</si>
  <si>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</si>
  <si>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</si>
  <si>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</si>
  <si>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</si>
  <si>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</si>
  <si>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</si>
  <si>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</si>
  <si>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</si>
  <si>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</si>
  <si>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</si>
  <si>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</si>
  <si>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</si>
  <si>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</si>
  <si>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</si>
  <si>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</si>
  <si>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</si>
  <si>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</si>
  <si>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</si>
  <si>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</si>
  <si>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</si>
  <si>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</si>
  <si>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</si>
  <si>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</si>
  <si>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</si>
  <si>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</si>
  <si>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</si>
  <si>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</si>
  <si>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</si>
  <si>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</si>
  <si>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</si>
  <si>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</si>
  <si>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</si>
  <si>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</si>
  <si>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</si>
  <si>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</si>
  <si>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</si>
  <si>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</si>
  <si>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</si>
  <si>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</si>
  <si>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</si>
  <si>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</si>
  <si>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</si>
  <si>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</si>
  <si>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</si>
  <si>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</si>
  <si>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</si>
  <si>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</si>
  <si>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</si>
  <si>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</si>
  <si>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</si>
  <si>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</si>
  <si>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</si>
  <si>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</si>
  <si>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</si>
  <si>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</si>
  <si>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</si>
  <si>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</si>
  <si>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</si>
  <si>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</si>
  <si>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</si>
  <si>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</si>
  <si>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</si>
  <si>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</si>
  <si>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</si>
  <si>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</si>
  <si>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</si>
  <si>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</si>
  <si>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</si>
  <si>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</si>
  <si>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</si>
  <si>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</si>
  <si>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</si>
  <si>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</si>
  <si>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</si>
  <si>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</si>
  <si>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</si>
  <si>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</si>
  <si>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</si>
  <si>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</si>
  <si>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</si>
  <si>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</si>
  <si>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</si>
  <si>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</si>
  <si>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</si>
  <si>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</si>
  <si>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</si>
  <si>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</si>
  <si>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</si>
  <si>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</si>
  <si>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</si>
  <si>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</si>
  <si>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</si>
  <si>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</si>
  <si>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</si>
  <si>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</si>
  <si>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</si>
  <si>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</si>
  <si>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</si>
  <si>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dfm-1449</t>
  </si>
  <si>
    <t>FA'26</t>
  </si>
  <si>
    <t>MNVS</t>
  </si>
  <si>
    <t>BULK</t>
  </si>
  <si>
    <t>DM6822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</si>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</sst>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88" totalsRowShown="0" headerRowDxfId="26" dataDxfId="25" tableBorderDxfId="24">
  <autoFilter ref="A2:K14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41" activePane="bottomLeft" state="frozen"/>
      <selection pane="bottomLeft" activeCell="C1447" sqref="C14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IF(COUNTIFS($E$3:E1488,E819)=1,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IF(COUNTIFS($E$3:E1488,E822)=1,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IF(COUNTIFS($E$3:E1488,E829)=1,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IF(COUNTIFS($E$3:E1488,E830)=1,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IF(COUNTIFS($E$3:E1488,E831)=1,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IF(COUNTIFS($E$3:E1488,E832)=1,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IF(COUNTIFS($E$3:E1488,E833)=1,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IF(COUNTIFS($E$3:E1488,E834)=1,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IF(COUNTIFS($E$3:E1488,E835)=1,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IF(COUNTIFS($E$3:E1488,E836)=1,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IF(COUNTIFS($E$3:E1488,E837)=1,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IF(COUNTIFS($E$3:E1488,E838)=1,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IF(COUNTIFS($E$3:E1488,E839)=1,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IF(COUNTIFS($E$3:E1488,E840)=1,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IF(COUNTIFS($E$3:E1488,E841)=1,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IF(COUNTIFS($E$3:E1488,E842)=1,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IF(COUNTIFS($E$3:E1488,E843)=1,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IF(COUNTIFS($E$3:E1488,E844)=1,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IF(COUNTIFS($E$3:E1488,E845)=1,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IF(COUNTIFS($E$3:E1488,E846)=1,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IF(COUNTIFS($E$3:E1488,E847)=1,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IF(COUNTIFS($E$3:E1488,E848)=1,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IF(COUNTIFS($E$3:E1488,E849)=1,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IF(COUNTIFS($E$3:E1488,E850)=1,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IF(COUNTIFS($E$3:E1488,E851)=1,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IF(COUNTIFS($E$3:E1488,E852)=1,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IF(COUNTIFS($E$3:E1488,E855)=1,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IF(COUNTIFS($E$3:E1488,E856)=1,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IF(COUNTIFS($E$3:E1488,E857)=1,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IF(COUNTIFS($E$3:E1488,E858)=1,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IF(COUNTIFS($E$3:E1488,E859)=1,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IF(COUNTIFS($E$3:E1488,E860)=1,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IF(COUNTIFS($E$3:E1488,E861)=1,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IF(COUNTIFS($E$3:E1488,E864)=1,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IF(COUNTIFS($E$3:E1488,E865)=1,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IF(COUNTIFS($E$3:E1488,E866)=1,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IF(COUNTIFS($E$3:E1488,E867)=1,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IF(COUNTIFS($E$3:E1488,E868)=1,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IF(COUNTIFS($E$3:E1488,E869)=1,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IF(COUNTIFS($E$3:E1488,E870)=1,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IF(COUNTIFS($E$3:E1488,E871)=1,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IF(COUNTIFS($E$3:E1488,E874)=1,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IF(COUNTIFS($E$3:E1488,E875)=1,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IF(COUNTIFS($E$3:E1488,E877)=1,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IF(COUNTIFS($E$3:E1488,E882)=1,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IF(COUNTIFS($E$3:E1488,E883)=1,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IF(COUNTIFS($E$3:E1488,E884)=1,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IF(COUNTIFS($E$3:E1488,E885)=1,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IF(COUNTIFS($E$3:E1488,E886)=1,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IF(COUNTIFS($E$3:E1488,E887)=1,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IF(COUNTIFS($E$3:E1488,E888)=1,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IF(COUNTIFS($E$3:E1488,E890)=1,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IF(COUNTIFS($E$3:E1488,E891)=1,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IF(COUNTIFS($E$3:E1488,E892)=1,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IF(COUNTIFS($E$3:E1488,E893)=1,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IF(COUNTIFS($E$3:E1488,E896)=1,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IF(COUNTIFS($E$3:E1488,E897)=1,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IF(COUNTIFS($E$3:E1488,E898)=1,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IF(COUNTIFS($E$3:E1488,E900)=1,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IF(COUNTIFS($E$3:E1488,E901)=1,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IF(COUNTIFS($E$3:E1488,E902)=1,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IF(COUNTIFS($E$3:E1488,E903)=1,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IF(COUNTIFS($E$3:E1488,E907)=1,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IF(COUNTIFS($E$3:E1488,E908)=1,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IF(COUNTIFS($E$3:E1488,E909)=1,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IF(COUNTIFS($E$3:E1488,E910)=1,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IF(COUNTIFS($E$3:E1488,E911)=1,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IF(COUNTIFS($E$3:E1488,E912)=1,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IF(COUNTIFS($E$3:E1488,E913)=1,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IF(COUNTIFS($E$3:E1488,E914)=1,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IF(COUNTIFS($E$3:E1488,E915)=1,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IF(COUNTIFS($E$3:E1488,E916)=1,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IF(COUNTIFS($E$3:E1488,E917)=1,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IF(COUNTIFS($E$3:E1488,E918)=1,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IF(COUNTIFS($E$3:E1488,E919)=1,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IF(COUNTIFS($E$3:E1488,E920)=1,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IF(COUNTIFS($E$3:E1488,E925)=1,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IF(COUNTIFS($E$3:E1488,E926)=1,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IF(COUNTIFS($E$3:E1488,E927)=1,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IF(COUNTIFS($E$3:E1488,E928)=1,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IF(COUNTIFS($E$3:E1488,E929)=1,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IF(COUNTIFS($E$3:E1488,E939)=1,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IF(COUNTIFS($E$3:E1488,E944)=1,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IF(COUNTIFS($E$3:E1488,E945)=1,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IF(COUNTIFS($E$3:E1488,E946)=1,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IF(COUNTIFS($E$3:E1488,E947)=1,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IF(COUNTIFS($E$3:E1488,E948)=1,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IF(COUNTIFS($E$3:E1488,E955)=1,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IF(COUNTIFS($E$3:E1488,E956)=1,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IF(COUNTIFS($E$3:E1488,E957)=1,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IF(COUNTIFS($E$3:E1488,E959)=1,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IF(COUNTIFS($E$3:E1488,E972)=1,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IF(COUNTIFS($E$3:E1488,E973)=1,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IF(COUNTIFS($E$3:E1488,E974)=1,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IF(COUNTIFS($E$3:E1488,E975)=1,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IF(COUNTIFS($E$3:E1488,E976)=1,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IF(COUNTIFS($E$3:E1488,E977)=1,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IF(COUNTIFS($E$3:E1488,E982)=1,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IF(COUNTIFS($E$3:E1488,E989)=1,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IF(COUNTIFS($E$3:E1488,E994)=1,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IF(COUNTIFS($E$3:E1488,E995)=1,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IF(COUNTIFS($E$3:E1488,E1000)=1,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IF(COUNTIFS($E$3:E1488,E1005)=1,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IF(COUNTIFS($E$3:E1488,E1006)=1,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IF(COUNTIFS($E$3:E1488,E1016)=1,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IF(COUNTIFS($E$3:E1488,E1017)=1,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IF(COUNTIFS($E$3:E1488,E1018)=1,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IF(COUNTIFS($E$3:E1488,E1019)=1,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IF(COUNTIFS($E$3:E1488,E1020)=1,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IF(COUNTIFS($E$3:E1488,E1021)=1,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IF(COUNTIFS($E$3:E1488,E1022)=1,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IF(COUNTIFS($E$3:E1488,E1023)=1,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IF(COUNTIFS($E$3:E1488,E1024)=1,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IF(COUNTIFS($E$3:E1488,E1025)=1,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IF(COUNTIFS($E$3:E1488,E1026)=1,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IF(COUNTIFS($E$3:E1488,E1028)=1,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IF(COUNTIFS($E$3:E1488,E1029)=1,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IF(COUNTIFS($E$3:E1488,E1030)=1,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IF(COUNTIFS($E$3:E1488,E1031)=1,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IF(COUNTIFS($E$3:E1488,E1032)=1,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IF(COUNTIFS($E$3:E1488,E1033)=1,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IF(COUNTIFS($E$3:E1488,E1034)=1,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IF(COUNTIFS($E$3:E1488,E1035)=1,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IF(COUNTIFS($E$3:E1488,E1036)=1,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IF(COUNTIFS($E$3:E1488,E1037)=1,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IF(COUNTIFS($E$3:E1488,E1038)=1,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IF(COUNTIFS($E$3:E1488,E1039)=1,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IF(COUNTIFS($E$3:E1488,E1040)=1,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IF(COUNTIFS($E$3:E1488,E1041)=1,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IF(COUNTIFS($E$3:E1488,E1044)=1,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IF(COUNTIFS($E$3:E1488,E1045)=1,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IF(COUNTIFS($E$3:E1488,E1046)=1,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IF(COUNTIFS($E$3:E1488,E1051)=1,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IF(COUNTIFS($E$3:E1488,E1052)=1,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IF(COUNTIFS($E$3:E1488,E1053)=1,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IF(COUNTIFS($E$3:E1488,E1056)=1,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IF(COUNTIFS($E$3:E1488,E1057)=1,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IF(COUNTIFS($E$3:E1488,E1061)=1,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IF(COUNTIFS($E$3:E1488,E1062)=1,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IF(COUNTIFS($E$3:E1488,E1063)=1,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IF(COUNTIFS($E$3:E1488,E1064)=1,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IF(COUNTIFS($E$3:E1488,E1065)=1,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IF(COUNTIFS($E$3:E1488,E1066)=1,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IF(COUNTIFS($E$3:E1488,E1067)=1,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IF(COUNTIFS($E$3:E1488,E1068)=1,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IF(COUNTIFS($E$3:E1488,E1074)=1,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IF(COUNTIFS($E$3:E1488,E1075)=1,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IF(COUNTIFS($E$3:E1488,E1076)=1,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IF(COUNTIFS($E$3:E1488,E1078)=1,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IF(COUNTIFS($E$3:E1488,E1079)=1,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IF(COUNTIFS($E$3:E1488,E1088)=1,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IF(COUNTIFS($E$3:E1488,E1089)=1,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IF(COUNTIFS($E$3:E1488,E1090)=1,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IF(COUNTIFS($E$3:E1488,E1091)=1,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IF(COUNTIFS($E$3:E1488,E1092)=1,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IF(COUNTIFS($E$3:E1488,E1093)=1,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IF(COUNTIFS($E$3:E1488,E1094)=1,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IF(COUNTIFS($E$3:E1488,E1095)=1,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IF(COUNTIFS($E$3:E1488,E1096)=1,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IF(COUNTIFS($E$3:E1488,E1097)=1,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IF(COUNTIFS($E$3:E1488,E1098)=1,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IF(COUNTIFS($E$3:E1488,E1099)=1,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IF(COUNTIFS($E$3:E1488,E1100)=1,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IF(COUNTIFS($E$3:E1488,E1101)=1,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IF(COUNTIFS($E$3:E1488,E1108)=1,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IF(COUNTIFS($E$3:E1488,E1109)=1,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IF(COUNTIFS($E$3:E1488,E1110)=1,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IF(COUNTIFS($E$3:E1488,E1111)=1,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IF(COUNTIFS($E$3:E1488,E1112)=1,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IF(COUNTIFS($E$3:E1488,E1113)=1,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IF(COUNTIFS($E$3:E1488,E1114)=1,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IF(COUNTIFS($E$3:E1488,E1115)=1,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IF(COUNTIFS($E$3:E1488,E1116)=1,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IF(COUNTIFS($E$3:E1488,E1117)=1,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IF(COUNTIFS($E$3:E1488,E1118)=1,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IF(COUNTIFS($E$3:E1488,E1119)=1,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IF(COUNTIFS($E$3:E1488,E1120)=1,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IF(COUNTIFS($E$3:E1488,E1121)=1,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IF(COUNTIFS($E$3:E1488,E1122)=1,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IF(COUNTIFS($E$3:E1488,E1123)=1,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IF(COUNTIFS($E$3:E1488,E1124)=1,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IF(COUNTIFS($E$3:E1488,E1125)=1,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IF(COUNTIFS($E$3:E1488,E1126)=1,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IF(COUNTIFS($E$3:E1488,E1127)=1,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IF(COUNTIFS($E$3:E1488,E1128)=1,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IF(COUNTIFS($E$3:E1488,E1129)=1,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IF(COUNTIFS($E$3:E1488,E1130)=1,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IF(COUNTIFS($E$3:E1488,E1131)=1,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IF(COUNTIFS($E$3:E1488,E1132)=1,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IF(COUNTIFS($E$3:E1488,E1133)=1,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IF(COUNTIFS($E$3:E1488,E1134)=1,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IF(COUNTIFS($E$3:E1488,E1135)=1,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IF(COUNTIFS($E$3:E1488,E1136)=1,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IF(COUNTIFS($E$3:E1488,E1137)=1,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IF(COUNTIFS($E$3:E1488,E1138)=1,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IF(COUNTIFS($E$3:E1488,E1139)=1,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IF(COUNTIFS($E$3:E1488,E1140)=1,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IF(COUNTIFS($E$3:E1488,E1141)=1,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IF(COUNTIFS($E$3:E1488,E1142)=1,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IF(COUNTIFS($E$3:E1488,E1143)=1,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IF(COUNTIFS($E$3:E1488,E1144)=1,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IF(COUNTIFS($E$3:E1488,E1145)=1,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IF(COUNTIFS($E$3:E1488,E1146)=1,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IF(COUNTIFS($E$3:E1488,E1147)=1,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IF(COUNTIFS($E$3:E1488,E1148)=1,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IF(COUNTIFS($E$3:E1488,E1149)=1,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IF(COUNTIFS($E$3:E1488,E1150)=1,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IF(COUNTIFS($E$3:E1488,E1151)=1,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IF(COUNTIFS($E$3:E1488,E1152)=1,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IF(COUNTIFS($E$3:E1488,E1153)=1,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IF(COUNTIFS($E$3:E1488,E1154)=1,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IF(COUNTIFS($E$3:E1488,E1155)=1,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IF(COUNTIFS($E$3:E1488,E1156)=1,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IF(COUNTIFS($E$3:E1488,E1157)=1,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IF(COUNTIFS($E$3:E1488,E1158)=1,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IF(COUNTIFS($E$3:E1488,E1159)=1,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IF(COUNTIFS($E$3:E1488,E1160)=1,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IF(COUNTIFS($E$3:E1488,E1161)=1,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IF(COUNTIFS($E$3:E1488,E1162)=1,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IF(COUNTIFS($E$3:E1488,E1163)=1,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IF(COUNTIFS($E$3:E1488,E1164)=1,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IF(COUNTIFS($E$3:E1488,E1165)=1,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IF(COUNTIFS($E$3:E1488,E1166)=1,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IF(COUNTIFS($E$3:E1488,E1167)=1,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IF(COUNTIFS($E$3:E1488,E1168)=1,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IF(COUNTIFS($E$3:E1488,E1169)=1,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IF(COUNTIFS($E$3:E1488,E1170)=1,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IF(COUNTIFS($E$3:E1488,E1171)=1,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IF(COUNTIFS($E$3:E1488,E1172)=1,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IF(COUNTIFS($E$3:E1488,E1173)=1,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IF(COUNTIFS($E$3:E1488,E1174)=1,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IF(COUNTIFS($E$3:E1488,E1175)=1,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IF(COUNTIFS($E$3:E1488,E1176)=1,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IF(COUNTIFS($E$3:E1488,E1177)=1,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IF(COUNTIFS($E$3:E1488,E1178)=1,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IF(COUNTIFS($E$3:E1488,E1179)=1,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IF(COUNTIFS($E$3:E1488,E1180)=1,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IF(COUNTIFS($E$3:E1488,E1181)=1,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IF(COUNTIFS($E$3:E1488,E1182)=1,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IF(COUNTIFS($E$3:E1488,E1183)=1,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IF(COUNTIFS($E$3:E1488,E1184)=1,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IF(COUNTIFS($E$3:E1488,E1185)=1,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IF(COUNTIFS($E$3:E1488,E1186)=1,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IF(COUNTIFS($E$3:E1488,E1187)=1,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IF(COUNTIFS($E$3:E1488,E1188)=1,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IF(COUNTIFS($E$3:E1488,E1189)=1,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IF(COUNTIFS($E$3:E1488,E1190)=1,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IF(COUNTIFS($E$3:E1488,E1191)=1,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IF(COUNTIFS($E$3:E1488,E1192)=1,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IF(COUNTIFS($E$3:E1488,E1193)=1,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IF(COUNTIFS($E$3:E1488,E1194)=1,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IF(COUNTIFS($E$3:E1488,E1195)=1,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IF(COUNTIFS($E$3:E1488,E1196)=1,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IF(COUNTIFS($E$3:E1488,E1197)=1,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IF(COUNTIFS($E$3:E1488,E1198)=1,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IF(COUNTIFS($E$3:E1488,E1199)=1,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IF(COUNTIFS($E$3:E1488,E1200)=1,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IF(COUNTIFS($E$3:E1488,E1201)=1,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IF(COUNTIFS($E$3:E1488,E1202)=1,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IF(COUNTIFS($E$3:E1488,E1203)=1,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IF(COUNTIFS($E$3:E1488,E1204)=1,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IF(COUNTIFS($E$3:E1488,E1205)=1,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IF(COUNTIFS($E$3:E1488,E1206)=1,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IF(COUNTIFS($E$3:E1488,E1207)=1,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IF(COUNTIFS($E$3:E1488,E1208)=1,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IF(COUNTIFS($E$3:E1488,E1209)=1,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IF(COUNTIFS($E$3:E1488,E1210)=1,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IF(COUNTIFS($E$3:E1488,E1211)=1,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IF(COUNTIFS($E$3:E1488,E1212)=1,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IF(COUNTIFS($E$3:E1488,E1213)=1,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IF(COUNTIFS($E$3:E1488,E1214)=1,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IF(COUNTIFS($E$3:E1488,E1215)=1,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IF(COUNTIFS($E$3:E1488,E1216)=1,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IF(COUNTIFS($E$3:E1488,E1217)=1,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IF(COUNTIFS($E$3:E1488,E1218)=1,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IF(COUNTIFS($E$3:E1488,E1219)=1,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IF(COUNTIFS($E$3:E1488,E1220)=1,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IF(COUNTIFS($E$3:E1488,E1221)=1,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IF(COUNTIFS($E$3:E1488,E1222)=1,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IF(COUNTIFS($E$3:E1488,E1223)=1,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IF(COUNTIFS($E$3:E1488,E1224)=1,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IF(COUNTIFS($E$3:E1488,E1225)=1,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IF(COUNTIFS($E$3:E1488,E1226)=1,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IF(COUNTIFS($E$3:E1488,E1227)=1,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IF(COUNTIFS($E$3:E1488,E1228)=1,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IF(COUNTIFS($E$3:E1488,E1229)=1,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IF(COUNTIFS($E$3:E1488,E1230)=1,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IF(COUNTIFS($E$3:E1488,E1231)=1,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IF(COUNTIFS($E$3:E1488,E1232)=1,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IF(COUNTIFS($E$3:E1488,E1233)=1,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IF(COUNTIFS($E$3:E1488,E1234)=1,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IF(COUNTIFS($E$3:E1488,E1235)=1,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IF(COUNTIFS($E$3:E1488,E1236)=1,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IF(COUNTIFS($E$3:E1488,E1237)=1,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IF(COUNTIFS($E$3:E1488,E1238)=1,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IF(COUNTIFS($E$3:E1488,E1239)=1,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IF(COUNTIFS($E$3:E1488,E1240)=1,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IF(COUNTIFS($E$3:E1488,E1241)=1,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IF(COUNTIFS($E$3:E1488,E1242)=1,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IF(COUNTIFS($E$3:E1488,E1243)=1,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IF(COUNTIFS($E$3:E1488,E1244)=1,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IF(COUNTIFS($E$3:E1488,E1245)=1,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IF(COUNTIFS($E$3:E1488,E1246)=1,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IF(COUNTIFS($E$3:E1488,E1247)=1,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IF(COUNTIFS($E$3:E1488,E1248)=1,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IF(COUNTIFS($E$3:E1488,E1249)=1,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IF(COUNTIFS($E$3:E1488,E1250)=1,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IF(COUNTIFS($E$3:E1488,E1251)=1,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IF(COUNTIFS($E$3:E1488,E1252)=1,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IF(COUNTIFS($E$3:E1488,E1253)=1,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IF(COUNTIFS($E$3:E1488,E1254)=1,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IF(COUNTIFS($E$3:E1488,E1255)=1,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IF(COUNTIFS($E$3:E1488,E1256)=1,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IF(COUNTIFS($E$3:E1488,E1257)=1,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IF(COUNTIFS($E$3:E1488,E1258)=1,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IF(COUNTIFS($E$3:E1488,E1259)=1,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IF(COUNTIFS($E$3:E1488,E1260)=1,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IF(COUNTIFS($E$3:E1488,E1261)=1,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IF(COUNTIFS($E$3:E1488,E1262)=1,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IF(COUNTIFS($E$3:E1488,E1263)=1,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IF(COUNTIFS($E$3:E1488,E1264)=1,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IF(COUNTIFS($E$3:E1488,E1265)=1,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IF(COUNTIFS($E$3:E1488,E1266)=1,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IF(COUNTIFS($E$3:E1488,E1267)=1,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IF(COUNTIFS($E$3:E1488,E1268)=1,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IF(COUNTIFS($E$3:E1488,E1269)=1,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IF(COUNTIFS($E$3:E1488,E1270)=1,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IF(COUNTIFS($E$3:E1488,E1271)=1,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IF(COUNTIFS($E$3:E1488,E1272)=1,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IF(COUNTIFS($E$3:E1488,E1273)=1,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IF(COUNTIFS($E$3:E1488,E1274)=1,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IF(COUNTIFS($E$3:E1488,E1275)=1,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IF(COUNTIFS($E$3:E1488,E1276)=1,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IF(COUNTIFS($E$3:E1488,E1277)=1,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IF(COUNTIFS($E$3:E1488,E1278)=1,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IF(COUNTIFS($E$3:E1488,E1279)=1,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IF(COUNTIFS($E$3:E1488,E1280)=1,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IF(COUNTIFS($E$3:E1488,E1281)=1,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IF(COUNTIFS($E$3:E1488,E1282)=1,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IF(COUNTIFS($E$3:E1488,E1283)=1,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IF(COUNTIFS($E$3:E1488,E1284)=1,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IF(COUNTIFS($E$3:E1488,E1285)=1,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IF(COUNTIFS($E$3:E1488,E1286)=1,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IF(COUNTIFS($E$3:E1488,E1287)=1,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IF(COUNTIFS($E$3:E1488,E1288)=1,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IF(COUNTIFS($E$3:E1488,E1289)=1,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IF(COUNTIFS($E$3:E1488,E1290)=1,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IF(COUNTIFS($E$3:E1488,E1291)=1,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IF(COUNTIFS($E$3:E1488,E1292)=1,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IF(COUNTIFS($E$3:E1488,E1293)=1,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IF(COUNTIFS($E$3:E1488,E1294)=1,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IF(COUNTIFS($E$3:E1488,E1296)=1,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IF(COUNTIFS($E$3:E1488,E1297)=1,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IF(COUNTIFS($E$3:E1488,E1298)=1,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IF(COUNTIFS($E$3:E1488,E1299)=1,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IF(COUNTIFS($E$3:E1488,E1301)=1,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IF(COUNTIFS($E$3:E1488,E1303)=1,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IF(COUNTIFS($E$3:E1488,E1304)=1,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IF(COUNTIFS($E$3:E1488,E1305)=1,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IF(COUNTIFS($E$3:E1488,E1306)=1,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IF(COUNTIFS($E$3:E1488,E1309)=1,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IF(COUNTIFS($E$3:E1488,E1310)=1,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IF(COUNTIFS($E$3:E1488,E1311)=1,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IF(COUNTIFS($E$3:E1488,E1312)=1,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IF(COUNTIFS($E$3:E1488,E1313)=1,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IF(COUNTIFS($E$3:E1488,E1314)=1,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IF(COUNTIFS($E$3:E1488,E1315)=1,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IF(COUNTIFS($E$3:E1488,E1316)=1,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IF(COUNTIFS($E$3:E1488,E1318)=1,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IF(COUNTIFS($E$3:E1488,E1319)=1,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IF(COUNTIFS($E$3:E1488,E1321)=1,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IF(COUNTIFS($E$3:E1488,E1324)=1,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IF(COUNTIFS($E$3:E1488,E1325)=1,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IF(COUNTIFS($E$3:E1488,E1327)=1,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IF(COUNTIFS($E$3:E1488,E1329)=1,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IF(COUNTIFS($E$3:E1488,E1330)=1,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IF(COUNTIFS($E$3:E1488,E1331)=1,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IF(COUNTIFS($E$3:E1488,E1333)=1,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IF(COUNTIFS($E$3:E1488,E1334)=1,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IF(COUNTIFS($E$3:E1488,E1335)=1,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IF(COUNTIFS($E$3:E1488,E1336)=1,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IF(COUNTIFS($E$3:E1488,E1337)=1,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IF(COUNTIFS($E$3:E1488,E1338)=1,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IF(COUNTIFS($E$3:E1488,E1339)=1,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IF(COUNTIFS($E$3:E1488,E1340)=1,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IF(COUNTIFS($E$3:E1488,E1341)=1,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IF(COUNTIFS($E$3:E1488,E1342)=1,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IF(COUNTIFS($E$3:E1488,E1343)=1,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IF(COUNTIFS($E$3:E1488,E1344)=1,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IF(COUNTIFS($E$3:E1488,E1345)=1,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IF(COUNTIFS($E$3:E1488,E1346)=1,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IF(COUNTIFS($E$3:E1488,E1347)=1,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IF(COUNTIFS($E$3:E1488,E1348)=1,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IF(COUNTIFS($E$3:E1488,E1349)=1,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IF(COUNTIFS($E$3:E1488,E1351)=1,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IF(COUNTIFS($E$3:E1488,E1352)=1,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IF(COUNTIFS($E$3:E1488,E1353)=1,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IF(COUNTIFS($E$3:E1488,E1354)=1,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IF(COUNTIFS($E$3:E1488,E1355)=1,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IF(COUNTIFS($E$3:E1488,E1356)=1,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IF(COUNTIFS($E$3:E1488,E1357)=1,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IF(COUNTIFS($E$3:E1488,E1359)=1,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IF(COUNTIFS($E$3:E1488,E1360)=1,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IF(COUNTIFS($E$3:E1488,E1361)=1,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IF(COUNTIFS($E$3:E1488,E1362)=1,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IF(COUNTIFS($E$3:E1488,E1363)=1,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IF(COUNTIFS($E$3:E1488,E1364)=1,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IF(COUNTIFS($E$3:E1488,E1365)=1,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IF(COUNTIFS($E$3:E1488,E1366)=1,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IF(COUNTIFS($E$3:E1488,E1367)=1,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IF(COUNTIFS($E$3:E1488,E1368)=1,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IF(COUNTIFS($E$3:E1488,E1369)=1,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IF(COUNTIFS($E$3:E1488,E1370)=1,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IF(COUNTIFS($E$3:E1488,E1371)=1,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IF(COUNTIFS($E$3:E1488,E1372)=1,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IF(COUNTIFS($E$3:E1488,E1373)=1,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IF(COUNTIFS($E$3:E1488,E1374)=1,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IF(COUNTIFS($E$3:E1488,E1375)=1,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IF(COUNTIFS($E$3:E1488,E1376)=1,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IF(COUNTIFS($E$3:E1488,E1377)=1,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IF(COUNTIFS($E$3:E1488,E1378)=1,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IF(COUNTIFS($E$3:E1488,E1379)=1,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IF(COUNTIFS($E$3:E1488,E1380)=1,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IF(COUNTIFS($E$3:E1488,E1381)=1,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IF(COUNTIFS($E$3:E1488,E1382)=1,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IF(COUNTIFS($E$3:E1488,E1383)=1,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IF(COUNTIFS($E$3:E1488,E1384)=1,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IF(COUNTIFS($E$3:E1488,E1385)=1,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IF(COUNTIFS($E$3:E1488,E1386)=1,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IF(COUNTIFS($E$3:E1488,E1387)=1,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IF(COUNTIFS($E$3:E1488,E1388)=1,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IF(COUNTIFS($E$3:E1488,E1389)=1,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IF(COUNTIFS($E$3:E1488,E1390)=1,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IF(COUNTIFS($E$3:E1488,E1391)=1,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IF(COUNTIFS($E$3:E1488,E1392)=1,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IF(COUNTIFS($E$3:E1488,E1393)=1,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IF(COUNTIFS($E$3:E1488,E1394)=1,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IF(COUNTIFS($E$3:E1488,E1395)=1,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IF(COUNTIFS($E$3:E1488,E1396)=1,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IF(COUNTIFS($E$3:E1488,E1397)=1,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IF(COUNTIFS($E$3:E1488,E1398)=1,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IF(COUNTIFS($E$3:E1488,E1399)=1,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IF(COUNTIFS($E$3:E1488,E1400)=1,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IF(COUNTIFS($E$3:E1488,E1401)=1,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IF(COUNTIFS($E$3:E1488,E1402)=1,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IF(COUNTIFS($E$3:E1488,E1403)=1,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IF(COUNTIFS($E$3:E1488,E1404)=1,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IF(COUNTIFS($E$3:E1488,E1405)=1,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IF(COUNTIFS($E$3:E1488,E1406)=1,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IF(COUNTIFS($E$3:E1488,E1418)=1,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IF(COUNTIFS($E$3:E1488,E1419)=1,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IF(COUNTIFS($E$3:E1488,E1420)=1,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IF(COUNTIFS($E$3:E1488,E1421)=1,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IF(COUNTIFS($E$3:E1488,E1422)=1,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IF(COUNTIFS($E$3:E1488,E1423)=1,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IF(COUNTIFS($E$3:E1488,E1424)=1,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IF(COUNTIFS($E$3:E1488,E1425)=1,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IF(COUNTIFS($E$3:E1488,E1426)=1,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IF(COUNTIFS($E$3:E1488,E1427)=1,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IF(COUNTIFS($E$3:E1488,E1428)=1,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IF(COUNTIFS($E$3:E1488,E1429)=1,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IF(COUNTIFS($E$3:E1488,E1430)=1,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IF(COUNTIFS($E$3:E1488,E1431)=1,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IF(COUNTIFS($E$3:E1488,E1432)=1,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IF(COUNTIFS($E$3:E1488,E1433)=1,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IF(COUNTIFS($E$3:E1488,E1434)=1,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IF(COUNTIFS($E$3:E1488,E1435)=1,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IF(COUNTIFS($E$3:E1488,E1436)=1,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IF(COUNTIFS($E$3:E1488,E1437)=1,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IF(COUNTIFS($E$3:E1488,E1438)=1,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IF(COUNTIFS($E$3:E1488,E1439)=1,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IF(COUNTIFS($E$3:E1488,E1440)=1,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IF(COUNTIFS($E$3:E1488,E1441)=1,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IF(COUNTIFS($E$3:E1488,E1442)=1,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IF(COUNTIFS($E$3:E1488,E1443)=1,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IF(COUNTIFS($E$3:E1488,E1444)=1,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IF(COUNTIFS($E$3:E1488,E1445)=1,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IF(COUNTIFS($E$3:E1488,E1446)=1,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IF(COUNTIFS($E$3:E1488,E1447)=1,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IF(COUNTIFS($E$3:E1488,E1448)=1,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IF(COUNTIFS($E$3:E1488,E1449)=1,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IF(COUNTIFS($E$3:E1488,#REF!)=1,#REF!,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1690</v>
      </c>
      <c r="H1451" s="25" t="str">
        <f>IF(RIGHT(G1451,1)="M", LEFT(G1451,LEN(G1451)-1), G1451)</f>
        <v>JS117</v>
      </c>
      <c r="I1451" s="25" t="str">
        <f>IF(RIGHT(G1451,1)="M","M","Non-M")</f>
        <v>Non-M</v>
      </c>
      <c r="J1451" s="34"/>
      <c r="K1451" s="79"/>
      <c r="L1451" s="78">
        <f>IF(COUNTIFS($E$3:E1489,E1450)=1, K1450,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1344</v>
      </c>
      <c r="H1452" s="25" t="str">
        <f>IF(RIGHT(G1452,1)="M", LEFT(G1452,LEN(G1452)-1), G1452)</f>
        <v>JS105</v>
      </c>
      <c r="I1452" s="25" t="str">
        <f>IF(RIGHT(G1452,1)="M","M","Non-M")</f>
        <v>Non-M</v>
      </c>
      <c r="J1452" s="34"/>
      <c r="K1452" s="79"/>
      <c r="L1452" s="78">
        <f>IF(COUNTIFS($E$3:E1490,E1451)=1, K1451,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2110</v>
      </c>
      <c r="H1453" s="25" t="str">
        <f>IF(RIGHT(G1453,1)="M", LEFT(G1453,LEN(G1453)-1), G1453)</f>
        <v>PK111</v>
      </c>
      <c r="I1453" s="25" t="str">
        <f>IF(RIGHT(G1453,1)="M","M","Non-M")</f>
        <v>M</v>
      </c>
      <c r="J1453" s="34"/>
      <c r="K1453" s="79"/>
      <c r="L1453" s="78">
        <f>IF(COUNTIFS($E$3:E1491,E1452)=1, K1452, 0)</f>
        <v>0</v>
      </c>
    </row>
    <row r="1454" spans="1:12" ht="41.25" customHeight="1">
      <c r="A1454" s="18" t="s">
        <v>2111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82</v>
      </c>
      <c r="H1454" s="25" t="str">
        <f>IF(RIGHT(G1454,1)="M", LEFT(G1454,LEN(G1454)-1), G1454)</f>
        <v>PB104</v>
      </c>
      <c r="I1454" s="25" t="str">
        <f>IF(RIGHT(G1454,1)="M","M","Non-M")</f>
        <v>Non-M</v>
      </c>
      <c r="J1454" s="34"/>
      <c r="K1454" s="79"/>
      <c r="L1454" s="78">
        <f>IF(COUNTIFS($E$3:E1492,E1453)=1,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2113</v>
      </c>
      <c r="H1455" s="25" t="str">
        <f>IF(RIGHT(G1455,1)="M", LEFT(G1455,LEN(G1455)-1), G1455)</f>
        <v>HM103</v>
      </c>
      <c r="I1455" s="25" t="str">
        <f>IF(RIGHT(G1455,1)="M","M","Non-M")</f>
        <v>Non-M</v>
      </c>
      <c r="J1455" s="34"/>
      <c r="K1455" s="79"/>
      <c r="L1455" s="78">
        <f>IF(COUNTIFS($E$3:E1493,E1454)=1, K1454, 0)</f>
        <v>0</v>
      </c>
    </row>
    <row r="1456" spans="1:12" ht="41.25" customHeight="1">
      <c r="A1456" s="18" t="s">
        <v>2114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2115</v>
      </c>
      <c r="H1456" s="25" t="str">
        <f>IF(RIGHT(G1456,1)="M", LEFT(G1456,LEN(G1456)-1), G1456)</f>
        <v>HM105</v>
      </c>
      <c r="I1456" s="25" t="str">
        <f>IF(RIGHT(G1456,1)="M","M","Non-M")</f>
        <v>Non-M</v>
      </c>
      <c r="J1456" s="34"/>
      <c r="K1456" s="79"/>
      <c r="L1456" s="78">
        <f>IF(COUNTIFS($E$3:E1494,E1455)=1, K1455, 0)</f>
        <v>0</v>
      </c>
    </row>
    <row r="1457" spans="1:12" ht="41.25" customHeight="1">
      <c r="A1457" s="18" t="s">
        <v>2116</v>
      </c>
      <c r="B1457" s="19" t="s">
        <v>2103</v>
      </c>
      <c r="C1457" s="19" t="s">
        <v>2117</v>
      </c>
      <c r="D1457" s="60" t="s">
        <v>2105</v>
      </c>
      <c r="E1457" s="19" t="s">
        <v>2118</v>
      </c>
      <c r="F1457" s="21"/>
      <c r="G1457" s="19" t="s">
        <v>702</v>
      </c>
      <c r="H1457" s="25" t="s">
        <v>1279</v>
      </c>
      <c r="I1457" s="25" t="str">
        <f>IF(RIGHT(G1457,1)="M","M","Non-M")</f>
        <v>M</v>
      </c>
      <c r="J1457" s="34" t="s">
        <v>1758</v>
      </c>
      <c r="K1457" s="79"/>
      <c r="L1457" s="78">
        <f>IF(COUNTIFS($E$3:E1495,E1456)=1, K1456, 0)</f>
        <v>0</v>
      </c>
    </row>
    <row r="1458" spans="1:12" ht="41.25" customHeight="1">
      <c r="A1458" s="18" t="s">
        <v>2119</v>
      </c>
      <c r="B1458" s="19" t="s">
        <v>2103</v>
      </c>
      <c r="C1458" s="19" t="s">
        <v>2117</v>
      </c>
      <c r="D1458" s="60" t="s">
        <v>2105</v>
      </c>
      <c r="E1458" s="19" t="s">
        <v>2118</v>
      </c>
      <c r="F1458" s="21"/>
      <c r="G1458" s="19" t="s">
        <v>359</v>
      </c>
      <c r="H1458" s="19" t="s">
        <v>359</v>
      </c>
      <c r="I1458" s="25" t="str">
        <f>IF(RIGHT(G1458,1)="M","M","Non-M")</f>
        <v>Non-M</v>
      </c>
      <c r="J1458" s="34"/>
      <c r="K1458" s="79"/>
      <c r="L1458" s="78">
        <f>IF(COUNTIFS($E$3:E1496,E1457)=1,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2117</v>
      </c>
      <c r="D1459" s="60" t="s">
        <v>2105</v>
      </c>
      <c r="E1459" s="19" t="s">
        <v>2118</v>
      </c>
      <c r="F1459" s="21"/>
      <c r="G1459" s="19" t="s">
        <v>96</v>
      </c>
      <c r="H1459" s="25" t="s">
        <v>96</v>
      </c>
      <c r="I1459" s="25" t="str">
        <f>IF(RIGHT(G1459,1)="M","M","Non-M")</f>
        <v>Non-M</v>
      </c>
      <c r="J1459" s="34"/>
      <c r="K1459" s="79"/>
      <c r="L1459" s="78">
        <f>IF(COUNTIFS($E$3:E1497,E1458)=1,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2117</v>
      </c>
      <c r="D1460" s="60" t="s">
        <v>2105</v>
      </c>
      <c r="E1460" s="19" t="s">
        <v>2118</v>
      </c>
      <c r="F1460" s="21"/>
      <c r="G1460" s="19" t="s">
        <v>152</v>
      </c>
      <c r="H1460" s="25" t="s">
        <v>152</v>
      </c>
      <c r="I1460" s="25" t="str">
        <f>IF(RIGHT(G1460,1)="M","M","Non-M")</f>
        <v>Non-M</v>
      </c>
      <c r="J1460" s="34"/>
      <c r="K1460" s="79"/>
      <c r="L1460" s="78">
        <f>IF(COUNTIFS($E$3:E1498,E1459)=1, K1459, 0)</f>
        <v>0</v>
      </c>
    </row>
    <row r="1461" spans="1:12" ht="41.25" customHeight="1">
      <c r="A1461" s="18" t="s">
        <v>2121</v>
      </c>
      <c r="B1461" s="19" t="s">
        <v>2103</v>
      </c>
      <c r="C1461" s="19" t="s">
        <v>2117</v>
      </c>
      <c r="D1461" s="60" t="s">
        <v>2105</v>
      </c>
      <c r="E1461" s="19" t="s">
        <v>2118</v>
      </c>
      <c r="F1461" s="21"/>
      <c r="G1461" s="19" t="s">
        <v>135</v>
      </c>
      <c r="H1461" s="25" t="str">
        <f>IF(RIGHT(G1461,1)="M", LEFT(G1461,LEN(G1461)-1), G1461)</f>
        <v>DC200</v>
      </c>
      <c r="I1461" s="25" t="str">
        <f>IF(RIGHT(G1461,1)="M","M","Non-M")</f>
        <v>Non-M</v>
      </c>
      <c r="J1461" s="34"/>
      <c r="K1461" s="79"/>
      <c r="L1461" s="78">
        <f>IF(COUNTIFS($E$3:E1499,E1460)=1, K1460, 0)</f>
        <v>0</v>
      </c>
    </row>
    <row r="1462" spans="1:12" ht="41.25" customHeight="1">
      <c r="A1462" s="18" t="s">
        <v>2121</v>
      </c>
      <c r="B1462" s="19" t="s">
        <v>2103</v>
      </c>
      <c r="C1462" s="19" t="s">
        <v>2117</v>
      </c>
      <c r="D1462" s="60" t="s">
        <v>2105</v>
      </c>
      <c r="E1462" s="19" t="s">
        <v>2118</v>
      </c>
      <c r="F1462" s="21"/>
      <c r="G1462" s="19" t="s">
        <v>963</v>
      </c>
      <c r="H1462" s="25" t="str">
        <f>IF(RIGHT(G1462,1)="M", LEFT(G1462,LEN(G1462)-1), G1462)</f>
        <v>PK405</v>
      </c>
      <c r="I1462" s="25" t="str">
        <f>IF(RIGHT(G1462,1)="M","M","Non-M")</f>
        <v>M</v>
      </c>
      <c r="J1462" s="34" t="s">
        <v>2122</v>
      </c>
      <c r="K1462" s="79"/>
      <c r="L1462" s="78">
        <f>IF(COUNTIFS($E$3:E1500,E1461)=1, K1461, 0)</f>
        <v>0</v>
      </c>
    </row>
    <row r="1463" spans="1:12" ht="41.25" customHeight="1">
      <c r="A1463" s="18" t="s">
        <v>2121</v>
      </c>
      <c r="B1463" s="19" t="s">
        <v>2103</v>
      </c>
      <c r="C1463" s="19" t="s">
        <v>2117</v>
      </c>
      <c r="D1463" s="60" t="s">
        <v>2105</v>
      </c>
      <c r="E1463" s="19" t="s">
        <v>2118</v>
      </c>
      <c r="F1463" s="21"/>
      <c r="G1463" s="19" t="s">
        <v>99</v>
      </c>
      <c r="H1463" s="25" t="str">
        <f>IF(RIGHT(G1463,1)="M", LEFT(G1463,LEN(G1463)-1), G1463)</f>
        <v>PK201</v>
      </c>
      <c r="I1463" s="25" t="str">
        <f>IF(RIGHT(G1463,1)="M","M","Non-M")</f>
        <v>Non-M</v>
      </c>
      <c r="J1463" s="34"/>
      <c r="K1463" s="79"/>
      <c r="L1463" s="78">
        <f>IF(COUNTIFS($E$3:E1501,E1462)=1, K1462, 0)</f>
        <v>0</v>
      </c>
    </row>
    <row r="1464" spans="1:12" ht="41.25" customHeight="1">
      <c r="A1464" s="18" t="s">
        <v>2123</v>
      </c>
      <c r="B1464" s="19" t="s">
        <v>2103</v>
      </c>
      <c r="C1464" s="19" t="s">
        <v>2117</v>
      </c>
      <c r="D1464" s="60" t="s">
        <v>2105</v>
      </c>
      <c r="E1464" s="19" t="s">
        <v>2118</v>
      </c>
      <c r="F1464" s="21"/>
      <c r="G1464" s="19" t="s">
        <v>1382</v>
      </c>
      <c r="H1464" s="25" t="str">
        <f>IF(RIGHT(G1464,1)="M", LEFT(G1464,LEN(G1464)-1), G1464)</f>
        <v>PB214</v>
      </c>
      <c r="I1464" s="25" t="str">
        <f>IF(RIGHT(G1464,1)="M","M","Non-M")</f>
        <v>Non-M</v>
      </c>
      <c r="J1464" s="34"/>
      <c r="K1464" s="79"/>
      <c r="L1464" s="78">
        <f>IF(COUNTIFS($E$3:E1502,E1463)=1, K1463, 0)</f>
        <v>0</v>
      </c>
    </row>
    <row r="1465" spans="1:12" ht="41.25" customHeight="1">
      <c r="A1465" s="18" t="s">
        <v>2124</v>
      </c>
      <c r="B1465" s="19" t="s">
        <v>2103</v>
      </c>
      <c r="C1465" s="19" t="s">
        <v>2117</v>
      </c>
      <c r="D1465" s="60" t="s">
        <v>2105</v>
      </c>
      <c r="E1465" s="19" t="s">
        <v>2118</v>
      </c>
      <c r="F1465" s="21"/>
      <c r="G1465" s="19" t="s">
        <v>2125</v>
      </c>
      <c r="H1465" s="25" t="str">
        <f>IF(RIGHT(G1465,1)="M", LEFT(G1465,LEN(G1465)-1), G1465)</f>
        <v>JF117</v>
      </c>
      <c r="I1465" s="25" t="str">
        <f>IF(RIGHT(G1465,1)="M","M","Non-M")</f>
        <v>M</v>
      </c>
      <c r="J1465" s="64"/>
      <c r="K1465" s="79"/>
      <c r="L1465" s="78">
        <f>IF(COUNTIFS($E$3:E1503,E1464)=1, K1464, 0)</f>
        <v>0</v>
      </c>
    </row>
    <row r="1466" spans="1:12" ht="41.25" customHeight="1">
      <c r="A1466" s="18" t="s">
        <v>2126</v>
      </c>
      <c r="B1466" s="19" t="s">
        <v>2103</v>
      </c>
      <c r="C1466" s="19" t="s">
        <v>2117</v>
      </c>
      <c r="D1466" s="60" t="s">
        <v>2105</v>
      </c>
      <c r="E1466" s="19" t="s">
        <v>2118</v>
      </c>
      <c r="F1466" s="21"/>
      <c r="G1466" s="19" t="s">
        <v>2127</v>
      </c>
      <c r="H1466" s="25" t="str">
        <f>IF(RIGHT(G1466,1)="M", LEFT(G1466,LEN(G1466)-1), G1466)</f>
        <v>JF400</v>
      </c>
      <c r="I1466" s="25" t="str">
        <f>IF(RIGHT(G1466,1)="M","M","Non-M")</f>
        <v>Non-M</v>
      </c>
      <c r="J1466" s="34"/>
      <c r="K1466" s="79"/>
      <c r="L1466" s="78">
        <f>IF(COUNTIFS($E$3:E1504,E1465)=1, K1465, 0)</f>
        <v>0</v>
      </c>
    </row>
    <row r="1467" spans="1:12" ht="41.25" customHeight="1">
      <c r="A1467" s="18" t="s">
        <v>2128</v>
      </c>
      <c r="B1467" s="19" t="s">
        <v>2103</v>
      </c>
      <c r="C1467" s="19" t="s">
        <v>2117</v>
      </c>
      <c r="D1467" s="60" t="s">
        <v>2105</v>
      </c>
      <c r="E1467" s="19" t="s">
        <v>2118</v>
      </c>
      <c r="F1467" s="21"/>
      <c r="G1467" s="19" t="s">
        <v>1510</v>
      </c>
      <c r="H1467" s="25" t="str">
        <f>IF(RIGHT(G1467,1)="M", LEFT(G1467,LEN(G1467)-1), G1467)</f>
        <v>HM506</v>
      </c>
      <c r="I1467" s="25" t="str">
        <f>IF(RIGHT(G1467,1)="M","M","Non-M")</f>
        <v>Non-M</v>
      </c>
      <c r="J1467" s="34"/>
      <c r="K1467" s="79"/>
      <c r="L1467" s="78">
        <f>IF(COUNTIFS($E$3:E1505,E1466)=1, K1466, 0)</f>
        <v>0</v>
      </c>
    </row>
    <row r="1468" spans="1:12" ht="41.25" customHeight="1">
      <c r="A1468" s="18" t="s">
        <v>2129</v>
      </c>
      <c r="B1468" s="19" t="s">
        <v>2103</v>
      </c>
      <c r="C1468" s="19" t="s">
        <v>2117</v>
      </c>
      <c r="D1468" s="60" t="s">
        <v>2105</v>
      </c>
      <c r="E1468" s="19" t="s">
        <v>2118</v>
      </c>
      <c r="F1468" s="21"/>
      <c r="G1468" s="19" t="s">
        <v>2130</v>
      </c>
      <c r="H1468" s="25" t="str">
        <f>IF(RIGHT(G1468,1)="M", LEFT(G1468,LEN(G1468)-1), G1468)</f>
        <v>VT500</v>
      </c>
      <c r="I1468" s="25" t="str">
        <f>IF(RIGHT(G1468,1)="M","M","Non-M")</f>
        <v>M</v>
      </c>
      <c r="J1468" s="34" t="s">
        <v>2131</v>
      </c>
      <c r="K1468" s="79"/>
      <c r="L1468" s="78">
        <f>IF(COUNTIFS($E$3:E1506,E1467)=1, K1467, 0)</f>
        <v>0</v>
      </c>
    </row>
    <row r="1469" spans="1:12" ht="41.25" customHeight="1">
      <c r="A1469" s="18" t="s">
        <v>2132</v>
      </c>
      <c r="B1469" s="19" t="s">
        <v>2103</v>
      </c>
      <c r="C1469" s="19" t="s">
        <v>302</v>
      </c>
      <c r="D1469" s="60" t="s">
        <v>2105</v>
      </c>
      <c r="E1469" s="20" t="s">
        <v>2133</v>
      </c>
      <c r="F1469" s="21"/>
      <c r="G1469" s="19" t="s">
        <v>881</v>
      </c>
      <c r="H1469" s="25" t="str">
        <f>IF(RIGHT(G1469,1)="M", LEFT(G1469,LEN(G1469)-1), G1469)</f>
        <v>WB501</v>
      </c>
      <c r="I1469" s="25" t="str">
        <f>IF(RIGHT(G1469,1)="M","M","Non-M")</f>
        <v>Non-M</v>
      </c>
      <c r="J1469" s="34"/>
      <c r="K1469" s="79"/>
      <c r="L1469" s="78">
        <f>IF(COUNTIFS($E$3:E1507,E1468)=1, K1468, 0)</f>
        <v>0</v>
      </c>
    </row>
    <row r="1470" spans="1:12" ht="41.25" customHeight="1">
      <c r="A1470" s="18" t="s">
        <v>2134</v>
      </c>
      <c r="B1470" s="19" t="s">
        <v>2103</v>
      </c>
      <c r="C1470" s="19" t="s">
        <v>302</v>
      </c>
      <c r="D1470" s="60" t="s">
        <v>2105</v>
      </c>
      <c r="E1470" s="20" t="s">
        <v>2133</v>
      </c>
      <c r="F1470" s="21"/>
      <c r="G1470" s="19" t="s">
        <v>61</v>
      </c>
      <c r="H1470" s="25" t="str">
        <f>IF(RIGHT(G1470,1)="M", LEFT(G1470,LEN(G1470)-1), G1470)</f>
        <v>DC101</v>
      </c>
      <c r="I1470" s="25" t="str">
        <f>IF(RIGHT(G1470,1)="M","M","Non-M")</f>
        <v>Non-M</v>
      </c>
      <c r="J1470" s="34"/>
      <c r="K1470" s="79"/>
      <c r="L1470" s="78">
        <f>IF(COUNTIFS($E$3:E1508,E1469)=1, K1469, 0)</f>
        <v>0</v>
      </c>
    </row>
    <row r="1471" spans="1:12" ht="41.25" customHeight="1">
      <c r="A1471" s="18" t="s">
        <v>2135</v>
      </c>
      <c r="B1471" s="19" t="s">
        <v>2103</v>
      </c>
      <c r="C1471" s="19" t="s">
        <v>302</v>
      </c>
      <c r="D1471" s="60" t="s">
        <v>2105</v>
      </c>
      <c r="E1471" s="20" t="s">
        <v>2133</v>
      </c>
      <c r="F1471" s="21"/>
      <c r="G1471" s="19" t="s">
        <v>96</v>
      </c>
      <c r="H1471" s="25" t="str">
        <f>IF(RIGHT(G1471,1)="M", LEFT(G1471,LEN(G1471)-1), G1471)</f>
        <v>DC300</v>
      </c>
      <c r="I1471" s="25" t="str">
        <f>IF(RIGHT(G1471,1)="M","M","Non-M")</f>
        <v>Non-M</v>
      </c>
      <c r="J1471" s="34"/>
      <c r="K1471" s="79"/>
      <c r="L1471" s="78">
        <f>IF(COUNTIFS($E$3:E1509,E1470)=1, K1470, 0)</f>
        <v>0</v>
      </c>
    </row>
    <row r="1472" spans="1:12" ht="41.25" customHeight="1">
      <c r="A1472" s="18" t="s">
        <v>2136</v>
      </c>
      <c r="B1472" s="19" t="s">
        <v>2103</v>
      </c>
      <c r="C1472" s="19" t="s">
        <v>302</v>
      </c>
      <c r="D1472" s="60" t="s">
        <v>2105</v>
      </c>
      <c r="E1472" s="20" t="s">
        <v>2133</v>
      </c>
      <c r="F1472" s="21"/>
      <c r="G1472" s="19" t="s">
        <v>152</v>
      </c>
      <c r="H1472" s="25" t="str">
        <f>IF(RIGHT(G1472,1)="M", LEFT(G1472,LEN(G1472)-1), G1472)</f>
        <v>DC400</v>
      </c>
      <c r="I1472" s="25" t="str">
        <f>IF(RIGHT(G1472,1)="M","M","Non-M")</f>
        <v>Non-M</v>
      </c>
      <c r="J1472" s="34"/>
      <c r="K1472" s="79"/>
      <c r="L1472" s="78">
        <f>IF(COUNTIFS($E$3:E1510,E1471)=1, K1471, 0)</f>
        <v>0</v>
      </c>
    </row>
    <row r="1473" spans="1:12" ht="41.25" customHeight="1">
      <c r="A1473" s="18" t="s">
        <v>2137</v>
      </c>
      <c r="B1473" s="19" t="s">
        <v>2103</v>
      </c>
      <c r="C1473" s="19" t="s">
        <v>302</v>
      </c>
      <c r="D1473" s="60" t="s">
        <v>2105</v>
      </c>
      <c r="E1473" s="20" t="s">
        <v>2133</v>
      </c>
      <c r="F1473" s="21"/>
      <c r="G1473" s="19" t="s">
        <v>135</v>
      </c>
      <c r="H1473" s="25" t="str">
        <f>IF(RIGHT(G1473,1)="M", LEFT(G1473,LEN(G1473)-1), G1473)</f>
        <v>DC200</v>
      </c>
      <c r="I1473" s="25" t="str">
        <f>IF(RIGHT(G1473,1)="M","M","Non-M")</f>
        <v>Non-M</v>
      </c>
      <c r="J1473" s="34"/>
      <c r="K1473" s="79"/>
      <c r="L1473" s="78">
        <f>IF(COUNTIFS($E$3:E1511,E1472)=1, K1472, 0)</f>
        <v>0</v>
      </c>
    </row>
    <row r="1474" spans="1:12" ht="41.25" customHeight="1">
      <c r="A1474" s="18" t="s">
        <v>2138</v>
      </c>
      <c r="B1474" s="19" t="s">
        <v>2103</v>
      </c>
      <c r="C1474" s="19" t="s">
        <v>302</v>
      </c>
      <c r="D1474" s="60" t="s">
        <v>2105</v>
      </c>
      <c r="E1474" s="20" t="s">
        <v>2133</v>
      </c>
      <c r="F1474" s="21"/>
      <c r="G1474" s="19" t="s">
        <v>1344</v>
      </c>
      <c r="H1474" s="25" t="str">
        <f>IF(RIGHT(G1474,1)="M", LEFT(G1474,LEN(G1474)-1), G1474)</f>
        <v>JS105</v>
      </c>
      <c r="I1474" s="25" t="str">
        <f>IF(RIGHT(G1474,1)="M","M","Non-M")</f>
        <v>Non-M</v>
      </c>
      <c r="J1474" s="34"/>
      <c r="K1474" s="79"/>
      <c r="L1474" s="78">
        <f>IF(COUNTIFS($E$3:E1512,E1473)=1, K1473, 0)</f>
        <v>0</v>
      </c>
    </row>
    <row r="1475" spans="1:12" ht="41.25" customHeight="1">
      <c r="A1475" s="18" t="s">
        <v>2139</v>
      </c>
      <c r="B1475" s="19" t="s">
        <v>2103</v>
      </c>
      <c r="C1475" s="19" t="s">
        <v>302</v>
      </c>
      <c r="D1475" s="60" t="s">
        <v>2105</v>
      </c>
      <c r="E1475" s="20" t="s">
        <v>2133</v>
      </c>
      <c r="F1475" s="21"/>
      <c r="G1475" s="19" t="s">
        <v>120</v>
      </c>
      <c r="H1475" s="25" t="str">
        <f>IF(RIGHT(G1475,1)="M", LEFT(G1475,LEN(G1475)-1), G1475)</f>
        <v>JS124</v>
      </c>
      <c r="I1475" s="25" t="str">
        <f>IF(RIGHT(G1475,1)="M","M","Non-M")</f>
        <v>Non-M</v>
      </c>
      <c r="J1475" s="34"/>
      <c r="K1475" s="79"/>
      <c r="L1475" s="78">
        <f>IF(COUNTIFS($E$3:E1513,E1474)=1, K1474, 0)</f>
        <v>0</v>
      </c>
    </row>
    <row r="1476" spans="1:12" ht="41.25" customHeight="1">
      <c r="A1476" s="18" t="s">
        <v>2140</v>
      </c>
      <c r="B1476" s="19" t="s">
        <v>2103</v>
      </c>
      <c r="C1476" s="19" t="s">
        <v>302</v>
      </c>
      <c r="D1476" s="60" t="s">
        <v>2105</v>
      </c>
      <c r="E1476" s="20" t="s">
        <v>2133</v>
      </c>
      <c r="F1476" s="21"/>
      <c r="G1476" s="19" t="s">
        <v>322</v>
      </c>
      <c r="H1476" s="25" t="str">
        <f>IF(RIGHT(G1476,1)="M", LEFT(G1476,LEN(G1476)-1), G1476)</f>
        <v>GT207</v>
      </c>
      <c r="I1476" s="25" t="str">
        <f>IF(RIGHT(G1476,1)="M","M","Non-M")</f>
        <v>Non-M</v>
      </c>
      <c r="J1476" s="34"/>
      <c r="K1476" s="79"/>
      <c r="L1476" s="78">
        <f>IF(COUNTIFS($E$3:E1514,E1475)=1, K1475, 0)</f>
        <v>0</v>
      </c>
    </row>
    <row r="1477" spans="1:12" ht="41.25" customHeight="1">
      <c r="A1477" s="80" t="s">
        <v>2141</v>
      </c>
      <c r="B1477" s="19" t="s">
        <v>2103</v>
      </c>
      <c r="C1477" s="19" t="s">
        <v>302</v>
      </c>
      <c r="D1477" s="60" t="s">
        <v>2105</v>
      </c>
      <c r="E1477" s="20" t="s">
        <v>2133</v>
      </c>
      <c r="F1477" s="21"/>
      <c r="G1477" s="19" t="s">
        <v>2142</v>
      </c>
      <c r="H1477" s="25" t="str">
        <f>IF(RIGHT(G1477,1)="M", LEFT(G1477,LEN(G1477)-1), G1477)</f>
        <v>PK305</v>
      </c>
      <c r="I1477" s="25" t="str">
        <f>IF(RIGHT(G1477,1)="M","M","Non-M")</f>
        <v>M</v>
      </c>
      <c r="J1477" s="34"/>
      <c r="K1477" s="79"/>
      <c r="L1477" s="78">
        <f>IF(COUNTIFS($E$3:E1515,E1476)=1, K1476, 0)</f>
        <v>0</v>
      </c>
    </row>
    <row r="1478" spans="1:12" ht="41.25" customHeight="1">
      <c r="A1478" s="80" t="s">
        <v>2143</v>
      </c>
      <c r="B1478" s="19" t="s">
        <v>2103</v>
      </c>
      <c r="C1478" s="19" t="s">
        <v>302</v>
      </c>
      <c r="D1478" s="60" t="s">
        <v>2105</v>
      </c>
      <c r="E1478" s="20" t="s">
        <v>2133</v>
      </c>
      <c r="F1478" s="21"/>
      <c r="G1478" s="19" t="s">
        <v>71</v>
      </c>
      <c r="H1478" s="25" t="str">
        <f>IF(RIGHT(G1478,1)="M", LEFT(G1478,LEN(G1478)-1), G1478)</f>
        <v>HM500</v>
      </c>
      <c r="I1478" s="25" t="str">
        <f>IF(RIGHT(G1478,1)="M","M","Non-M")</f>
        <v>Non-M</v>
      </c>
      <c r="J1478" s="34"/>
      <c r="K1478" s="79"/>
      <c r="L1478" s="78">
        <f>IF(COUNTIFS($E$3:E1516,E1477)=1, K1477, 0)</f>
        <v>0</v>
      </c>
    </row>
    <row r="1479" spans="1:12" ht="41.25" customHeight="1">
      <c r="A1479" s="18" t="s">
        <v>2144</v>
      </c>
      <c r="B1479" s="19" t="s">
        <v>2103</v>
      </c>
      <c r="C1479" s="19" t="s">
        <v>302</v>
      </c>
      <c r="D1479" s="60" t="s">
        <v>2105</v>
      </c>
      <c r="E1479" s="19" t="s">
        <v>2145</v>
      </c>
      <c r="F1479" s="21"/>
      <c r="G1479" s="19" t="s">
        <v>881</v>
      </c>
      <c r="H1479" s="25" t="str">
        <f>IF(RIGHT(G1479,1)="M", LEFT(G1479,LEN(G1479)-1), G1479)</f>
        <v>WB501</v>
      </c>
      <c r="I1479" s="25" t="str">
        <f>IF(RIGHT(G1479,1)="M","M","Non-M")</f>
        <v>Non-M</v>
      </c>
      <c r="J1479" s="34"/>
      <c r="K1479" s="79"/>
      <c r="L1479" s="78">
        <f>IF(COUNTIFS($E$3:E1517,E1478)=1, K1478, 0)</f>
        <v>0</v>
      </c>
    </row>
    <row r="1480" spans="1:12" ht="41.25" customHeight="1">
      <c r="A1480" s="18" t="s">
        <v>2146</v>
      </c>
      <c r="B1480" s="19" t="s">
        <v>2103</v>
      </c>
      <c r="C1480" s="19" t="s">
        <v>302</v>
      </c>
      <c r="D1480" s="60" t="s">
        <v>2105</v>
      </c>
      <c r="E1480" s="19" t="s">
        <v>2145</v>
      </c>
      <c r="F1480" s="21"/>
      <c r="G1480" s="19" t="s">
        <v>61</v>
      </c>
      <c r="H1480" s="25" t="str">
        <f>IF(RIGHT(G1480,1)="M", LEFT(G1480,LEN(G1480)-1), G1480)</f>
        <v>DC101</v>
      </c>
      <c r="I1480" s="25" t="str">
        <f>IF(RIGHT(G1480,1)="M","M","Non-M")</f>
        <v>Non-M</v>
      </c>
      <c r="J1480" s="34"/>
      <c r="K1480" s="26"/>
      <c r="L1480" s="78">
        <f>IF(COUNTIFS($E$3:E1518,E1479)=1, K1479, 0)</f>
        <v>0</v>
      </c>
    </row>
    <row r="1481" spans="1:12" ht="41.25" customHeight="1">
      <c r="A1481" s="18" t="s">
        <v>2147</v>
      </c>
      <c r="B1481" s="19" t="s">
        <v>2103</v>
      </c>
      <c r="C1481" s="19" t="s">
        <v>302</v>
      </c>
      <c r="D1481" s="60" t="s">
        <v>2105</v>
      </c>
      <c r="E1481" s="19" t="s">
        <v>2145</v>
      </c>
      <c r="F1481" s="21"/>
      <c r="G1481" s="19" t="s">
        <v>96</v>
      </c>
      <c r="H1481" s="25" t="str">
        <f>IF(RIGHT(G1481,1)="M", LEFT(G1481,LEN(G1481)-1), G1481)</f>
        <v>DC300</v>
      </c>
      <c r="I1481" s="25" t="str">
        <f>IF(RIGHT(G1481,1)="M","M","Non-M")</f>
        <v>Non-M</v>
      </c>
      <c r="J1481" s="34"/>
      <c r="K1481" s="26"/>
      <c r="L1481" s="78">
        <f>IF(COUNTIFS($E$3:E1519,E1489)=1, K1489, 0)</f>
        <v>0</v>
      </c>
    </row>
    <row r="1482" spans="1:12" ht="41.25" customHeight="1">
      <c r="A1482" s="18" t="s">
        <v>2148</v>
      </c>
      <c r="B1482" s="19" t="s">
        <v>2103</v>
      </c>
      <c r="C1482" s="19" t="s">
        <v>302</v>
      </c>
      <c r="D1482" s="60" t="s">
        <v>2105</v>
      </c>
      <c r="E1482" s="19" t="s">
        <v>2145</v>
      </c>
      <c r="F1482" s="21"/>
      <c r="G1482" s="19" t="s">
        <v>152</v>
      </c>
      <c r="H1482" s="25" t="str">
        <f>IF(RIGHT(G1482,1)="M", LEFT(G1482,LEN(G1482)-1), G1482)</f>
        <v>DC400</v>
      </c>
      <c r="I1482" s="25" t="str">
        <f>IF(RIGHT(G1482,1)="M","M","Non-M")</f>
        <v>Non-M</v>
      </c>
      <c r="J1482" s="34"/>
      <c r="K1482" s="26"/>
      <c r="L1482" s="78">
        <f>IF(COUNTIFS($E$3:E1520,E1490)=1, K1490, 0)</f>
        <v>0</v>
      </c>
    </row>
    <row r="1483" spans="1:12" ht="41.25" customHeight="1">
      <c r="A1483" s="18" t="s">
        <v>2149</v>
      </c>
      <c r="B1483" s="19" t="s">
        <v>2103</v>
      </c>
      <c r="C1483" s="19" t="s">
        <v>302</v>
      </c>
      <c r="D1483" s="60" t="s">
        <v>2105</v>
      </c>
      <c r="E1483" s="19" t="s">
        <v>2145</v>
      </c>
      <c r="F1483" s="21"/>
      <c r="G1483" s="19" t="s">
        <v>135</v>
      </c>
      <c r="H1483" s="25" t="str">
        <f>IF(RIGHT(G1483,1)="M", LEFT(G1483,LEN(G1483)-1), G1483)</f>
        <v>DC200</v>
      </c>
      <c r="I1483" s="25" t="str">
        <f>IF(RIGHT(G1483,1)="M","M","Non-M")</f>
        <v>Non-M</v>
      </c>
      <c r="J1483" s="34"/>
      <c r="K1483" s="26"/>
      <c r="L1483" s="78">
        <f>IF(COUNTIFS($E$3:E1521,E1491)=1, K1491, 0)</f>
        <v>0</v>
      </c>
    </row>
    <row r="1484" spans="1:12" ht="41.25" customHeight="1">
      <c r="A1484" s="18" t="s">
        <v>2150</v>
      </c>
      <c r="B1484" s="19" t="s">
        <v>2103</v>
      </c>
      <c r="C1484" s="19" t="s">
        <v>302</v>
      </c>
      <c r="D1484" s="60" t="s">
        <v>2105</v>
      </c>
      <c r="E1484" s="19" t="s">
        <v>2145</v>
      </c>
      <c r="F1484" s="21"/>
      <c r="G1484" s="19" t="s">
        <v>1344</v>
      </c>
      <c r="H1484" s="25" t="str">
        <f>IF(RIGHT(G1484,1)="M", LEFT(G1484,LEN(G1484)-1), G1484)</f>
        <v>JS105</v>
      </c>
      <c r="I1484" s="25" t="str">
        <f>IF(RIGHT(G1484,1)="M","M","Non-M")</f>
        <v>Non-M</v>
      </c>
      <c r="J1484" s="34"/>
      <c r="K1484" s="26"/>
      <c r="L1484" s="78">
        <f>IF(COUNTIFS($E$3:E1522,E1492)=1, K1492, 0)</f>
        <v>0</v>
      </c>
    </row>
    <row r="1485" spans="1:12" ht="41.25" customHeight="1">
      <c r="A1485" s="18" t="s">
        <v>2151</v>
      </c>
      <c r="B1485" s="19" t="s">
        <v>2103</v>
      </c>
      <c r="C1485" s="19" t="s">
        <v>302</v>
      </c>
      <c r="D1485" s="60" t="s">
        <v>2105</v>
      </c>
      <c r="E1485" s="19" t="s">
        <v>2145</v>
      </c>
      <c r="F1485" s="21"/>
      <c r="G1485" s="19" t="s">
        <v>120</v>
      </c>
      <c r="H1485" s="25" t="str">
        <f>IF(RIGHT(G1485,1)="M", LEFT(G1485,LEN(G1485)-1), G1485)</f>
        <v>JS124</v>
      </c>
      <c r="I1485" s="25" t="str">
        <f>IF(RIGHT(G1485,1)="M","M","Non-M")</f>
        <v>Non-M</v>
      </c>
      <c r="J1485" s="34"/>
      <c r="K1485" s="26"/>
      <c r="L1485" s="78">
        <f>IF(COUNTIFS($E$3:E1523,E1493)=1, K1493, 0)</f>
        <v>0</v>
      </c>
    </row>
    <row r="1486" spans="1:12" ht="41.25" customHeight="1">
      <c r="A1486" s="18" t="s">
        <v>2152</v>
      </c>
      <c r="B1486" s="19" t="s">
        <v>2103</v>
      </c>
      <c r="C1486" s="19" t="s">
        <v>302</v>
      </c>
      <c r="D1486" s="60" t="s">
        <v>2105</v>
      </c>
      <c r="E1486" s="19" t="s">
        <v>2145</v>
      </c>
      <c r="F1486" s="21"/>
      <c r="G1486" s="19" t="s">
        <v>322</v>
      </c>
      <c r="H1486" s="25" t="str">
        <f>IF(RIGHT(G1486,1)="M", LEFT(G1486,LEN(G1486)-1), G1486)</f>
        <v>GT207</v>
      </c>
      <c r="I1486" s="25" t="str">
        <f>IF(RIGHT(G1486,1)="M","M","Non-M")</f>
        <v>Non-M</v>
      </c>
      <c r="J1486" s="34"/>
      <c r="K1486" s="26"/>
      <c r="L1486" s="78">
        <f>IF(COUNTIFS($E$3:E1524,E1494)=1, K1494, 0)</f>
        <v>0</v>
      </c>
    </row>
    <row r="1487" spans="1:12" ht="41.25" customHeight="1">
      <c r="A1487" s="18" t="s">
        <v>2153</v>
      </c>
      <c r="B1487" s="19" t="s">
        <v>2103</v>
      </c>
      <c r="C1487" s="19" t="s">
        <v>302</v>
      </c>
      <c r="D1487" s="60" t="s">
        <v>2105</v>
      </c>
      <c r="E1487" s="19" t="s">
        <v>2145</v>
      </c>
      <c r="F1487" s="21"/>
      <c r="G1487" s="19" t="s">
        <v>2142</v>
      </c>
      <c r="H1487" s="25" t="str">
        <f>IF(RIGHT(G1487,1)="M", LEFT(G1487,LEN(G1487)-1), G1487)</f>
        <v>PK305</v>
      </c>
      <c r="I1487" s="25" t="str">
        <f>IF(RIGHT(G1487,1)="M","M","Non-M")</f>
        <v>M</v>
      </c>
      <c r="J1487" s="34"/>
      <c r="K1487" s="26"/>
      <c r="L1487" s="78">
        <f>IF(COUNTIFS($E$3:E1525,E1495)=1, K1495, 0)</f>
        <v>0</v>
      </c>
    </row>
    <row r="1488" spans="1:12" ht="41.25" customHeight="1">
      <c r="A1488" s="18" t="s">
        <v>2154</v>
      </c>
      <c r="B1488" s="19" t="s">
        <v>2103</v>
      </c>
      <c r="C1488" s="19" t="s">
        <v>302</v>
      </c>
      <c r="D1488" s="60" t="s">
        <v>2105</v>
      </c>
      <c r="E1488" s="19" t="s">
        <v>2145</v>
      </c>
      <c r="F1488" s="21"/>
      <c r="G1488" s="19" t="s">
        <v>71</v>
      </c>
      <c r="H1488" s="25" t="str">
        <f>IF(RIGHT(G1488,1)="M", LEFT(G1488,LEN(G1488)-1), G1488)</f>
        <v>HM500</v>
      </c>
      <c r="I1488" s="25" t="str">
        <f>IF(RIGHT(G1488,1)="M","M","Non-M")</f>
        <v>Non-M</v>
      </c>
      <c r="J1488" s="34"/>
      <c r="K1488" s="26"/>
    </row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3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2155</v>
      </c>
      <c r="B2" s="8" t="s">
        <v>2156</v>
      </c>
      <c r="C2" s="8" t="s">
        <v>2157</v>
      </c>
      <c r="D2" s="8" t="s">
        <v>2158</v>
      </c>
      <c r="E2" s="8" t="s">
        <v>2159</v>
      </c>
      <c r="F2" s="8" t="s">
        <v>2160</v>
      </c>
      <c r="G2" s="81" t="s">
        <v>2161</v>
      </c>
      <c r="H2" s="8" t="s">
        <v>2162</v>
      </c>
      <c r="I2" s="8" t="s">
        <v>2163</v>
      </c>
      <c r="J2" s="75" t="s">
        <v>2164</v>
      </c>
      <c r="R2" s="84" t="s">
        <v>2165</v>
      </c>
      <c r="S2" s="85"/>
    </row>
    <row r="3" spans="1:19">
      <c r="A3" s="10" t="s">
        <v>152</v>
      </c>
      <c r="B3" s="10">
        <v>1108798</v>
      </c>
      <c r="C3" s="10">
        <v>1</v>
      </c>
      <c r="D3" s="10" t="s">
        <v>2166</v>
      </c>
      <c r="E3" s="10">
        <v>1</v>
      </c>
      <c r="F3" s="10" t="s">
        <v>2167</v>
      </c>
      <c r="G3" s="82">
        <f>Table2[[#This Row],[SAM Improvement]]*Table2[[#This Row],[Current Total FG QTY]]*$S$7</f>
        <v>157948.43304843304</v>
      </c>
      <c r="H3" s="10" t="s">
        <v>2166</v>
      </c>
      <c r="I3" s="10" t="s">
        <v>2168</v>
      </c>
      <c r="J3" s="76">
        <v>46136.714247685188</v>
      </c>
      <c r="R3" s="86" t="s">
        <v>2169</v>
      </c>
      <c r="S3" s="87"/>
    </row>
    <row r="4" spans="1:19">
      <c r="A4" s="10" t="s">
        <v>96</v>
      </c>
      <c r="B4" s="10">
        <v>1103584</v>
      </c>
      <c r="C4" s="10">
        <v>2</v>
      </c>
      <c r="D4" s="10" t="s">
        <v>2166</v>
      </c>
      <c r="E4" s="10">
        <v>888</v>
      </c>
      <c r="F4" s="10"/>
      <c r="G4" s="82">
        <f>Table2[[#This Row],[SAM Improvement]]*Table2[[#This Row],[Current Total FG QTY]]*$S$7</f>
        <v>139598659.82905984</v>
      </c>
      <c r="H4" s="10" t="s">
        <v>2170</v>
      </c>
      <c r="I4" s="10" t="s">
        <v>2168</v>
      </c>
      <c r="J4" s="76">
        <v>46136.774027777778</v>
      </c>
      <c r="R4" s="86" t="s">
        <v>2171</v>
      </c>
      <c r="S4" s="87"/>
    </row>
    <row r="5" spans="1:19">
      <c r="A5" s="10" t="s">
        <v>61</v>
      </c>
      <c r="B5" s="10">
        <v>676629</v>
      </c>
      <c r="C5" s="10">
        <v>3</v>
      </c>
      <c r="D5" s="10" t="s">
        <v>2166</v>
      </c>
      <c r="E5" s="10"/>
      <c r="F5" s="10"/>
      <c r="G5" s="82">
        <f>Table2[[#This Row],[SAM Improvement]]*Table2[[#This Row],[Current Total FG QTY]]*$S$7</f>
        <v>0</v>
      </c>
      <c r="H5" s="10"/>
      <c r="I5" s="10"/>
      <c r="J5" s="76"/>
      <c r="R5" s="86" t="s">
        <v>2172</v>
      </c>
      <c r="S5" s="87"/>
    </row>
    <row r="6" spans="1:19">
      <c r="A6" s="10" t="s">
        <v>94</v>
      </c>
      <c r="B6" s="10">
        <v>625879</v>
      </c>
      <c r="C6" s="10">
        <v>4</v>
      </c>
      <c r="D6" s="10" t="s">
        <v>2166</v>
      </c>
      <c r="E6" s="10">
        <v>3</v>
      </c>
      <c r="F6" s="10"/>
      <c r="G6" s="82">
        <f>Table2[[#This Row],[SAM Improvement]]*Table2[[#This Row],[Current Total FG QTY]]*$S$7</f>
        <v>267469.65811965812</v>
      </c>
      <c r="H6" s="10"/>
      <c r="I6" s="10" t="s">
        <v>2168</v>
      </c>
      <c r="J6" s="76">
        <v>46136.763460648152</v>
      </c>
      <c r="R6" s="86"/>
      <c r="S6" s="87"/>
    </row>
    <row r="7" spans="1:19">
      <c r="A7" s="10" t="s">
        <v>359</v>
      </c>
      <c r="B7" s="10">
        <v>514453</v>
      </c>
      <c r="C7" s="10">
        <v>5</v>
      </c>
      <c r="D7" s="10" t="s">
        <v>2166</v>
      </c>
      <c r="E7" s="10"/>
      <c r="F7" s="10"/>
      <c r="G7" s="82">
        <f>Table2[[#This Row],[SAM Improvement]]*Table2[[#This Row],[Current Total FG QTY]]*$S$7</f>
        <v>0</v>
      </c>
      <c r="H7" s="10"/>
      <c r="I7" s="10"/>
      <c r="J7" s="76"/>
      <c r="R7" s="88" t="s">
        <v>2173</v>
      </c>
      <c r="S7" s="89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2166</v>
      </c>
      <c r="E8" s="10"/>
      <c r="F8" s="10"/>
      <c r="G8" s="82">
        <f>Table2[[#This Row],[SAM Improvement]]*Table2[[#This Row],[Current Total FG QTY]]*$S$7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2166</v>
      </c>
      <c r="E9" s="10"/>
      <c r="F9" s="10"/>
      <c r="G9" s="82">
        <f>Table2[[#This Row],[SAM Improvement]]*Table2[[#This Row],[Current Total FG QTY]]*$S$7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2166</v>
      </c>
      <c r="E10" s="10"/>
      <c r="F10" s="10"/>
      <c r="G10" s="82">
        <f>Table2[[#This Row],[SAM Improvement]]*Table2[[#This Row],[Current Total FG QTY]]*$S$7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2166</v>
      </c>
      <c r="E11" s="10"/>
      <c r="F11" s="10"/>
      <c r="G11" s="82">
        <f>Table2[[#This Row],[SAM Improvement]]*Table2[[#This Row],[Current Total FG QTY]]*$S$7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2166</v>
      </c>
      <c r="E12" s="10"/>
      <c r="F12" s="10"/>
      <c r="G12" s="82">
        <f>Table2[[#This Row],[SAM Improvement]]*Table2[[#This Row],[Current Total FG QTY]]*$S$7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2166</v>
      </c>
      <c r="E13" s="10"/>
      <c r="F13" s="10"/>
      <c r="G13" s="82">
        <f>Table2[[#This Row],[SAM Improvement]]*Table2[[#This Row],[Current Total FG QTY]]*$S$7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2166</v>
      </c>
      <c r="E14" s="10"/>
      <c r="F14" s="10"/>
      <c r="G14" s="82">
        <f>Table2[[#This Row],[SAM Improvement]]*Table2[[#This Row],[Current Total FG QTY]]*$S$7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2166</v>
      </c>
      <c r="E15" s="10"/>
      <c r="F15" s="10"/>
      <c r="G15" s="82">
        <f>Table2[[#This Row],[SAM Improvement]]*Table2[[#This Row],[Current Total FG QTY]]*$S$7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2166</v>
      </c>
      <c r="E16" s="10"/>
      <c r="F16" s="10"/>
      <c r="G16" s="82">
        <f>Table2[[#This Row],[SAM Improvement]]*Table2[[#This Row],[Current Total FG QTY]]*$S$7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2166</v>
      </c>
      <c r="E17" s="10"/>
      <c r="F17" s="10"/>
      <c r="G17" s="82">
        <f>Table2[[#This Row],[SAM Improvement]]*Table2[[#This Row],[Current Total FG QTY]]*$S$7</f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2166</v>
      </c>
      <c r="E18" s="10"/>
      <c r="F18" s="10"/>
      <c r="G18" s="82">
        <f>Table2[[#This Row],[SAM Improvement]]*Table2[[#This Row],[Current Total FG QTY]]*$S$7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2166</v>
      </c>
      <c r="E19" s="10"/>
      <c r="F19" s="10"/>
      <c r="G19" s="82">
        <f>Table2[[#This Row],[SAM Improvement]]*Table2[[#This Row],[Current Total FG QTY]]*$S$7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2166</v>
      </c>
      <c r="E20" s="10"/>
      <c r="F20" s="10"/>
      <c r="G20" s="82">
        <f>Table2[[#This Row],[SAM Improvement]]*Table2[[#This Row],[Current Total FG QTY]]*$S$7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2166</v>
      </c>
      <c r="E21" s="10"/>
      <c r="F21" s="10"/>
      <c r="G21" s="82">
        <f>Table2[[#This Row],[SAM Improvement]]*Table2[[#This Row],[Current Total FG QTY]]*$S$7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2166</v>
      </c>
      <c r="E22" s="10"/>
      <c r="F22" s="10"/>
      <c r="G22" s="82">
        <f>Table2[[#This Row],[SAM Improvement]]*Table2[[#This Row],[Current Total FG QTY]]*$S$7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abSelected="1"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2174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2175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2176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2177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2178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2179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2180</v>
      </c>
      <c r="D218">
        <v>69</v>
      </c>
    </row>
    <row r="219" spans="2:4">
      <c r="B219" t="s">
        <v>2181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2182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2181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2183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2184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2185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2186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2188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2189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2190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2191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2192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2193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2194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2195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2196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2197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2198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2201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2202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2203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2204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2205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2206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2207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2208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2212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2213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2215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2216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2217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2218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2219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2220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2221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2225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2226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2227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2231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2232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2233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2234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2235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2237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2241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2026-04-24T10:36:41Z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