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42" documentId="13_ncr:1_{7EF57DF4-89AE-8C42-9C9C-3682908C3E34}" xr6:coauthVersionLast="47" xr6:coauthVersionMax="47" xr10:uidLastSave="{43DB54F4-B7E9-4633-AC44-148B876B1A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H1836" i="5"/>
  <c r="I1836" i="5"/>
  <c r="H1835" i="5"/>
  <c r="I183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<sst xmlns="http://schemas.openxmlformats.org/spreadsheetml/2006/main" count="10960" uniqueCount="2647">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</sst>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36" totalsRowShown="0" headerRowDxfId="26" dataDxfId="25" tableBorderDxfId="24">
  <autoFilter ref="A2:K183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7" activePane="bottomLeft" state="frozen"/>
      <selection pane="bottomLeft" activeCell="B1829" sqref="B1829:F18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IF(COUNTIFS($E$3:E1836,E910)=1,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IF(COUNTIFS($E$3:E1836,E911)=1,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IF(COUNTIFS($E$3:E1836,E912)=1,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IF(COUNTIFS($E$3:E1836,E913)=1,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IF(COUNTIFS($E$3:E1836,E914)=1,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IF(COUNTIFS($E$3:E1836,E915)=1,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IF(COUNTIFS($E$3:E1836,E916)=1,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IF(COUNTIFS($E$3:E1836,E917)=1,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IF(COUNTIFS($E$3:E1836,E918)=1,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IF(COUNTIFS($E$3:E1836,E919)=1,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IF(COUNTIFS($E$3:E1836,E920)=1,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IF(COUNTIFS($E$3:E1836,E925)=1,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IF(COUNTIFS($E$3:E1836,E926)=1,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IF(COUNTIFS($E$3:E1836,E927)=1,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IF(COUNTIFS($E$3:E1836,E928)=1,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IF(COUNTIFS($E$3:E1836,E929)=1,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IF(COUNTIFS($E$3:E1836,E939)=1,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IF(COUNTIFS($E$3:E1836,E944)=1,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IF(COUNTIFS($E$3:E1836,E945)=1,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IF(COUNTIFS($E$3:E1836,E946)=1,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IF(COUNTIFS($E$3:E1836,E947)=1,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IF(COUNTIFS($E$3:E1836,E948)=1,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IF(COUNTIFS($E$3:E1836,E955)=1,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IF(COUNTIFS($E$3:E1836,E956)=1,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IF(COUNTIFS($E$3:E1836,E957)=1,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IF(COUNTIFS($E$3:E1836,E959)=1,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IF(COUNTIFS($E$3:E1836,E972)=1,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IF(COUNTIFS($E$3:E1836,E973)=1,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IF(COUNTIFS($E$3:E1836,E974)=1,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IF(COUNTIFS($E$3:E1836,E975)=1,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IF(COUNTIFS($E$3:E1836,E976)=1,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IF(COUNTIFS($E$3:E1836,E977)=1,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IF(COUNTIFS($E$3:E1836,E992)=1,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IF(COUNTIFS($E$3:E1836,E999)=1,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IF(COUNTIFS($E$3:E1836,E1004)=1,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IF(COUNTIFS($E$3:E1836,E1005)=1,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IF(COUNTIFS($E$3:E1836,E1010)=1,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IF(COUNTIFS($E$3:E1836,E1015)=1,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IF(COUNTIFS($E$3:E1836,E1016)=1,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IF(COUNTIFS($E$3:E1836,E1026)=1,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IF(COUNTIFS($E$3:E1836,E1027)=1,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IF(COUNTIFS($E$3:E1836,E1028)=1,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IF(COUNTIFS($E$3:E1836,E1029)=1,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IF(COUNTIFS($E$3:E1836,E1030)=1,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IF(COUNTIFS($E$3:E1836,E1031)=1,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IF(COUNTIFS($E$3:E1836,E1032)=1,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IF(COUNTIFS($E$3:E1836,E1033)=1,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IF(COUNTIFS($E$3:E1836,E1034)=1,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IF(COUNTIFS($E$3:E1836,E1035)=1,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IF(COUNTIFS($E$3:E1836,E1036)=1,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IF(COUNTIFS($E$3:E1836,E1038)=1,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IF(COUNTIFS($E$3:E1836,E1039)=1,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IF(COUNTIFS($E$3:E1836,E1040)=1,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IF(COUNTIFS($E$3:E1836,E1041)=1,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IF(COUNTIFS($E$3:E1836,E1042)=1,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IF(COUNTIFS($E$3:E1836,E1043)=1,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IF(COUNTIFS($E$3:E1836,E1044)=1,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IF(COUNTIFS($E$3:E1836,E1045)=1,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IF(COUNTIFS($E$3:E1836,E1046)=1,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IF(COUNTIFS($E$3:E1836,E1047)=1,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IF(COUNTIFS($E$3:E1836,E1048)=1,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IF(COUNTIFS($E$3:E1836,E1049)=1,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IF(COUNTIFS($E$3:E1836,E1050)=1,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IF(COUNTIFS($E$3:E1836,E1051)=1,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IF(COUNTIFS($E$3:E1836,E1054)=1,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IF(COUNTIFS($E$3:E1836,E1055)=1,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IF(COUNTIFS($E$3:E1836,E1056)=1,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IF(COUNTIFS($E$3:E1836,E1061)=1,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IF(COUNTIFS($E$3:E1836,E1062)=1,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IF(COUNTIFS($E$3:E1836,E1063)=1,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IF(COUNTIFS($E$3:E1836,E1066)=1,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IF(COUNTIFS($E$3:E1836,E1067)=1,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IF(COUNTIFS($E$3:E1836,E1071)=1,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IF(COUNTIFS($E$3:E1836,E1072)=1,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IF(COUNTIFS($E$3:E1836,E1073)=1,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IF(COUNTIFS($E$3:E1836,E1074)=1,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IF(COUNTIFS($E$3:E1836,E1075)=1,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IF(COUNTIFS($E$3:E1836,E1076)=1,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IF(COUNTIFS($E$3:E1836,E1077)=1,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IF(COUNTIFS($E$3:E1836,E1078)=1,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IF(COUNTIFS($E$3:E1836,E1084)=1,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IF(COUNTIFS($E$3:E1836,E1085)=1,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IF(COUNTIFS($E$3:E1836,E1086)=1,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IF(COUNTIFS($E$3:E1836,E1088)=1,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IF(COUNTIFS($E$3:E1836,E1089)=1,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IF(COUNTIFS($E$3:E1836,E1098)=1,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IF(COUNTIFS($E$3:E1836,E1099)=1,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IF(COUNTIFS($E$3:E1836,E1100)=1,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IF(COUNTIFS($E$3:E1836,E1101)=1,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IF(COUNTIFS($E$3:E1836,E1102)=1,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IF(COUNTIFS($E$3:E1836,E1103)=1,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IF(COUNTIFS($E$3:E1836,E1104)=1,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IF(COUNTIFS($E$3:E1836,E1105)=1,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IF(COUNTIFS($E$3:E1836,E1106)=1,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IF(COUNTIFS($E$3:E1836,E1107)=1,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IF(COUNTIFS($E$3:E1836,E1108)=1,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IF(COUNTIFS($E$3:E1836,E1109)=1,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IF(COUNTIFS($E$3:E1836,E1110)=1,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IF(COUNTIFS($E$3:E1836,E1111)=1,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IF(COUNTIFS($E$3:E1836,E1118)=1,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IF(COUNTIFS($E$3:E1836,E1119)=1,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IF(COUNTIFS($E$3:E1836,E1120)=1,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IF(COUNTIFS($E$3:E1836,E1121)=1,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IF(COUNTIFS($E$3:E1836,E1122)=1,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IF(COUNTIFS($E$3:E1836,E1123)=1,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IF(COUNTIFS($E$3:E1836,E1124)=1,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IF(COUNTIFS($E$3:E1836,E1125)=1,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IF(COUNTIFS($E$3:E1836,E1126)=1,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IF(COUNTIFS($E$3:E1836,E1127)=1,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IF(COUNTIFS($E$3:E1836,E1128)=1,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IF(COUNTIFS($E$3:E1836,E1129)=1,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IF(COUNTIFS($E$3:E1836,E1130)=1,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IF(COUNTIFS($E$3:E1836,E1131)=1,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IF(COUNTIFS($E$3:E1836,E1132)=1,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IF(COUNTIFS($E$3:E1836,E1133)=1,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IF(COUNTIFS($E$3:E1836,E1134)=1,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IF(COUNTIFS($E$3:E1836,E1135)=1,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IF(COUNTIFS($E$3:E1836,E1136)=1,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IF(COUNTIFS($E$3:E1836,E1137)=1,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IF(COUNTIFS($E$3:E1836,E1138)=1,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IF(COUNTIFS($E$3:E1836,E1139)=1,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IF(COUNTIFS($E$3:E1836,E1140)=1,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IF(COUNTIFS($E$3:E1836,E1141)=1,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IF(COUNTIFS($E$3:E1836,E1142)=1,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IF(COUNTIFS($E$3:E1836,E1143)=1,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IF(COUNTIFS($E$3:E1836,E1144)=1,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IF(COUNTIFS($E$3:E1836,E1145)=1,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IF(COUNTIFS($E$3:E1836,E1146)=1,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IF(COUNTIFS($E$3:E1836,E1147)=1,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IF(COUNTIFS($E$3:E1836,E1148)=1,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IF(COUNTIFS($E$3:E1836,E1149)=1,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IF(COUNTIFS($E$3:E1836,E1150)=1,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IF(COUNTIFS($E$3:E1836,E1151)=1,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IF(COUNTIFS($E$3:E1836,E1152)=1,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IF(COUNTIFS($E$3:E1836,E1153)=1,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IF(COUNTIFS($E$3:E1836,E1154)=1,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IF(COUNTIFS($E$3:E1836,E1155)=1,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IF(COUNTIFS($E$3:E1836,E1156)=1,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IF(COUNTIFS($E$3:E1836,E1157)=1,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IF(COUNTIFS($E$3:E1836,E1158)=1,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IF(COUNTIFS($E$3:E1836,E1159)=1,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IF(COUNTIFS($E$3:E1836,E1160)=1,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IF(COUNTIFS($E$3:E1836,E1161)=1,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IF(COUNTIFS($E$3:E1836,E1162)=1,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IF(COUNTIFS($E$3:E1836,E1163)=1,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IF(COUNTIFS($E$3:E1836,E1164)=1,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IF(COUNTIFS($E$3:E1836,E1165)=1,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IF(COUNTIFS($E$3:E1836,E1166)=1,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IF(COUNTIFS($E$3:E1836,E1167)=1,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IF(COUNTIFS($E$3:E1836,E1168)=1,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IF(COUNTIFS($E$3:E1836,E1169)=1,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IF(COUNTIFS($E$3:E1836,E1170)=1,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IF(COUNTIFS($E$3:E1836,E1171)=1,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IF(COUNTIFS($E$3:E1836,E1172)=1,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IF(COUNTIFS($E$3:E1836,E1173)=1,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IF(COUNTIFS($E$3:E1836,E1174)=1,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IF(COUNTIFS($E$3:E1836,E1175)=1,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IF(COUNTIFS($E$3:E1836,E1176)=1,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IF(COUNTIFS($E$3:E1836,E1177)=1,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IF(COUNTIFS($E$3:E1836,E1178)=1,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IF(COUNTIFS($E$3:E1836,E1179)=1,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IF(COUNTIFS($E$3:E1836,E1180)=1,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IF(COUNTIFS($E$3:E1836,E1181)=1,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IF(COUNTIFS($E$3:E1836,E1182)=1,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IF(COUNTIFS($E$3:E1836,E1183)=1,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IF(COUNTIFS($E$3:E1836,E1184)=1,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IF(COUNTIFS($E$3:E1836,E1185)=1,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IF(COUNTIFS($E$3:E1836,E1186)=1,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IF(COUNTIFS($E$3:E1836,E1187)=1,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IF(COUNTIFS($E$3:E1836,E1188)=1,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IF(COUNTIFS($E$3:E1836,E1189)=1,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IF(COUNTIFS($E$3:E1836,E1190)=1,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IF(COUNTIFS($E$3:E1836,E1191)=1,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IF(COUNTIFS($E$3:E1836,E1192)=1,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IF(COUNTIFS($E$3:E1836,E1193)=1,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IF(COUNTIFS($E$3:E1836,E1194)=1,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IF(COUNTIFS($E$3:E1836,E1195)=1,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IF(COUNTIFS($E$3:E1836,E1196)=1,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IF(COUNTIFS($E$3:E1836,E1197)=1,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IF(COUNTIFS($E$3:E1836,E1198)=1,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IF(COUNTIFS($E$3:E1836,E1199)=1,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IF(COUNTIFS($E$3:E1836,E1200)=1,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IF(COUNTIFS($E$3:E1836,E1201)=1,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IF(COUNTIFS($E$3:E1836,E1202)=1,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IF(COUNTIFS($E$3:E1836,E1203)=1,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IF(COUNTIFS($E$3:E1836,E1204)=1,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IF(COUNTIFS($E$3:E1836,E1205)=1,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IF(COUNTIFS($E$3:E1836,E1206)=1,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IF(COUNTIFS($E$3:E1836,E1207)=1,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IF(COUNTIFS($E$3:E1836,E1208)=1,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IF(COUNTIFS($E$3:E1836,E1209)=1,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IF(COUNTIFS($E$3:E1836,E1210)=1,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IF(COUNTIFS($E$3:E1836,E1211)=1,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IF(COUNTIFS($E$3:E1836,E1212)=1,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IF(COUNTIFS($E$3:E1836,E1213)=1,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IF(COUNTIFS($E$3:E1836,E1214)=1,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IF(COUNTIFS($E$3:E1836,E1215)=1,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IF(COUNTIFS($E$3:E1836,E1216)=1,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IF(COUNTIFS($E$3:E1836,E1217)=1,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IF(COUNTIFS($E$3:E1836,E1218)=1,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IF(COUNTIFS($E$3:E1836,E1219)=1,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IF(COUNTIFS($E$3:E1836,E1220)=1,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IF(COUNTIFS($E$3:E1836,E1221)=1,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IF(COUNTIFS($E$3:E1836,E1222)=1,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IF(COUNTIFS($E$3:E1836,E1223)=1,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IF(COUNTIFS($E$3:E1836,E1224)=1,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IF(COUNTIFS($E$3:E1836,E1225)=1,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IF(COUNTIFS($E$3:E1836,E1226)=1,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IF(COUNTIFS($E$3:E1836,E1227)=1,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IF(COUNTIFS($E$3:E1836,E1228)=1,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IF(COUNTIFS($E$3:E1836,E1229)=1,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IF(COUNTIFS($E$3:E1836,E1230)=1,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IF(COUNTIFS($E$3:E1836,E1231)=1,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IF(COUNTIFS($E$3:E1836,E1232)=1,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IF(COUNTIFS($E$3:E1836,E1233)=1,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IF(COUNTIFS($E$3:E1836,E1234)=1,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IF(COUNTIFS($E$3:E1836,E1235)=1,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IF(COUNTIFS($E$3:E1836,E1236)=1,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IF(COUNTIFS($E$3:E1836,E1237)=1,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IF(COUNTIFS($E$3:E1836,E1238)=1,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IF(COUNTIFS($E$3:E1836,E1239)=1,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IF(COUNTIFS($E$3:E1836,E1240)=1,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IF(COUNTIFS($E$3:E1836,E1241)=1,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IF(COUNTIFS($E$3:E1836,E1242)=1,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IF(COUNTIFS($E$3:E1836,E1243)=1,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IF(COUNTIFS($E$3:E1836,E1244)=1,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IF(COUNTIFS($E$3:E1836,E1245)=1,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IF(COUNTIFS($E$3:E1836,E1246)=1,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IF(COUNTIFS($E$3:E1836,E1247)=1,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IF(COUNTIFS($E$3:E1836,E1248)=1,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IF(COUNTIFS($E$3:E1836,E1249)=1,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IF(COUNTIFS($E$3:E1836,E1250)=1,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IF(COUNTIFS($E$3:E1836,E1251)=1,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IF(COUNTIFS($E$3:E1836,E1252)=1,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IF(COUNTIFS($E$3:E1836,E1253)=1,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IF(COUNTIFS($E$3:E1836,E1254)=1,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IF(COUNTIFS($E$3:E1836,E1255)=1,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IF(COUNTIFS($E$3:E1836,E1256)=1,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IF(COUNTIFS($E$3:E1836,E1257)=1,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IF(COUNTIFS($E$3:E1836,E1258)=1,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IF(COUNTIFS($E$3:E1836,E1259)=1,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IF(COUNTIFS($E$3:E1836,E1260)=1,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IF(COUNTIFS($E$3:E1836,E1261)=1,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IF(COUNTIFS($E$3:E1836,E1262)=1,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IF(COUNTIFS($E$3:E1836,E1263)=1,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IF(COUNTIFS($E$3:E1836,E1264)=1,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IF(COUNTIFS($E$3:E1836,E1265)=1,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IF(COUNTIFS($E$3:E1836,E1266)=1,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IF(COUNTIFS($E$3:E1836,E1267)=1,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IF(COUNTIFS($E$3:E1836,E1268)=1,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IF(COUNTIFS($E$3:E1836,E1269)=1,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IF(COUNTIFS($E$3:E1836,E1270)=1,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IF(COUNTIFS($E$3:E1836,E1271)=1,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IF(COUNTIFS($E$3:E1836,E1272)=1,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IF(COUNTIFS($E$3:E1836,E1273)=1,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IF(COUNTIFS($E$3:E1836,E1274)=1,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IF(COUNTIFS($E$3:E1836,E1275)=1,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IF(COUNTIFS($E$3:E1836,E1276)=1,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IF(COUNTIFS($E$3:E1836,E1277)=1,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IF(COUNTIFS($E$3:E1836,E1278)=1,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IF(COUNTIFS($E$3:E1836,E1279)=1,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IF(COUNTIFS($E$3:E1836,E1280)=1,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IF(COUNTIFS($E$3:E1836,E1281)=1,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IF(COUNTIFS($E$3:E1836,E1282)=1,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IF(COUNTIFS($E$3:E1836,E1283)=1,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IF(COUNTIFS($E$3:E1836,E1284)=1,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IF(COUNTIFS($E$3:E1836,E1285)=1,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IF(COUNTIFS($E$3:E1836,E1286)=1,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IF(COUNTIFS($E$3:E1836,E1287)=1,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IF(COUNTIFS($E$3:E1836,E1288)=1,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IF(COUNTIFS($E$3:E1836,E1289)=1,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IF(COUNTIFS($E$3:E1836,E1290)=1,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IF(COUNTIFS($E$3:E1836,E1291)=1,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IF(COUNTIFS($E$3:E1836,E1292)=1,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IF(COUNTIFS($E$3:E1836,E1293)=1,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IF(COUNTIFS($E$3:E1836,E1294)=1,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IF(COUNTIFS($E$3:E1836,E1295)=1,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IF(COUNTIFS($E$3:E1836,E1296)=1,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IF(COUNTIFS($E$3:E1836,E1297)=1,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IF(COUNTIFS($E$3:E1836,E1298)=1,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IF(COUNTIFS($E$3:E1836,E1299)=1,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IF(COUNTIFS($E$3:E1836,E1300)=1,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IF(COUNTIFS($E$3:E1836,E1301)=1,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IF(COUNTIFS($E$3:E1836,E1302)=1,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IF(COUNTIFS($E$3:E1836,E1303)=1,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IF(COUNTIFS($E$3:E1836,E1304)=1,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IF(COUNTIFS($E$3:E1836,E1306)=1,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IF(COUNTIFS($E$3:E1836,E1307)=1,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IF(COUNTIFS($E$3:E1836,E1308)=1,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IF(COUNTIFS($E$3:E1836,E1309)=1,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IF(COUNTIFS($E$3:E1836,E1311)=1,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IF(COUNTIFS($E$3:E1836,E1323)=1,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IF(COUNTIFS($E$3:E1836,E1324)=1,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IF(COUNTIFS($E$3:E1836,E1325)=1,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IF(COUNTIFS($E$3:E1836,E1326)=1,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IF(COUNTIFS($E$3:E1836,E1329)=1,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IF(COUNTIFS($E$3:E1836,E1330)=1,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IF(COUNTIFS($E$3:E1836,E1331)=1,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IF(COUNTIFS($E$3:E1836,E1332)=1,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IF(COUNTIFS($E$3:E1836,E1333)=1,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IF(COUNTIFS($E$3:E1836,E1334)=1,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IF(COUNTIFS($E$3:E1836,E1335)=1,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IF(COUNTIFS($E$3:E1836,E1336)=1,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IF(COUNTIFS($E$3:E1836,E1338)=1,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IF(COUNTIFS($E$3:E1836,E1339)=1,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IF(COUNTIFS($E$3:E1836,E1341)=1,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IF(COUNTIFS($E$3:E1836,E1344)=1,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IF(COUNTIFS($E$3:E1836,E1345)=1,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IF(COUNTIFS($E$3:E1836,E1347)=1,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IF(COUNTIFS($E$3:E1836,E1349)=1,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IF(COUNTIFS($E$3:E1836,E1350)=1,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IF(COUNTIFS($E$3:E1836,E1351)=1,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IF(COUNTIFS($E$3:E1836,E1353)=1,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IF(COUNTIFS($E$3:E1836,E1354)=1,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IF(COUNTIFS($E$3:E1836,E1355)=1,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IF(COUNTIFS($E$3:E1836,E1356)=1,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IF(COUNTIFS($E$3:E1836,E1357)=1,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IF(COUNTIFS($E$3:E1836,E1358)=1,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IF(COUNTIFS($E$3:E1836,E1359)=1,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IF(COUNTIFS($E$3:E1836,E1360)=1,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IF(COUNTIFS($E$3:E1836,E1361)=1,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IF(COUNTIFS($E$3:E1836,E1362)=1,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IF(COUNTIFS($E$3:E1836,E1363)=1,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IF(COUNTIFS($E$3:E1836,E1364)=1,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IF(COUNTIFS($E$3:E1836,E1365)=1,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IF(COUNTIFS($E$3:E1836,E1366)=1,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IF(COUNTIFS($E$3:E1836,E1367)=1,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IF(COUNTIFS($E$3:E1836,E1368)=1,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IF(COUNTIFS($E$3:E1836,E1369)=1,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IF(COUNTIFS($E$3:E1836,E1370)=1,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IF(COUNTIFS($E$3:E1836,E1371)=1,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IF(COUNTIFS($E$3:E1836,E1372)=1,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IF(COUNTIFS($E$3:E1836,E1373)=1,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IF(COUNTIFS($E$3:E1836,E1374)=1,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IF(COUNTIFS($E$3:E1836,E1375)=1,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IF(COUNTIFS($E$3:E1836,E1376)=1,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IF(COUNTIFS($E$3:E1836,E1377)=1,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IF(COUNTIFS($E$3:E1836,E1378)=1,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IF(COUNTIFS($E$3:E1836,E1379)=1,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IF(COUNTIFS($E$3:E1836,E1380)=1,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IF(COUNTIFS($E$3:E1836,E1381)=1,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IF(COUNTIFS($E$3:E1836,E1382)=1,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IF(COUNTIFS($E$3:E1836,E1383)=1,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IF(COUNTIFS($E$3:E1836,E1384)=1,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IF(COUNTIFS($E$3:E1836,E1385)=1,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IF(COUNTIFS($E$3:E1836,E1386)=1,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IF(COUNTIFS($E$3:E1836,E1387)=1,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IF(COUNTIFS($E$3:E1836,E1388)=1,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IF(COUNTIFS($E$3:E1836,E1389)=1,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IF(COUNTIFS($E$3:E1836,E1390)=1,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IF(COUNTIFS($E$3:E1836,E1391)=1,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IF(COUNTIFS($E$3:E1836,E1392)=1,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IF(COUNTIFS($E$3:E1836,E1393)=1,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IF(COUNTIFS($E$3:E1836,E1394)=1,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IF(COUNTIFS($E$3:E1836,E1395)=1,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IF(COUNTIFS($E$3:E1836,E1396)=1,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IF(COUNTIFS($E$3:E1836,E1397)=1,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IF(COUNTIFS($E$3:E1836,E1398)=1,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IF(COUNTIFS($E$3:E1836,E1399)=1,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IF(COUNTIFS($E$3:E1836,E1400)=1,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IF(COUNTIFS($E$3:E1836,E1401)=1,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IF(COUNTIFS($E$3:E1836,E1402)=1,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IF(COUNTIFS($E$3:E1836,E1403)=1,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IF(COUNTIFS($E$3:E1836,E1404)=1,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IF(COUNTIFS($E$3:E1836,E1405)=1,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IF(COUNTIFS($E$3:E1836,E1406)=1,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IF(COUNTIFS($E$3:E1836,E1407)=1,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IF(COUNTIFS($E$3:E1836,E1408)=1,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IF(COUNTIFS($E$3:E1836,E1409)=1,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IF(COUNTIFS($E$3:E1836,E1410)=1,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IF(COUNTIFS($E$3:E1836,E1411)=1,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IF(COUNTIFS($E$3:E1836,E1415)=1,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IF(COUNTIFS($E$3:E1836,E1416)=1,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IF(COUNTIFS($E$3:E1836,E1417)=1,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IF(COUNTIFS($E$3:E1836,E1418)=1,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IF(COUNTIFS($E$3:E1836,E1419)=1,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IF(COUNTIFS($E$3:E1836,E1420)=1,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IF(COUNTIFS($E$3:E1836,E1421)=1,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IF(COUNTIFS($E$3:E1836,E1422)=1,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34" t="s">
        <v>1553</v>
      </c>
      <c r="K1828" s="79"/>
    </row>
    <row r="1829" spans="1:11" ht="41.25" customHeight="1">
      <c r="A1829" s="96" t="s">
        <v>2548</v>
      </c>
      <c r="B1829" s="19" t="s">
        <v>1308</v>
      </c>
      <c r="C1829" s="19" t="s">
        <v>870</v>
      </c>
      <c r="D1829" s="60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34"/>
      <c r="K1829" s="79"/>
    </row>
    <row r="1830" spans="1:11" ht="41.25" customHeight="1">
      <c r="A1830" s="96" t="s">
        <v>2549</v>
      </c>
      <c r="B1830" s="19" t="s">
        <v>1308</v>
      </c>
      <c r="C1830" s="19" t="s">
        <v>870</v>
      </c>
      <c r="D1830" s="60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34"/>
      <c r="K1830" s="79"/>
    </row>
    <row r="1831" spans="1:11" ht="41.25" customHeight="1">
      <c r="A1831" s="96" t="s">
        <v>2550</v>
      </c>
      <c r="B1831" s="19" t="s">
        <v>1308</v>
      </c>
      <c r="C1831" s="19" t="s">
        <v>870</v>
      </c>
      <c r="D1831" s="60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34"/>
      <c r="K1831" s="79"/>
    </row>
    <row r="1832" spans="1:11" ht="41.25" customHeight="1">
      <c r="A1832" s="96" t="s">
        <v>2551</v>
      </c>
      <c r="B1832" s="19" t="s">
        <v>1308</v>
      </c>
      <c r="C1832" s="19" t="s">
        <v>870</v>
      </c>
      <c r="D1832" s="60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34"/>
      <c r="K1832" s="79"/>
    </row>
    <row r="1833" spans="1:11" ht="41.25" customHeight="1">
      <c r="A1833" s="96" t="s">
        <v>2552</v>
      </c>
      <c r="B1833" s="19" t="s">
        <v>1308</v>
      </c>
      <c r="C1833" s="19" t="s">
        <v>870</v>
      </c>
      <c r="D1833" s="60" t="s">
        <v>1447</v>
      </c>
      <c r="E1833" s="19" t="s">
        <v>912</v>
      </c>
      <c r="F1833" s="21"/>
      <c r="G1833" s="19" t="s">
        <v>204</v>
      </c>
      <c r="H1833" s="25" t="str">
        <f>IF(RIGHT(G1833,1)="M", LEFT(G1833,LEN(G1833)-1), G1833)</f>
        <v>HM503</v>
      </c>
      <c r="I1833" s="25" t="str">
        <f>IF(RIGHT(G1833,1)="M","M","Non-M")</f>
        <v>Non-M</v>
      </c>
      <c r="J1833" s="34"/>
      <c r="K1833" s="79"/>
    </row>
    <row r="1834" spans="1:11" ht="41.25" customHeight="1">
      <c r="A1834" s="96" t="s">
        <v>2553</v>
      </c>
      <c r="B1834" s="19" t="s">
        <v>1308</v>
      </c>
      <c r="C1834" s="19" t="s">
        <v>870</v>
      </c>
      <c r="D1834" s="60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34"/>
      <c r="K1834" s="79"/>
    </row>
    <row r="1835" spans="1:11" ht="41.25" customHeight="1">
      <c r="A1835" s="96" t="s">
        <v>2554</v>
      </c>
      <c r="B1835" s="19" t="s">
        <v>1308</v>
      </c>
      <c r="C1835" s="19" t="s">
        <v>870</v>
      </c>
      <c r="D1835" s="60" t="s">
        <v>1447</v>
      </c>
      <c r="E1835" s="19" t="s">
        <v>912</v>
      </c>
      <c r="F1835" s="21"/>
      <c r="G1835" s="19" t="s">
        <v>660</v>
      </c>
      <c r="H1835" s="25" t="str">
        <f>IF(RIGHT(G1835,1)="M", LEFT(G1835,LEN(G1835)-1), G1835)</f>
        <v>PK100</v>
      </c>
      <c r="I1835" s="25" t="str">
        <f>IF(RIGHT(G1835,1)="M","M","Non-M")</f>
        <v>Non-M</v>
      </c>
      <c r="J1835" s="34"/>
      <c r="K1835" s="79"/>
    </row>
    <row r="1836" spans="1:11" ht="41.25" customHeight="1">
      <c r="A1836" s="96" t="s">
        <v>2555</v>
      </c>
      <c r="B1836" s="19" t="s">
        <v>1308</v>
      </c>
      <c r="C1836" s="19" t="s">
        <v>870</v>
      </c>
      <c r="D1836" s="60" t="s">
        <v>1447</v>
      </c>
      <c r="E1836" s="19" t="s">
        <v>912</v>
      </c>
      <c r="F1836" s="21"/>
      <c r="G1836" s="19" t="s">
        <v>1054</v>
      </c>
      <c r="H1836" s="25" t="str">
        <f>IF(RIGHT(G1836,1)="M", LEFT(G1836,LEN(G1836)-1), G1836)</f>
        <v>PB206</v>
      </c>
      <c r="I1836" s="25" t="str">
        <f>IF(RIGHT(G1836,1)="M","M","Non-M")</f>
        <v>M</v>
      </c>
      <c r="J1836" s="34"/>
      <c r="K1836" s="79"/>
    </row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2556</v>
      </c>
      <c r="B2" s="8" t="s">
        <v>2557</v>
      </c>
      <c r="C2" s="8" t="s">
        <v>2558</v>
      </c>
      <c r="D2" s="8" t="s">
        <v>2559</v>
      </c>
      <c r="E2" s="8" t="s">
        <v>2560</v>
      </c>
      <c r="F2" s="8" t="s">
        <v>2561</v>
      </c>
      <c r="G2" s="80" t="s">
        <v>2562</v>
      </c>
      <c r="H2" s="8" t="s">
        <v>2563</v>
      </c>
      <c r="I2" s="8" t="s">
        <v>2564</v>
      </c>
      <c r="J2" s="75" t="s">
        <v>2565</v>
      </c>
      <c r="R2" s="83" t="s">
        <v>2566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2567</v>
      </c>
      <c r="E3" s="10">
        <v>0.1234</v>
      </c>
      <c r="F3" s="10" t="s">
        <v>2568</v>
      </c>
      <c r="G3" s="81">
        <f>Table2[[#This Row],[Current Total FG QTY]]*Table2[[#This Row],[SAM Improvement]]*$S$7</f>
        <v>22089.830484330483</v>
      </c>
      <c r="H3" s="10" t="s">
        <v>2569</v>
      </c>
      <c r="I3" s="10" t="s">
        <v>2570</v>
      </c>
      <c r="J3" s="76">
        <v>46140.696493055599</v>
      </c>
      <c r="R3" s="85" t="s">
        <v>2571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2567</v>
      </c>
      <c r="E4" s="10"/>
      <c r="F4" s="10" t="s">
        <v>2572</v>
      </c>
      <c r="G4" s="81">
        <f>Table2[[#This Row],[Current Total FG QTY]]*Table2[[#This Row],[SAM Improvement]]*$S$7</f>
        <v>0</v>
      </c>
      <c r="H4" s="10"/>
      <c r="I4" s="10" t="s">
        <v>2570</v>
      </c>
      <c r="J4" s="76">
        <v>46149.4283796296</v>
      </c>
      <c r="R4" s="85" t="s">
        <v>2573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2567</v>
      </c>
      <c r="E5" s="10"/>
      <c r="F5" s="10" t="s">
        <v>2572</v>
      </c>
      <c r="G5" s="81">
        <f>Table2[[#This Row],[Current Total FG QTY]]*Table2[[#This Row],[SAM Improvement]]*$S$7</f>
        <v>0</v>
      </c>
      <c r="H5" s="10"/>
      <c r="I5" s="10" t="s">
        <v>2570</v>
      </c>
      <c r="J5" s="76">
        <v>46149.428298611099</v>
      </c>
      <c r="R5" s="85" t="s">
        <v>2574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2570</v>
      </c>
      <c r="J7" s="76">
        <v>46149.4286111111</v>
      </c>
      <c r="R7" s="87" t="s">
        <v>2575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2567</v>
      </c>
      <c r="E8" s="10">
        <v>0.1401</v>
      </c>
      <c r="F8" s="10" t="s">
        <v>2576</v>
      </c>
      <c r="G8" s="81">
        <f>Table2[[#This Row],[Current Total FG QTY]]*Table2[[#This Row],[SAM Improvement]]*$S$7</f>
        <v>11703.17965811966</v>
      </c>
      <c r="H8" s="10" t="s">
        <v>2569</v>
      </c>
      <c r="I8" s="10" t="s">
        <v>2570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2567</v>
      </c>
      <c r="E10" s="10">
        <v>0.1177</v>
      </c>
      <c r="F10" s="10" t="s">
        <v>2576</v>
      </c>
      <c r="G10" s="81">
        <f>Table2[[#This Row],[Current Total FG QTY]]*Table2[[#This Row],[SAM Improvement]]*$S$7</f>
        <v>8856.7573361823361</v>
      </c>
      <c r="H10" s="10"/>
      <c r="I10" s="10" t="s">
        <v>2570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2567</v>
      </c>
      <c r="E14" s="10">
        <v>0</v>
      </c>
      <c r="F14" s="10" t="s">
        <v>2577</v>
      </c>
      <c r="G14" s="81">
        <f>Table2[[#This Row],[Current Total FG QTY]]*Table2[[#This Row],[SAM Improvement]]*$S$7</f>
        <v>0</v>
      </c>
      <c r="H14" s="10" t="s">
        <v>2569</v>
      </c>
      <c r="I14" s="10" t="s">
        <v>2570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2580</v>
      </c>
      <c r="D76">
        <v>163</v>
      </c>
    </row>
    <row r="77" spans="2:4">
      <c r="B77" t="s">
        <v>2581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2582</v>
      </c>
      <c r="D167">
        <v>499</v>
      </c>
    </row>
    <row r="168" spans="2:4">
      <c r="B168" t="s">
        <v>2583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2588</v>
      </c>
      <c r="D210">
        <v>10</v>
      </c>
    </row>
    <row r="211" spans="2:4">
      <c r="B211" t="s">
        <v>2589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2590</v>
      </c>
      <c r="D218">
        <v>69</v>
      </c>
    </row>
    <row r="219" spans="2:4">
      <c r="B219" t="s">
        <v>2591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2632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2642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2643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2644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2645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2646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