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" documentId="13_ncr:1_{7EF57DF4-89AE-8C42-9C9C-3682908C3E34}" xr6:coauthVersionLast="47" xr6:coauthVersionMax="47" xr10:uidLastSave="{DA356DB6-3ED6-47B2-97C2-2BB7346316AE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H1481" i="5"/>
  <c r="H1482" i="5"/>
  <c r="H1483" i="5"/>
  <c r="H1484" i="5"/>
  <c r="H1485" i="5"/>
  <c r="H1486" i="5"/>
  <c r="H1487" i="5"/>
  <c r="H1488" i="5"/>
  <c r="H1489" i="5"/>
  <c r="I1481" i="5"/>
  <c r="I1482" i="5"/>
  <c r="I1483" i="5"/>
  <c r="I1484" i="5"/>
  <c r="I1485" i="5"/>
  <c r="I1486" i="5"/>
  <c r="I1487" i="5"/>
  <c r="I1488" i="5"/>
  <c r="I1489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80" i="5"/>
  <c r="I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<sst xmlns="http://schemas.openxmlformats.org/spreadsheetml/2006/main" count="8780" uniqueCount="2242">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</sst>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9" activePane="bottomLeft" state="frozen"/>
      <selection pane="bottomLeft" activeCell="C1451" sqref="C1451:C145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 t="shared" si="140"/>
        <v>HM105</v>
      </c>
      <c r="I1457" s="25" t="str">
        <f t="shared" si="141"/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2122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2122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  <c r="L1463" s="78">
        <f>IF(COUNTIFS($E$3:E1502,E1463)=1, K1463, 0)</f>
        <v>0</v>
      </c>
    </row>
    <row r="1464" spans="1:12" ht="41.25" customHeight="1">
      <c r="A1464" s="18" t="s">
        <v>2122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2125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2127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2130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  <c r="L1469" s="78">
        <f>IF(COUNTIFS($E$3:E1508,E1469)=1, K1469, 0)</f>
        <v>0</v>
      </c>
    </row>
    <row r="1470" spans="1:12" ht="41.25" customHeight="1">
      <c r="A1470" s="18" t="s">
        <v>2133</v>
      </c>
      <c r="B1470" s="19" t="s">
        <v>2103</v>
      </c>
      <c r="C1470" s="19" t="s">
        <v>302</v>
      </c>
      <c r="D1470" s="60" t="s">
        <v>2105</v>
      </c>
      <c r="E1470" s="20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2135</v>
      </c>
      <c r="B1471" s="19" t="s">
        <v>2103</v>
      </c>
      <c r="C1471" s="19"/>
      <c r="D1471" s="60" t="s">
        <v>2105</v>
      </c>
      <c r="E1471" s="20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2136</v>
      </c>
      <c r="B1472" s="19" t="s">
        <v>2103</v>
      </c>
      <c r="C1472" s="19"/>
      <c r="D1472" s="60" t="s">
        <v>2105</v>
      </c>
      <c r="E1472" s="20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2137</v>
      </c>
      <c r="B1473" s="19" t="s">
        <v>2103</v>
      </c>
      <c r="C1473" s="19"/>
      <c r="D1473" s="60" t="s">
        <v>2105</v>
      </c>
      <c r="E1473" s="20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2138</v>
      </c>
      <c r="B1474" s="19" t="s">
        <v>2103</v>
      </c>
      <c r="C1474" s="19"/>
      <c r="D1474" s="60" t="s">
        <v>2105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2139</v>
      </c>
      <c r="B1475" s="19" t="s">
        <v>2103</v>
      </c>
      <c r="C1475" s="19"/>
      <c r="D1475" s="60" t="s">
        <v>2105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2140</v>
      </c>
      <c r="B1476" s="19" t="s">
        <v>2103</v>
      </c>
      <c r="C1476" s="19"/>
      <c r="D1476" s="60" t="s">
        <v>2105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2141</v>
      </c>
      <c r="B1477" s="19" t="s">
        <v>2103</v>
      </c>
      <c r="C1477" s="19"/>
      <c r="D1477" s="60" t="s">
        <v>2105</v>
      </c>
      <c r="E1477" s="20" t="s">
        <v>2134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2142</v>
      </c>
      <c r="B1478" s="19" t="s">
        <v>2103</v>
      </c>
      <c r="C1478" s="19"/>
      <c r="D1478" s="60" t="s">
        <v>2105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2144</v>
      </c>
      <c r="B1479" s="19" t="s">
        <v>2103</v>
      </c>
      <c r="C1479" s="19"/>
      <c r="D1479" s="60" t="s">
        <v>2105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2145</v>
      </c>
      <c r="B1480" s="19" t="s">
        <v>2103</v>
      </c>
      <c r="C1480" s="19"/>
      <c r="D1480" s="60" t="s">
        <v>2105</v>
      </c>
      <c r="E1480" s="19" t="s">
        <v>2146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2147</v>
      </c>
      <c r="B1481" s="19" t="s">
        <v>2103</v>
      </c>
      <c r="C1481" s="19"/>
      <c r="D1481" s="60" t="s">
        <v>2105</v>
      </c>
      <c r="E1481" s="19" t="s">
        <v>2146</v>
      </c>
      <c r="F1481" s="21"/>
      <c r="G1481" s="19" t="s">
        <v>61</v>
      </c>
      <c r="H1481" s="25" t="str">
        <f t="shared" ref="H1481:H1489" si="150">IF(RIGHT(G1481,1)="M", LEFT(G1481,LEN(G1481)-1), G1481)</f>
        <v>DC101</v>
      </c>
      <c r="I1481" s="25" t="str">
        <f t="shared" ref="I1481:I1489" si="151">IF(RIGHT(G1481,1)="M","M","Non-M")</f>
        <v>Non-M</v>
      </c>
      <c r="J1481" s="34"/>
      <c r="K1481" s="79"/>
      <c r="L1481" s="78">
        <f>IF(COUNTIFS($E$3:E1520,E1490)=1, K1490, 0)</f>
        <v>0</v>
      </c>
    </row>
    <row r="1482" spans="1:12" ht="41.25" customHeight="1">
      <c r="A1482" s="18" t="s">
        <v>2148</v>
      </c>
      <c r="B1482" s="19" t="s">
        <v>2103</v>
      </c>
      <c r="C1482" s="19"/>
      <c r="D1482" s="60" t="s">
        <v>2105</v>
      </c>
      <c r="E1482" s="19" t="s">
        <v>2146</v>
      </c>
      <c r="F1482" s="21"/>
      <c r="G1482" s="19" t="s">
        <v>96</v>
      </c>
      <c r="H1482" s="25" t="str">
        <f t="shared" si="150"/>
        <v>DC300</v>
      </c>
      <c r="I1482" s="25" t="str">
        <f t="shared" si="151"/>
        <v>Non-M</v>
      </c>
      <c r="J1482" s="34"/>
      <c r="K1482" s="79"/>
      <c r="L1482" s="78">
        <f>IF(COUNTIFS($E$3:E1521,E1491)=1, K1491, 0)</f>
        <v>0</v>
      </c>
    </row>
    <row r="1483" spans="1:12" ht="41.25" customHeight="1">
      <c r="A1483" s="18" t="s">
        <v>2149</v>
      </c>
      <c r="B1483" s="19" t="s">
        <v>2103</v>
      </c>
      <c r="C1483" s="19"/>
      <c r="D1483" s="60" t="s">
        <v>2105</v>
      </c>
      <c r="E1483" s="19" t="s">
        <v>2146</v>
      </c>
      <c r="F1483" s="21"/>
      <c r="G1483" s="19" t="s">
        <v>152</v>
      </c>
      <c r="H1483" s="25" t="str">
        <f t="shared" si="150"/>
        <v>DC400</v>
      </c>
      <c r="I1483" s="25" t="str">
        <f t="shared" si="151"/>
        <v>Non-M</v>
      </c>
      <c r="J1483" s="34"/>
      <c r="K1483" s="79"/>
      <c r="L1483" s="78">
        <f>IF(COUNTIFS($E$3:E1522,E1492)=1, K1492, 0)</f>
        <v>0</v>
      </c>
    </row>
    <row r="1484" spans="1:12" ht="41.25" customHeight="1">
      <c r="A1484" s="18" t="s">
        <v>2150</v>
      </c>
      <c r="B1484" s="19" t="s">
        <v>2103</v>
      </c>
      <c r="C1484" s="19"/>
      <c r="D1484" s="60" t="s">
        <v>2105</v>
      </c>
      <c r="E1484" s="19" t="s">
        <v>2146</v>
      </c>
      <c r="F1484" s="21"/>
      <c r="G1484" s="19" t="s">
        <v>135</v>
      </c>
      <c r="H1484" s="25" t="str">
        <f t="shared" si="150"/>
        <v>DC200</v>
      </c>
      <c r="I1484" s="25" t="str">
        <f t="shared" si="151"/>
        <v>Non-M</v>
      </c>
      <c r="J1484" s="34"/>
      <c r="K1484" s="79"/>
      <c r="L1484" s="78">
        <f>IF(COUNTIFS($E$3:E1523,E1493)=1, K1493, 0)</f>
        <v>0</v>
      </c>
    </row>
    <row r="1485" spans="1:12" ht="41.25" customHeight="1">
      <c r="A1485" s="18" t="s">
        <v>2151</v>
      </c>
      <c r="B1485" s="19" t="s">
        <v>2103</v>
      </c>
      <c r="C1485" s="19"/>
      <c r="D1485" s="60" t="s">
        <v>2105</v>
      </c>
      <c r="E1485" s="19" t="s">
        <v>2146</v>
      </c>
      <c r="F1485" s="21"/>
      <c r="G1485" s="19" t="s">
        <v>1344</v>
      </c>
      <c r="H1485" s="25" t="str">
        <f t="shared" si="150"/>
        <v>JS105</v>
      </c>
      <c r="I1485" s="25" t="str">
        <f t="shared" si="151"/>
        <v>Non-M</v>
      </c>
      <c r="J1485" s="34"/>
      <c r="K1485" s="79"/>
      <c r="L1485" s="78">
        <f>IF(COUNTIFS($E$3:E1524,E1494)=1, K1494, 0)</f>
        <v>0</v>
      </c>
    </row>
    <row r="1486" spans="1:12" ht="41.25" customHeight="1">
      <c r="A1486" s="18" t="s">
        <v>2152</v>
      </c>
      <c r="B1486" s="19" t="s">
        <v>2103</v>
      </c>
      <c r="C1486" s="19"/>
      <c r="D1486" s="60" t="s">
        <v>2105</v>
      </c>
      <c r="E1486" s="19" t="s">
        <v>2146</v>
      </c>
      <c r="F1486" s="21"/>
      <c r="G1486" s="19" t="s">
        <v>120</v>
      </c>
      <c r="H1486" s="25" t="str">
        <f t="shared" si="150"/>
        <v>JS124</v>
      </c>
      <c r="I1486" s="25" t="str">
        <f t="shared" si="151"/>
        <v>Non-M</v>
      </c>
      <c r="J1486" s="34"/>
      <c r="K1486" s="79"/>
      <c r="L1486" s="78">
        <f>IF(COUNTIFS($E$3:E1525,E1495)=1, K1495, 0)</f>
        <v>0</v>
      </c>
    </row>
    <row r="1487" spans="1:12" ht="41.25" customHeight="1">
      <c r="A1487" s="18" t="s">
        <v>2153</v>
      </c>
      <c r="B1487" s="19" t="s">
        <v>2103</v>
      </c>
      <c r="C1487" s="19"/>
      <c r="D1487" s="60" t="s">
        <v>2105</v>
      </c>
      <c r="E1487" s="19" t="s">
        <v>2146</v>
      </c>
      <c r="F1487" s="21"/>
      <c r="G1487" s="19" t="s">
        <v>322</v>
      </c>
      <c r="H1487" s="25" t="str">
        <f t="shared" si="150"/>
        <v>GT207</v>
      </c>
      <c r="I1487" s="25" t="str">
        <f t="shared" si="151"/>
        <v>Non-M</v>
      </c>
      <c r="J1487" s="34"/>
      <c r="K1487" s="79"/>
      <c r="L1487" s="78">
        <f>IF(COUNTIFS($E$3:E1526,E1496)=1, K1496, 0)</f>
        <v>0</v>
      </c>
    </row>
    <row r="1488" spans="1:12" ht="41.25" customHeight="1">
      <c r="A1488" s="18" t="s">
        <v>2154</v>
      </c>
      <c r="B1488" s="19" t="s">
        <v>2103</v>
      </c>
      <c r="C1488" s="19"/>
      <c r="D1488" s="60" t="s">
        <v>2105</v>
      </c>
      <c r="E1488" s="19" t="s">
        <v>2146</v>
      </c>
      <c r="F1488" s="21"/>
      <c r="G1488" s="19" t="s">
        <v>2143</v>
      </c>
      <c r="H1488" s="25" t="str">
        <f t="shared" si="150"/>
        <v>PK305</v>
      </c>
      <c r="I1488" s="25" t="str">
        <f t="shared" si="151"/>
        <v>M</v>
      </c>
      <c r="J1488" s="34"/>
      <c r="K1488" s="79"/>
    </row>
    <row r="1489" spans="1:11" ht="41.25" customHeight="1">
      <c r="A1489" s="18" t="s">
        <v>2155</v>
      </c>
      <c r="B1489" s="19" t="s">
        <v>2103</v>
      </c>
      <c r="C1489" s="19"/>
      <c r="D1489" s="60" t="s">
        <v>2105</v>
      </c>
      <c r="E1489" s="19" t="s">
        <v>2146</v>
      </c>
      <c r="F1489" s="21"/>
      <c r="G1489" s="19" t="s">
        <v>71</v>
      </c>
      <c r="H1489" s="25" t="str">
        <f t="shared" si="150"/>
        <v>HM500</v>
      </c>
      <c r="I1489" s="25" t="str">
        <f t="shared" si="151"/>
        <v>Non-M</v>
      </c>
      <c r="J1489" s="34"/>
      <c r="K1489" s="79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C27" sqref="C27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2156</v>
      </c>
      <c r="B2" s="8" t="s">
        <v>2157</v>
      </c>
      <c r="C2" s="8" t="s">
        <v>2158</v>
      </c>
      <c r="D2" s="8" t="s">
        <v>2159</v>
      </c>
      <c r="E2" s="8" t="s">
        <v>2160</v>
      </c>
      <c r="F2" s="8" t="s">
        <v>2161</v>
      </c>
      <c r="G2" s="80" t="s">
        <v>2162</v>
      </c>
      <c r="H2" s="8" t="s">
        <v>2163</v>
      </c>
      <c r="I2" s="8" t="s">
        <v>2164</v>
      </c>
      <c r="J2" s="75" t="s">
        <v>2165</v>
      </c>
      <c r="R2" s="83" t="s">
        <v>2166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2167</v>
      </c>
      <c r="E3" s="10">
        <v>5</v>
      </c>
      <c r="F3" s="10" t="s">
        <v>2168</v>
      </c>
      <c r="G3" s="81">
        <f>Table2[[#This Row],[SAM Improvement]]*Table2[[#This Row],[Current Total FG QTY]]*$S$7</f>
        <v>789742.16524216521</v>
      </c>
      <c r="H3" s="10" t="s">
        <v>2167</v>
      </c>
      <c r="I3" s="10" t="s">
        <v>2169</v>
      </c>
      <c r="J3" s="76">
        <v>46136.687002314815</v>
      </c>
      <c r="R3" s="85" t="s">
        <v>2170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2167</v>
      </c>
      <c r="E4" s="10"/>
      <c r="F4" s="10"/>
      <c r="G4" s="81">
        <f>Table2[[#This Row],[SAM Improvement]]*Table2[[#This Row],[Current Total FG QTY]]*$S$7</f>
        <v>0</v>
      </c>
      <c r="H4" s="10"/>
      <c r="I4" s="10"/>
      <c r="J4" s="76"/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2167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2167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2167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2167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2167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2167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2167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2167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2167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2167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2167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2167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2167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2167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2167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2167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2167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2167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2026-04-24T08:52:07Z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