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760" documentId="13_ncr:1_{7EF57DF4-89AE-8C42-9C9C-3682908C3E34}" xr6:coauthVersionLast="47" xr6:coauthVersionMax="47" xr10:uidLastSave="{0F158E96-4E15-4978-ACE6-AFDCCCB446C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08" i="5" l="1"/>
  <c r="H1809" i="5"/>
  <c r="H1810" i="5"/>
  <c r="H1811" i="5"/>
  <c r="H1812" i="5"/>
  <c r="H1813" i="5"/>
  <c r="I1808" i="5"/>
  <c r="I1809" i="5"/>
  <c r="I1810" i="5"/>
  <c r="I1811" i="5"/>
  <c r="I1812" i="5"/>
  <c r="I181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<sst xmlns="http://schemas.openxmlformats.org/spreadsheetml/2006/main" count="10785" uniqueCount="2615">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</sst>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3" totalsRowShown="0" headerRowDxfId="26" dataDxfId="25" tableBorderDxfId="24">
  <autoFilter ref="A2:K181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79" activePane="bottomLeft" state="frozen"/>
      <selection pane="bottomLeft" activeCell="B1807" sqref="B1781:K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IF(COUNTIFS($E$3:E1814,E1409)=1,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97"/>
      <c r="C1808" s="97"/>
      <c r="D1808" s="60"/>
      <c r="E1808" s="97"/>
      <c r="F1808" s="21"/>
      <c r="G1808" s="19"/>
      <c r="H1808" s="25">
        <f t="shared" ref="H1808:H1813" si="183">IF(RIGHT(G1808,1)="M", LEFT(G1808,LEN(G1808)-1), G1808)</f>
        <v>0</v>
      </c>
      <c r="I1808" s="25" t="str">
        <f t="shared" ref="I1808:I1813" si="184">IF(RIGHT(G1808,1)="M","M","Non-M")</f>
        <v>Non-M</v>
      </c>
      <c r="J1808" s="34"/>
      <c r="K1808" s="79"/>
    </row>
    <row r="1809" spans="1:11" ht="41.25" customHeight="1">
      <c r="A1809" s="96" t="s">
        <v>2518</v>
      </c>
      <c r="B1809" s="97"/>
      <c r="C1809" s="97"/>
      <c r="D1809" s="60"/>
      <c r="E1809" s="97"/>
      <c r="F1809" s="21"/>
      <c r="G1809" s="19"/>
      <c r="H1809" s="25">
        <f t="shared" si="183"/>
        <v>0</v>
      </c>
      <c r="I1809" s="25" t="str">
        <f t="shared" si="184"/>
        <v>Non-M</v>
      </c>
      <c r="J1809" s="34"/>
      <c r="K1809" s="79"/>
    </row>
    <row r="1810" spans="1:11" ht="41.25" customHeight="1">
      <c r="A1810" s="96" t="s">
        <v>2519</v>
      </c>
      <c r="B1810" s="97"/>
      <c r="C1810" s="97"/>
      <c r="D1810" s="60"/>
      <c r="E1810" s="97"/>
      <c r="F1810" s="21"/>
      <c r="G1810" s="19"/>
      <c r="H1810" s="25">
        <f t="shared" si="183"/>
        <v>0</v>
      </c>
      <c r="I1810" s="25" t="str">
        <f t="shared" si="184"/>
        <v>Non-M</v>
      </c>
      <c r="J1810" s="34"/>
      <c r="K1810" s="79"/>
    </row>
    <row r="1811" spans="1:11" ht="41.25" customHeight="1">
      <c r="A1811" s="96" t="s">
        <v>2520</v>
      </c>
      <c r="B1811" s="97"/>
      <c r="C1811" s="97"/>
      <c r="D1811" s="60"/>
      <c r="E1811" s="97"/>
      <c r="F1811" s="21"/>
      <c r="G1811" s="19"/>
      <c r="H1811" s="25">
        <f t="shared" si="183"/>
        <v>0</v>
      </c>
      <c r="I1811" s="25" t="str">
        <f t="shared" si="184"/>
        <v>Non-M</v>
      </c>
      <c r="J1811" s="34"/>
      <c r="K1811" s="79"/>
    </row>
    <row r="1812" spans="1:11" ht="41.25" customHeight="1">
      <c r="A1812" s="96" t="s">
        <v>2521</v>
      </c>
      <c r="B1812" s="97"/>
      <c r="C1812" s="97"/>
      <c r="D1812" s="60"/>
      <c r="E1812" s="97"/>
      <c r="F1812" s="21"/>
      <c r="G1812" s="19"/>
      <c r="H1812" s="25">
        <f t="shared" si="183"/>
        <v>0</v>
      </c>
      <c r="I1812" s="25" t="str">
        <f t="shared" si="184"/>
        <v>Non-M</v>
      </c>
      <c r="J1812" s="34"/>
      <c r="K1812" s="79"/>
    </row>
    <row r="1813" spans="1:11" ht="41.25" customHeight="1">
      <c r="A1813" s="96" t="s">
        <v>2522</v>
      </c>
      <c r="B1813" s="97"/>
      <c r="C1813" s="97"/>
      <c r="D1813" s="60"/>
      <c r="E1813" s="97"/>
      <c r="F1813" s="21"/>
      <c r="G1813" s="19"/>
      <c r="H1813" s="25">
        <f t="shared" si="183"/>
        <v>0</v>
      </c>
      <c r="I1813" s="25" t="str">
        <f t="shared" si="184"/>
        <v>Non-M</v>
      </c>
      <c r="J1813" s="34"/>
      <c r="K1813" s="79"/>
    </row>
    <row r="1814" spans="1:11" ht="41.25" customHeight="1"/>
    <row r="1815" spans="1:11" ht="41.25" customHeight="1"/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2523</v>
      </c>
      <c r="B2" s="8" t="s">
        <v>2524</v>
      </c>
      <c r="C2" s="8" t="s">
        <v>2525</v>
      </c>
      <c r="D2" s="8" t="s">
        <v>2526</v>
      </c>
      <c r="E2" s="8" t="s">
        <v>2527</v>
      </c>
      <c r="F2" s="8" t="s">
        <v>2528</v>
      </c>
      <c r="G2" s="80" t="s">
        <v>2529</v>
      </c>
      <c r="H2" s="8" t="s">
        <v>2530</v>
      </c>
      <c r="I2" s="8" t="s">
        <v>2531</v>
      </c>
      <c r="J2" s="75" t="s">
        <v>2532</v>
      </c>
      <c r="R2" s="83" t="s">
        <v>2533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2534</v>
      </c>
      <c r="E3" s="10">
        <v>0.1234</v>
      </c>
      <c r="F3" s="10" t="s">
        <v>2535</v>
      </c>
      <c r="G3" s="81">
        <f>Table2[[#This Row],[Current Total FG QTY]]*Table2[[#This Row],[SAM Improvement]]*$S$7</f>
        <v>22089.830484330483</v>
      </c>
      <c r="H3" s="10" t="s">
        <v>2536</v>
      </c>
      <c r="I3" s="10" t="s">
        <v>2537</v>
      </c>
      <c r="J3" s="76">
        <v>46140.696493055599</v>
      </c>
      <c r="R3" s="85" t="s">
        <v>2538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2534</v>
      </c>
      <c r="E4" s="10">
        <v>0</v>
      </c>
      <c r="F4" s="10" t="s">
        <v>2539</v>
      </c>
      <c r="G4" s="81">
        <f>Table2[[#This Row],[Current Total FG QTY]]*Table2[[#This Row],[SAM Improvement]]*$S$7</f>
        <v>0</v>
      </c>
      <c r="H4" s="10"/>
      <c r="I4" s="10" t="s">
        <v>2537</v>
      </c>
      <c r="J4" s="76">
        <v>46140.7086458333</v>
      </c>
      <c r="R4" s="85" t="s">
        <v>2540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2534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2537</v>
      </c>
      <c r="J5" s="76">
        <v>46140.698171296302</v>
      </c>
      <c r="R5" s="85" t="s">
        <v>2541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2534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2537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2534</v>
      </c>
      <c r="E7" s="10">
        <v>0</v>
      </c>
      <c r="F7" s="10" t="s">
        <v>2539</v>
      </c>
      <c r="G7" s="81">
        <f>Table2[[#This Row],[Current Total FG QTY]]*Table2[[#This Row],[SAM Improvement]]*$S$7</f>
        <v>0</v>
      </c>
      <c r="H7" s="10"/>
      <c r="I7" s="10" t="s">
        <v>2537</v>
      </c>
      <c r="J7" s="76">
        <v>46140.7088194444</v>
      </c>
      <c r="R7" s="87" t="s">
        <v>2542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2534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2534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2534</v>
      </c>
      <c r="E10" s="10">
        <v>0.1177</v>
      </c>
      <c r="F10" s="10" t="s">
        <v>2543</v>
      </c>
      <c r="G10" s="81">
        <f>Table2[[#This Row],[Current Total FG QTY]]*Table2[[#This Row],[SAM Improvement]]*$S$7</f>
        <v>8856.7573361823361</v>
      </c>
      <c r="H10" s="10"/>
      <c r="I10" s="10" t="s">
        <v>2537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2534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2534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2534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2534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2534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2534</v>
      </c>
      <c r="E16" s="10">
        <v>0</v>
      </c>
      <c r="F16" s="10" t="s">
        <v>2544</v>
      </c>
      <c r="G16" s="81">
        <f>Table2[[#This Row],[Current Total FG QTY]]*Table2[[#This Row],[SAM Improvement]]*$S$7</f>
        <v>0</v>
      </c>
      <c r="H16" s="10" t="s">
        <v>2536</v>
      </c>
      <c r="I16" s="10" t="s">
        <v>2537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2534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2534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2534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2534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2534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2534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2545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2546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2547</v>
      </c>
      <c r="D76">
        <v>163</v>
      </c>
    </row>
    <row r="77" spans="2:4">
      <c r="B77" t="s">
        <v>2548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2549</v>
      </c>
      <c r="D167">
        <v>499</v>
      </c>
    </row>
    <row r="168" spans="2:4">
      <c r="B168" t="s">
        <v>2550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2552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2553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2555</v>
      </c>
      <c r="D210">
        <v>10</v>
      </c>
    </row>
    <row r="211" spans="2:4">
      <c r="B211" t="s">
        <v>2556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2557</v>
      </c>
      <c r="D218">
        <v>69</v>
      </c>
    </row>
    <row r="219" spans="2:4">
      <c r="B219" t="s">
        <v>2558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2559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2558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2560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2561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2562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2563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2565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2566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2567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2568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2569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2575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2576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2577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2578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2579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2585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2586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2587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2588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2589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2595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2596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2606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2607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2608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2609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2026-04-30T05:38:53Z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