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86" documentId="13_ncr:1_{7EF57DF4-89AE-8C42-9C9C-3682908C3E34}" xr6:coauthVersionLast="47" xr6:coauthVersionMax="47" xr10:uidLastSave="{CB7FF023-1718-45F9-8850-7A77AA29313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058" i="5"/>
  <c r="I2059" i="5"/>
  <c r="I2060" i="5"/>
  <c r="I2061" i="5"/>
  <c r="I2062" i="5"/>
  <c r="H2058" i="5"/>
  <c r="H2059" i="5"/>
  <c r="H2060" i="5"/>
  <c r="H2061" i="5"/>
  <c r="H20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I2057" i="5"/>
  <c r="H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<sst xmlns="http://schemas.openxmlformats.org/spreadsheetml/2006/main" count="12317" uniqueCount="2928">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</sst>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62" totalsRowShown="0" headerRowDxfId="26" dataDxfId="25" tableBorderDxfId="24">
  <autoFilter ref="A2:K206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48" activePane="bottomLeft" state="frozen"/>
      <selection pane="bottomLeft" activeCell="G2056" sqref="G205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IF(COUNTIFS($E$3:E2062,E910)=1,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IF(COUNTIFS($E$3:E2062,E911)=1,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IF(COUNTIFS($E$3:E2062,E912)=1,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IF(COUNTIFS($E$3:E2062,E913)=1,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IF(COUNTIFS($E$3:E2062,E914)=1,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IF(COUNTIFS($E$3:E2062,E915)=1,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IF(COUNTIFS($E$3:E2062,E916)=1,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IF(COUNTIFS($E$3:E2062,E917)=1,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IF(COUNTIFS($E$3:E2062,E918)=1,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IF(COUNTIFS($E$3:E2062,E919)=1,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IF(COUNTIFS($E$3:E2062,E920)=1,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IF(COUNTIFS($E$3:E2062,E925)=1,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IF(COUNTIFS($E$3:E2062,E926)=1,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IF(COUNTIFS($E$3:E2062,E927)=1,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IF(COUNTIFS($E$3:E2062,E928)=1,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IF(COUNTIFS($E$3:E2062,E929)=1,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IF(COUNTIFS($E$3:E2062,E939)=1,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IF(COUNTIFS($E$3:E2062,E944)=1,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IF(COUNTIFS($E$3:E2062,E945)=1,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IF(COUNTIFS($E$3:E2062,E946)=1,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IF(COUNTIFS($E$3:E2062,E947)=1,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IF(COUNTIFS($E$3:E2062,E948)=1,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IF(COUNTIFS($E$3:E2062,E955)=1,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IF(COUNTIFS($E$3:E2062,E956)=1,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IF(COUNTIFS($E$3:E2062,E957)=1,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IF(COUNTIFS($E$3:E2062,E959)=1,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IF(COUNTIFS($E$3:E2062,E972)=1,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IF(COUNTIFS($E$3:E2062,E973)=1,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IF(COUNTIFS($E$3:E2062,E974)=1,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IF(COUNTIFS($E$3:E2062,E975)=1,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IF(COUNTIFS($E$3:E2062,E976)=1,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IF(COUNTIFS($E$3:E2062,E977)=1,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IF(COUNTIFS($E$3:E2062,E992)=1,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IF(COUNTIFS($E$3:E2062,E999)=1,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IF(COUNTIFS($E$3:E2062,E1004)=1,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IF(COUNTIFS($E$3:E2062,E1005)=1,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IF(COUNTIFS($E$3:E2062,E1010)=1,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IF(COUNTIFS($E$3:E2062,E1015)=1,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IF(COUNTIFS($E$3:E2062,E1016)=1,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IF(COUNTIFS($E$3:E2062,E1026)=1,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IF(COUNTIFS($E$3:E2062,E1027)=1,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IF(COUNTIFS($E$3:E2062,E1028)=1,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IF(COUNTIFS($E$3:E2062,E1029)=1,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IF(COUNTIFS($E$3:E2062,E1030)=1,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IF(COUNTIFS($E$3:E2062,E1031)=1,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IF(COUNTIFS($E$3:E2062,E1032)=1,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IF(COUNTIFS($E$3:E2062,E1033)=1,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IF(COUNTIFS($E$3:E2062,E1034)=1,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IF(COUNTIFS($E$3:E2062,E1035)=1,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IF(COUNTIFS($E$3:E2062,E1036)=1,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IF(COUNTIFS($E$3:E2062,E1038)=1,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IF(COUNTIFS($E$3:E2062,E1039)=1,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IF(COUNTIFS($E$3:E2062,E1040)=1,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IF(COUNTIFS($E$3:E2062,E1041)=1,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IF(COUNTIFS($E$3:E2062,E1042)=1,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IF(COUNTIFS($E$3:E2062,E1043)=1,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IF(COUNTIFS($E$3:E2062,E1044)=1,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IF(COUNTIFS($E$3:E2062,E1045)=1,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IF(COUNTIFS($E$3:E2062,E1046)=1,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IF(COUNTIFS($E$3:E2062,E1047)=1,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IF(COUNTIFS($E$3:E2062,E1048)=1,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IF(COUNTIFS($E$3:E2062,E1049)=1,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IF(COUNTIFS($E$3:E2062,E1050)=1,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IF(COUNTIFS($E$3:E2062,E1051)=1,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IF(COUNTIFS($E$3:E2062,E1054)=1,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IF(COUNTIFS($E$3:E2062,E1055)=1,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IF(COUNTIFS($E$3:E2062,E1056)=1,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IF(COUNTIFS($E$3:E2062,E1061)=1,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IF(COUNTIFS($E$3:E2062,E1062)=1,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IF(COUNTIFS($E$3:E2062,E1063)=1,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IF(COUNTIFS($E$3:E2062,E1066)=1,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IF(COUNTIFS($E$3:E2062,E1067)=1,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IF(COUNTIFS($E$3:E2062,E1071)=1,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IF(COUNTIFS($E$3:E2062,E1072)=1,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IF(COUNTIFS($E$3:E2062,E1073)=1,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IF(COUNTIFS($E$3:E2062,E1074)=1,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IF(COUNTIFS($E$3:E2062,E1075)=1,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IF(COUNTIFS($E$3:E2062,E1076)=1,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IF(COUNTIFS($E$3:E2062,E1077)=1,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IF(COUNTIFS($E$3:E2062,E1078)=1,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IF(COUNTIFS($E$3:E2062,E1084)=1,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IF(COUNTIFS($E$3:E2062,E1085)=1,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IF(COUNTIFS($E$3:E2062,E1086)=1,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IF(COUNTIFS($E$3:E2062,E1088)=1,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IF(COUNTIFS($E$3:E2062,E1089)=1,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IF(COUNTIFS($E$3:E2062,E1098)=1,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IF(COUNTIFS($E$3:E2062,E1099)=1,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IF(COUNTIFS($E$3:E2062,E1100)=1,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IF(COUNTIFS($E$3:E2062,E1101)=1,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IF(COUNTIFS($E$3:E2062,E1102)=1,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IF(COUNTIFS($E$3:E2062,E1103)=1,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IF(COUNTIFS($E$3:E2062,E1104)=1,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IF(COUNTIFS($E$3:E2062,E1105)=1,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IF(COUNTIFS($E$3:E2062,E1106)=1,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IF(COUNTIFS($E$3:E2062,E1107)=1,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IF(COUNTIFS($E$3:E2062,E1108)=1,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IF(COUNTIFS($E$3:E2062,E1109)=1,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IF(COUNTIFS($E$3:E2062,E1110)=1,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IF(COUNTIFS($E$3:E2062,E1111)=1,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IF(COUNTIFS($E$3:E2062,E1118)=1,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IF(COUNTIFS($E$3:E2062,E1119)=1,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IF(COUNTIFS($E$3:E2062,E1120)=1,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IF(COUNTIFS($E$3:E2062,E1121)=1,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IF(COUNTIFS($E$3:E2062,E1122)=1,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IF(COUNTIFS($E$3:E2062,E1123)=1,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IF(COUNTIFS($E$3:E2062,E1124)=1,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IF(COUNTIFS($E$3:E2062,E1125)=1,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IF(COUNTIFS($E$3:E2062,E1126)=1,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IF(COUNTIFS($E$3:E2062,E1127)=1,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IF(COUNTIFS($E$3:E2062,E1128)=1,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IF(COUNTIFS($E$3:E2062,E1129)=1,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IF(COUNTIFS($E$3:E2062,E1130)=1,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IF(COUNTIFS($E$3:E2062,E1131)=1,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IF(COUNTIFS($E$3:E2062,E1132)=1,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IF(COUNTIFS($E$3:E2062,E1133)=1,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IF(COUNTIFS($E$3:E2062,E1134)=1,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IF(COUNTIFS($E$3:E2062,E1135)=1,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IF(COUNTIFS($E$3:E2062,E1136)=1,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IF(COUNTIFS($E$3:E2062,E1137)=1,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IF(COUNTIFS($E$3:E2062,E1138)=1,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IF(COUNTIFS($E$3:E2062,E1139)=1,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IF(COUNTIFS($E$3:E2062,E1140)=1,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IF(COUNTIFS($E$3:E2062,E1141)=1,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IF(COUNTIFS($E$3:E2062,E1142)=1,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IF(COUNTIFS($E$3:E2062,E1143)=1,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IF(COUNTIFS($E$3:E2062,E1144)=1,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IF(COUNTIFS($E$3:E2062,E1145)=1,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IF(COUNTIFS($E$3:E2062,E1146)=1,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IF(COUNTIFS($E$3:E2062,E1147)=1,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IF(COUNTIFS($E$3:E2062,E1148)=1,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IF(COUNTIFS($E$3:E2062,E1149)=1,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IF(COUNTIFS($E$3:E2062,E1150)=1,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IF(COUNTIFS($E$3:E2062,E1151)=1,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IF(COUNTIFS($E$3:E2062,E1152)=1,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IF(COUNTIFS($E$3:E2062,E1153)=1,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IF(COUNTIFS($E$3:E2062,E1154)=1,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IF(COUNTIFS($E$3:E2062,E1155)=1,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IF(COUNTIFS($E$3:E2062,E1156)=1,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IF(COUNTIFS($E$3:E2062,E1157)=1,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IF(COUNTIFS($E$3:E2062,E1158)=1,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IF(COUNTIFS($E$3:E2062,E1159)=1,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IF(COUNTIFS($E$3:E2062,E1160)=1,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IF(COUNTIFS($E$3:E2062,E1161)=1,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IF(COUNTIFS($E$3:E2062,E1162)=1,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IF(COUNTIFS($E$3:E2062,E1163)=1,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IF(COUNTIFS($E$3:E2062,E1164)=1,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IF(COUNTIFS($E$3:E2062,E1165)=1,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IF(COUNTIFS($E$3:E2062,E1166)=1,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IF(COUNTIFS($E$3:E2062,E1167)=1,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IF(COUNTIFS($E$3:E2062,E1168)=1,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IF(COUNTIFS($E$3:E2062,E1169)=1,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IF(COUNTIFS($E$3:E2062,E1170)=1,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IF(COUNTIFS($E$3:E2062,E1171)=1,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IF(COUNTIFS($E$3:E2062,E1172)=1,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IF(COUNTIFS($E$3:E2062,E1173)=1,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IF(COUNTIFS($E$3:E2062,E1174)=1,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IF(COUNTIFS($E$3:E2062,E1175)=1,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IF(COUNTIFS($E$3:E2062,E1176)=1,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IF(COUNTIFS($E$3:E2062,E1177)=1,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IF(COUNTIFS($E$3:E2062,E1178)=1,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IF(COUNTIFS($E$3:E2062,E1179)=1,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IF(COUNTIFS($E$3:E2062,E1180)=1,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IF(COUNTIFS($E$3:E2062,E1181)=1,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IF(COUNTIFS($E$3:E2062,E1182)=1,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IF(COUNTIFS($E$3:E2062,E1183)=1,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IF(COUNTIFS($E$3:E2062,E1184)=1,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IF(COUNTIFS($E$3:E2062,E1185)=1,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IF(COUNTIFS($E$3:E2062,E1186)=1,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IF(COUNTIFS($E$3:E2062,E1187)=1,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IF(COUNTIFS($E$3:E2062,E1188)=1,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IF(COUNTIFS($E$3:E2062,E1189)=1,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IF(COUNTIFS($E$3:E2062,E1190)=1,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IF(COUNTIFS($E$3:E2062,E1191)=1,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IF(COUNTIFS($E$3:E2062,E1192)=1,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IF(COUNTIFS($E$3:E2062,E1193)=1,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IF(COUNTIFS($E$3:E2062,E1194)=1,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IF(COUNTIFS($E$3:E2062,E1195)=1,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IF(COUNTIFS($E$3:E2062,E1196)=1,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IF(COUNTIFS($E$3:E2062,E1197)=1,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IF(COUNTIFS($E$3:E2062,E1198)=1,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IF(COUNTIFS($E$3:E2062,E1199)=1,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IF(COUNTIFS($E$3:E2062,E1200)=1,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IF(COUNTIFS($E$3:E2062,E1201)=1,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IF(COUNTIFS($E$3:E2062,E1202)=1,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IF(COUNTIFS($E$3:E2062,E1203)=1,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IF(COUNTIFS($E$3:E2062,E1204)=1,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IF(COUNTIFS($E$3:E2062,E1205)=1,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IF(COUNTIFS($E$3:E2062,E1206)=1,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IF(COUNTIFS($E$3:E2062,E1207)=1,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IF(COUNTIFS($E$3:E2062,E1208)=1,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IF(COUNTIFS($E$3:E2062,E1209)=1,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IF(COUNTIFS($E$3:E2062,E1210)=1,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IF(COUNTIFS($E$3:E2062,E1211)=1,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IF(COUNTIFS($E$3:E2062,E1212)=1,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IF(COUNTIFS($E$3:E2062,E1214)=1,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IF(COUNTIFS($E$3:E2062,E1215)=1,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IF(COUNTIFS($E$3:E2062,E1216)=1,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IF(COUNTIFS($E$3:E2062,E1217)=1,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IF(COUNTIFS($E$3:E2062,E1218)=1,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IF(COUNTIFS($E$3:E2062,E1219)=1,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IF(COUNTIFS($E$3:E2062,E1220)=1,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IF(COUNTIFS($E$3:E2062,E1221)=1,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IF(COUNTIFS($E$3:E2062,E1222)=1,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IF(COUNTIFS($E$3:E2062,E1223)=1,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IF(COUNTIFS($E$3:E2062,E1224)=1,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IF(COUNTIFS($E$3:E2062,E1225)=1,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IF(COUNTIFS($E$3:E2062,E1226)=1,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IF(COUNTIFS($E$3:E2062,E1227)=1,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IF(COUNTIFS($E$3:E2062,E1228)=1,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IF(COUNTIFS($E$3:E2062,E1229)=1,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IF(COUNTIFS($E$3:E2062,E1230)=1,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IF(COUNTIFS($E$3:E2062,E1231)=1,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IF(COUNTIFS($E$3:E2062,E1232)=1,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IF(COUNTIFS($E$3:E2062,E1233)=1,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IF(COUNTIFS($E$3:E2062,E1234)=1,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IF(COUNTIFS($E$3:E2062,E1235)=1,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IF(COUNTIFS($E$3:E2062,E1236)=1,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IF(COUNTIFS($E$3:E2062,E1237)=1,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IF(COUNTIFS($E$3:E2062,E1238)=1,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IF(COUNTIFS($E$3:E2062,E1239)=1,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IF(COUNTIFS($E$3:E2062,E1240)=1,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IF(COUNTIFS($E$3:E2062,E1241)=1,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IF(COUNTIFS($E$3:E2062,E1242)=1,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IF(COUNTIFS($E$3:E2062,E1243)=1,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IF(COUNTIFS($E$3:E2062,E1244)=1,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IF(COUNTIFS($E$3:E2062,E1245)=1,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IF(COUNTIFS($E$3:E2062,E1246)=1,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IF(COUNTIFS($E$3:E2062,E1247)=1,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IF(COUNTIFS($E$3:E2062,E1248)=1,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IF(COUNTIFS($E$3:E2062,E1249)=1,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IF(COUNTIFS($E$3:E2062,E1250)=1,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IF(COUNTIFS($E$3:E2062,E1251)=1,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IF(COUNTIFS($E$3:E2062,E1252)=1,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IF(COUNTIFS($E$3:E2062,E1253)=1,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IF(COUNTIFS($E$3:E2062,E1254)=1,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IF(COUNTIFS($E$3:E2062,E1255)=1,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IF(COUNTIFS($E$3:E2062,E1256)=1,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IF(COUNTIFS($E$3:E2062,E1257)=1,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IF(COUNTIFS($E$3:E2062,E1258)=1,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IF(COUNTIFS($E$3:E2062,E1259)=1,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IF(COUNTIFS($E$3:E2062,E1260)=1,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IF(COUNTIFS($E$3:E2062,E1261)=1,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IF(COUNTIFS($E$3:E2062,E1262)=1,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IF(COUNTIFS($E$3:E2062,E1263)=1,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IF(COUNTIFS($E$3:E2062,E1264)=1,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IF(COUNTIFS($E$3:E2062,E1265)=1,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IF(COUNTIFS($E$3:E2062,E1266)=1,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IF(COUNTIFS($E$3:E2062,E1267)=1,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IF(COUNTIFS($E$3:E2062,E1268)=1,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IF(COUNTIFS($E$3:E2062,E1269)=1,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IF(COUNTIFS($E$3:E2062,E1270)=1,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IF(COUNTIFS($E$3:E2062,E1271)=1,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IF(COUNTIFS($E$3:E2062,E1272)=1,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IF(COUNTIFS($E$3:E2062,E1273)=1,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IF(COUNTIFS($E$3:E2062,E1274)=1,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IF(COUNTIFS($E$3:E2062,E1275)=1,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IF(COUNTIFS($E$3:E2062,E1276)=1,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IF(COUNTIFS($E$3:E2062,E1277)=1,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IF(COUNTIFS($E$3:E2062,E1278)=1,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IF(COUNTIFS($E$3:E2062,E1279)=1,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IF(COUNTIFS($E$3:E2062,E1280)=1,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IF(COUNTIFS($E$3:E2062,E1281)=1,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IF(COUNTIFS($E$3:E2062,E1282)=1,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IF(COUNTIFS($E$3:E2062,E1283)=1,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IF(COUNTIFS($E$3:E2062,E1284)=1,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IF(COUNTIFS($E$3:E2062,E1285)=1,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IF(COUNTIFS($E$3:E2062,E1286)=1,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IF(COUNTIFS($E$3:E2062,E1287)=1,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IF(COUNTIFS($E$3:E2062,E1288)=1,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IF(COUNTIFS($E$3:E2062,E1289)=1,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IF(COUNTIFS($E$3:E2062,E1290)=1,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IF(COUNTIFS($E$3:E2062,E1291)=1,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IF(COUNTIFS($E$3:E2062,E1292)=1,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IF(COUNTIFS($E$3:E2062,E1293)=1,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IF(COUNTIFS($E$3:E2062,E1294)=1,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IF(COUNTIFS($E$3:E2062,E1295)=1,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IF(COUNTIFS($E$3:E2062,E1296)=1,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IF(COUNTIFS($E$3:E2062,E1297)=1,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IF(COUNTIFS($E$3:E2062,E1298)=1,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IF(COUNTIFS($E$3:E2062,E1299)=1,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IF(COUNTIFS($E$3:E2062,E1300)=1,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IF(COUNTIFS($E$3:E2062,E1301)=1,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IF(COUNTIFS($E$3:E2062,E1302)=1,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IF(COUNTIFS($E$3:E2062,E1303)=1,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IF(COUNTIFS($E$3:E2062,E1304)=1,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IF(COUNTIFS($E$3:E2062,E1306)=1,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IF(COUNTIFS($E$3:E2062,E1307)=1,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IF(COUNTIFS($E$3:E2062,E1308)=1,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IF(COUNTIFS($E$3:E2062,E1309)=1,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IF(COUNTIFS($E$3:E2062,E1311)=1,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IF(COUNTIFS($E$3:E2062,E1323)=1,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IF(COUNTIFS($E$3:E2062,E1324)=1,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IF(COUNTIFS($E$3:E2062,E1325)=1,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IF(COUNTIFS($E$3:E2062,E1326)=1,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IF(COUNTIFS($E$3:E2062,E1329)=1,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IF(COUNTIFS($E$3:E2062,E1330)=1,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IF(COUNTIFS($E$3:E2062,E1331)=1,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IF(COUNTIFS($E$3:E2062,E1332)=1,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IF(COUNTIFS($E$3:E2062,E1333)=1,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IF(COUNTIFS($E$3:E2062,E1334)=1,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IF(COUNTIFS($E$3:E2062,E1335)=1,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IF(COUNTIFS($E$3:E2062,E1336)=1,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IF(COUNTIFS($E$3:E2062,E1338)=1,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IF(COUNTIFS($E$3:E2062,E1339)=1,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IF(COUNTIFS($E$3:E2062,E1341)=1,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IF(COUNTIFS($E$3:E2062,E1344)=1,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IF(COUNTIFS($E$3:E2062,E1345)=1,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IF(COUNTIFS($E$3:E2062,E1347)=1,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IF(COUNTIFS($E$3:E2062,E1349)=1,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IF(COUNTIFS($E$3:E2062,E1350)=1,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IF(COUNTIFS($E$3:E2062,E1351)=1,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IF(COUNTIFS($E$3:E2062,E1353)=1,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IF(COUNTIFS($E$3:E2062,E1354)=1,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IF(COUNTIFS($E$3:E2062,E1355)=1,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IF(COUNTIFS($E$3:E2062,E1356)=1,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IF(COUNTIFS($E$3:E2062,E1357)=1,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IF(COUNTIFS($E$3:E2062,E1358)=1,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IF(COUNTIFS($E$3:E2062,E1359)=1,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IF(COUNTIFS($E$3:E2062,E1360)=1,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IF(COUNTIFS($E$3:E2062,E1361)=1,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IF(COUNTIFS($E$3:E2062,E1362)=1,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IF(COUNTIFS($E$3:E2062,E1363)=1,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IF(COUNTIFS($E$3:E2062,E1364)=1,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IF(COUNTIFS($E$3:E2062,E1365)=1,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IF(COUNTIFS($E$3:E2062,E1366)=1,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IF(COUNTIFS($E$3:E2062,E1367)=1,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IF(COUNTIFS($E$3:E2062,E1368)=1,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IF(COUNTIFS($E$3:E2062,E1369)=1,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IF(COUNTIFS($E$3:E2062,E1370)=1,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IF(COUNTIFS($E$3:E2062,E1371)=1,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IF(COUNTIFS($E$3:E2062,E1372)=1,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IF(COUNTIFS($E$3:E2062,E1373)=1,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IF(COUNTIFS($E$3:E2062,E1374)=1,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IF(COUNTIFS($E$3:E2062,E1375)=1,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IF(COUNTIFS($E$3:E2062,E1376)=1,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IF(COUNTIFS($E$3:E2062,E1377)=1,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IF(COUNTIFS($E$3:E2062,E1378)=1,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IF(COUNTIFS($E$3:E2062,E1379)=1,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IF(COUNTIFS($E$3:E2062,E1380)=1,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IF(COUNTIFS($E$3:E2062,E1381)=1,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IF(COUNTIFS($E$3:E2062,E1382)=1,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IF(COUNTIFS($E$3:E2062,E1383)=1,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IF(COUNTIFS($E$3:E2062,E1384)=1,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IF(COUNTIFS($E$3:E2062,E1385)=1,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IF(COUNTIFS($E$3:E2062,E1386)=1,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IF(COUNTIFS($E$3:E2062,E1387)=1,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IF(COUNTIFS($E$3:E2062,E1388)=1,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IF(COUNTIFS($E$3:E2062,E1389)=1,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IF(COUNTIFS($E$3:E2062,E1390)=1,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IF(COUNTIFS($E$3:E2062,E1391)=1,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IF(COUNTIFS($E$3:E2062,E1392)=1,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IF(COUNTIFS($E$3:E2062,E1393)=1,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IF(COUNTIFS($E$3:E2062,E1394)=1,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IF(COUNTIFS($E$3:E2062,E1395)=1,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IF(COUNTIFS($E$3:E2062,E1396)=1,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IF(COUNTIFS($E$3:E2062,E1397)=1,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IF(COUNTIFS($E$3:E2062,E1398)=1,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IF(COUNTIFS($E$3:E2062,E1399)=1,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IF(COUNTIFS($E$3:E2062,E1400)=1,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IF(COUNTIFS($E$3:E2062,E1401)=1,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IF(COUNTIFS($E$3:E2062,E1402)=1,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IF(COUNTIFS($E$3:E2062,E1403)=1,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IF(COUNTIFS($E$3:E2062,E1404)=1,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IF(COUNTIFS($E$3:E2062,E1405)=1,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IF(COUNTIFS($E$3:E2062,E1406)=1,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IF(COUNTIFS($E$3:E2062,E1407)=1,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IF(COUNTIFS($E$3:E2062,E1408)=1,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IF(COUNTIFS($E$3:E2062,E1409)=1,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IF(COUNTIFS($E$3:E2062,E1410)=1,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IF(COUNTIFS($E$3:E2062,E1411)=1,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IF(COUNTIFS($E$3:E2062,E1415)=1,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IF(COUNTIFS($E$3:E2062,E1416)=1,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IF(COUNTIFS($E$3:E2062,E1417)=1,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IF(COUNTIFS($E$3:E2062,E1418)=1,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IF(COUNTIFS($E$3:E2062,E1419)=1,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IF(COUNTIFS($E$3:E2062,E1420)=1,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IF(COUNTIFS($E$3:E2062,E1421)=1,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IF(COUNTIFS($E$3:E2062,E1422)=1,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IF(COUNTIFS($E$3:E2062,E1423)=1,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IF(COUNTIFS($E$3:E2062,E1424)=1,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IF(COUNTIFS($E$3:E2062,E1425)=1,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IF(COUNTIFS($E$3:E2062,E1426)=1,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IF(COUNTIFS($E$3:E2062,E1427)=1,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IF(COUNTIFS($E$3:E2062,E1428)=1,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IF(COUNTIFS($E$3:E2062,E1429)=1,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IF(COUNTIFS($E$3:E2062,E1430)=1,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IF(COUNTIFS($E$3:E2062,E1431)=1,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IF(COUNTIFS($E$3:E2062,E1432)=1,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IF(COUNTIFS($E$3:E2062,E1433)=1,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IF(COUNTIFS($E$3:E2062,E1434)=1,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IF(COUNTIFS($E$3:E2062,E1435)=1,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IF(COUNTIFS($E$3:E2062,E1436)=1,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IF(COUNTIFS($E$3:E2062,E1437)=1,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IF(COUNTIFS($E$3:E2062,E1438)=1,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IF(COUNTIFS($E$3:E2062,E1439)=1,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IF(COUNTIFS($E$3:E2062,E1440)=1,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IF(COUNTIFS($E$3:E2062,E1441)=1,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IF(COUNTIFS($E$3:E2062,E1442)=1,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IF(COUNTIFS($E$3:E2062,E1443)=1,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IF(COUNTIFS($E$3:E2062,E1444)=1,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IF(COUNTIFS($E$3:E2062,E1445)=1,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IF(COUNTIFS($E$3:E2062,E1446)=1,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IF(COUNTIFS($E$3:E2062,E1447)=1,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IF(COUNTIFS($E$3:E2062,E1448)=1,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IF(COUNTIFS($E$3:E2062,E1449)=1,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IF(COUNTIFS($E$3:E2062,E1450)=1,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IF(COUNTIFS($E$3:E2062,E1451)=1,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IF(COUNTIFS($E$3:E2062,E1452)=1,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IF(COUNTIFS($E$3:E2062,E1453)=1,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IF(COUNTIFS($E$3:E2062,E1454)=1,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IF(COUNTIFS($E$3:E2062,E1455)=1,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IF(COUNTIFS($E$3:E2062,E1456)=1,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IF(COUNTIFS($E$3:E2062,E1458)=1,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IF(COUNTIFS($E$3:E2062,E1459)=1,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IF(COUNTIFS($E$3:E2062,E1460)=1,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IF(COUNTIFS($E$3:E2062,E1461)=1,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IF(COUNTIFS($E$3:E2062,E1462)=1,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IF(COUNTIFS($E$3:E2062,E1463)=1,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IF(COUNTIFS($E$3:E2062,E1464)=1,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IF(COUNTIFS($E$3:E2062,E1465)=1,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IF(COUNTIFS($E$3:E2062,E1466)=1,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IF(COUNTIFS($E$3:E2062,E1467)=1,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IF(COUNTIFS($E$3:E2062,E1468)=1,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IF(COUNTIFS($E$3:E2062,E1469)=1,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IF(COUNTIFS($E$3:E2062,E1470)=1,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IF(COUNTIFS($E$3:E2062,E1471)=1,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IF(COUNTIFS($E$3:E2062,E1472)=1,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IF(COUNTIFS($E$3:E2062,E1473)=1,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IF(COUNTIFS($E$3:E2062,E1474)=1,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IF(COUNTIFS($E$3:E2062,E1475)=1,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IF(COUNTIFS($E$3:E2062,E1476)=1,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IF(COUNTIFS($E$3:E2062,E1477)=1,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IF(COUNTIFS($E$3:E2062,E1478)=1,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IF(COUNTIFS($E$3:E2062,E1479)=1,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IF(COUNTIFS($E$3:E2062,E1480)=1,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IF(COUNTIFS($E$3:E2062,E1481)=1,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IF(COUNTIFS($E$3:E2062,E1482)=1,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IF(COUNTIFS($E$3:E2063,E1483)=1,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IF(COUNTIFS($E$3:E2064,E1484)=1,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IF(COUNTIFS($E$3:E2065,E1485)=1,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IF(COUNTIFS($E$3:E2066,E1486)=1,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IF(COUNTIFS($E$3:E2067,E1487)=1,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IF(COUNTIFS($E$3:E2068,E1488)=1,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IF(COUNTIFS($E$3:E2069,E1489)=1,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IF(COUNTIFS($E$3:E2070,E1490)=1,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IF(COUNTIFS($E$3:E2071,E1491)=1,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IF(COUNTIFS($E$3:E2072,E1492)=1,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IF(COUNTIFS($E$3:E2073,E1493)=1,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IF(COUNTIFS($E$3:E2074,E1494)=1,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IF(COUNTIFS($E$3:E2075,E1495)=1,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IF(COUNTIFS($E$3:E2076,E1496)=1,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IF(COUNTIFS($E$3:E2077,E1497)=1,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IF(COUNTIFS($E$3:E2078,E1498)=1,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IF(COUNTIFS($E$3:E2079,E1499)=1,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IF(COUNTIFS($E$3:E2080,E1500)=1,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IF(COUNTIFS($E$3:E2081,E1501)=1,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IF(COUNTIFS($E$3:E2082,E1502)=1,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IF(COUNTIFS($E$3:E2083,E1503)=1,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IF(COUNTIFS($E$3:E2084,E1504)=1,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IF(COUNTIFS($E$3:E2085,E1505)=1,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IF(COUNTIFS($E$3:E2086,E1506)=1,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IF(COUNTIFS($E$3:E2087,E1507)=1,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IF(COUNTIFS($E$3:E2088,E1508)=1,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IF(COUNTIFS($E$3:E2089,E1509)=1,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IF(COUNTIFS($E$3:E2090,E1510)=1,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IF(COUNTIFS($E$3:E2091,E1511)=1,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IF(COUNTIFS($E$3:E2092,E1512)=1,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IF(COUNTIFS($E$3:E2093,E1513)=1,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IF(COUNTIFS($E$3:E2094,E1514)=1,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IF(COUNTIFS($E$3:E2095,E1515)=1,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IF(COUNTIFS($E$3:E2096,E1516)=1,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IF(COUNTIFS($E$3:E2097,E1517)=1,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IF(COUNTIFS($E$3:E2098,E1518)=1,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IF(COUNTIFS($E$3:E2099,E1519)=1,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IF(COUNTIFS($E$3:E2100,E1520)=1,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IF(COUNTIFS($E$3:E2101,E1521)=1,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IF(COUNTIFS($E$3:E2102,E1522)=1,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IF(COUNTIFS($E$3:E2103,E1523)=1,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IF(COUNTIFS($E$3:E2104,E1524)=1,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IF(COUNTIFS($E$3:E2105,E1525)=1,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IF(COUNTIFS($E$3:E2106,E1526)=1,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IF(COUNTIFS($E$3:E2107,E1527)=1,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IF(COUNTIFS($E$3:E2108,E1528)=1,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IF(COUNTIFS($E$3:E2109,E1529)=1,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IF(COUNTIFS($E$3:E2110,E1530)=1,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IF(COUNTIFS($E$3:E2111,E1531)=1,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IF(COUNTIFS($E$3:E2112,E1532)=1,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IF(COUNTIFS($E$3:E2113,E1533)=1,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IF(COUNTIFS($E$3:E2114,E1534)=1,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IF(COUNTIFS($E$3:E2115,E1535)=1,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IF(COUNTIFS($E$3:E2116,E1536)=1,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IF(COUNTIFS($E$3:E2117,E1537)=1,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IF(COUNTIFS($E$3:E2118,E1538)=1,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IF(COUNTIFS($E$3:E2119,E1539)=1,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IF(COUNTIFS($E$3:E2120,E1540)=1,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IF(COUNTIFS($E$3:E2121,E1541)=1,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IF(COUNTIFS($E$3:E2122,E1542)=1,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IF(COUNTIFS($E$3:E2123,E1543)=1,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IF(COUNTIFS($E$3:E2124,E1544)=1,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IF(COUNTIFS($E$3:E2125,E1545)=1,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IF(COUNTIFS($E$3:E2126,E1546)=1,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IF(COUNTIFS($E$3:E2127,E1547)=1,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IF(COUNTIFS($E$3:E2128,E1548)=1,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IF(COUNTIFS($E$3:E2129,E1549)=1,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IF(COUNTIFS($E$3:E2130,E1550)=1,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IF(COUNTIFS($E$3:E2131,E1551)=1,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IF(COUNTIFS($E$3:E2132,E1552)=1,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IF(COUNTIFS($E$3:E2133,E1553)=1,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IF(COUNTIFS($E$3:E2134,E1554)=1,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IF(COUNTIFS($E$3:E2135,E1555)=1,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IF(COUNTIFS($E$3:E2136,E1556)=1,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IF(COUNTIFS($E$3:E2137,E1557)=1,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IF(COUNTIFS($E$3:E2138,E1558)=1,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IF(COUNTIFS($E$3:E2139,E1559)=1,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IF(COUNTIFS($E$3:E2163,E1583)=1,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IF(COUNTIFS($E$3:E2164,E1584)=1,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IF(COUNTIFS($E$3:E2165,E1585)=1,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IF(COUNTIFS($E$3:E2166,E1586)=1,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IF(COUNTIFS($E$3:E2167,E1587)=1,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IF(COUNTIFS($E$3:E2168,E1588)=1,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IF(COUNTIFS($E$3:E2169,E1589)=1,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IF(COUNTIFS($E$3:E2170,E1590)=1,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IF(COUNTIFS($E$3:E2171,E1591)=1,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IF(COUNTIFS($E$3:E2172,E1592)=1,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IF(COUNTIFS($E$3:E2173,E1593)=1,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IF(COUNTIFS($E$3:E2174,E1594)=1,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IF(COUNTIFS($E$3:E2202,E1622)=1,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IF(COUNTIFS($E$3:E2203,E1623)=1,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IF(COUNTIFS($E$3:E2204,E1624)=1,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IF(COUNTIFS($E$3:E2205,E1625)=1,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IF(COUNTIFS($E$3:E2206,E1626)=1,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IF(COUNTIFS($E$3:E2207,E1627)=1,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IF(COUNTIFS($E$3:E2208,E1628)=1,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IF(COUNTIFS($E$3:E2209,E1629)=1,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IF(COUNTIFS($E$3:E2210,E1630)=1,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IF(COUNTIFS($E$3:E2211,E1631)=1,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IF(COUNTIFS($E$3:E2212,E1632)=1,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IF(COUNTIFS($E$3:E2213,E1633)=1,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IF(COUNTIFS($E$3:E2214,E1634)=1,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IF(COUNTIFS($E$3:E2215,E1635)=1,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IF(COUNTIFS($E$3:E2216,E1636)=1,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IF(COUNTIFS($E$3:E2217,E1637)=1,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IF(COUNTIFS($E$3:E2218,E1638)=1,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IF(COUNTIFS($E$3:E2219,E1639)=1,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IF(COUNTIFS($E$3:E2220,E1640)=1,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IF(COUNTIFS($E$3:E2221,E1641)=1,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IF(COUNTIFS($E$3:E2222,E1642)=1,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IF(COUNTIFS($E$3:E2223,E1643)=1,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IF(COUNTIFS($E$3:E2224,E1644)=1,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IF(COUNTIFS($E$3:E2225,E1645)=1,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IF(COUNTIFS($E$3:E2226,E1646)=1,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IF(COUNTIFS($E$3:E2227,E1647)=1,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IF(COUNTIFS($E$3:E2228,E1648)=1,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IF(COUNTIFS($E$3:E2229,E1649)=1,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IF(COUNTIFS($E$3:E2230,E1650)=1,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IF(COUNTIFS($E$3:E2231,E1651)=1,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IF(COUNTIFS($E$3:E2232,E1652)=1,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IF(COUNTIFS($E$3:E2233,E1653)=1,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IF(COUNTIFS($E$3:E2234,E1654)=1,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IF(COUNTIFS($E$3:E2235,E1655)=1,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IF(COUNTIFS($E$3:E2236,E1656)=1,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IF(COUNTIFS($E$3:E2237,E1657)=1,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IF(COUNTIFS($E$3:E2238,E1658)=1,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IF(COUNTIFS($E$3:E2239,E1659)=1,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IF(COUNTIFS($E$3:E2240,E1660)=1,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IF(COUNTIFS($E$3:E2241,E1661)=1,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IF(COUNTIFS($E$3:E2242,E1662)=1,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IF(COUNTIFS($E$3:E2243,E1663)=1,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IF(COUNTIFS($E$3:E2244,E1664)=1,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IF(COUNTIFS($E$3:E2245,E1665)=1,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IF(COUNTIFS($E$3:E2246,E1666)=1,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IF(COUNTIFS($E$3:E2247,E1667)=1,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IF(COUNTIFS($E$3:E2248,E1668)=1,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IF(COUNTIFS($E$3:E2249,E1669)=1,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IF(COUNTIFS($E$3:E2250,E1670)=1,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IF(COUNTIFS($E$3:E2251,E1671)=1,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IF(COUNTIFS($E$3:E2252,E1672)=1,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IF(COUNTIFS($E$3:E2253,E1673)=1,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IF(COUNTIFS($E$3:E2254,E1674)=1,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IF(COUNTIFS($E$3:E2255,E1675)=1,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IF(COUNTIFS($E$3:E2256,E1676)=1,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IF(COUNTIFS($E$3:E2257,E1677)=1,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IF(COUNTIFS($E$3:E2258,E1678)=1,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IF(COUNTIFS($E$3:E2259,E1679)=1,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IF(COUNTIFS($E$3:E2260,E1680)=1,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IF(COUNTIFS($E$3:E2261,E1681)=1,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IF(COUNTIFS($E$3:E2262,E1682)=1,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IF(COUNTIFS($E$3:E2263,E1683)=1,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IF(COUNTIFS($E$3:E2264,E1684)=1,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IF(COUNTIFS($E$3:E2265,E1685)=1,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IF(COUNTIFS($E$3:E2266,E1686)=1,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IF(COUNTIFS($E$3:E2267,E1687)=1,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IF(COUNTIFS($E$3:E2268,E1688)=1,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IF(COUNTIFS($E$3:E2269,E1689)=1,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IF(COUNTIFS($E$3:E2270,E1690)=1,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IF(COUNTIFS($E$3:E2271,E1691)=1,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IF(COUNTIFS($E$3:E2272,E1692)=1,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IF(COUNTIFS($E$3:E2273,E1693)=1,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IF(COUNTIFS($E$3:E2274,E1694)=1,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IF(COUNTIFS($E$3:E2275,E1695)=1,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IF(COUNTIFS($E$3:E2276,E1696)=1,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IF(COUNTIFS($E$3:E2277,E1697)=1,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IF(COUNTIFS($E$3:E2278,E1698)=1,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IF(COUNTIFS($E$3:E2279,E1699)=1,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IF(COUNTIFS($E$3:E2280,E1700)=1,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IF(COUNTIFS($E$3:E2281,E1701)=1,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IF(COUNTIFS($E$3:E2282,E1702)=1,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IF(COUNTIFS($E$3:E2283,E1703)=1,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IF(COUNTIFS($E$3:E2284,E1704)=1,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IF(COUNTIFS($E$3:E2285,E1705)=1,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IF(COUNTIFS($E$3:E2286,E1706)=1,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IF(COUNTIFS($E$3:E2287,E1707)=1,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IF(COUNTIFS($E$3:E2288,E1708)=1,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IF(COUNTIFS($E$3:E2289,E1709)=1,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IF(COUNTIFS($E$3:E2290,E1710)=1,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IF(COUNTIFS($E$3:E2291,E1711)=1,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IF(COUNTIFS($E$3:E2292,E1712)=1,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26"/>
    </row>
    <row r="2058" spans="1:11" ht="41.25" customHeight="1">
      <c r="A2058" s="18" t="s">
        <v>2833</v>
      </c>
      <c r="B2058" s="104"/>
      <c r="C2058" s="104"/>
      <c r="D2058" s="89"/>
      <c r="E2058" s="104"/>
      <c r="F2058" s="105"/>
      <c r="G2058" s="104"/>
      <c r="H2058" s="106">
        <f>IF(RIGHT(G2058,1)="M", LEFT(G2058,LEN(G2058)-1), G2058)</f>
        <v>0</v>
      </c>
      <c r="I2058" s="106" t="str">
        <f>IF(RIGHT(G2058,1)="M","M","Non-M")</f>
        <v>Non-M</v>
      </c>
      <c r="J2058" s="90"/>
      <c r="K2058" s="79"/>
    </row>
    <row r="2059" spans="1:11" ht="41.25" customHeight="1">
      <c r="A2059" s="18" t="s">
        <v>2834</v>
      </c>
      <c r="B2059" s="104"/>
      <c r="C2059" s="104"/>
      <c r="D2059" s="89"/>
      <c r="E2059" s="104"/>
      <c r="F2059" s="105"/>
      <c r="G2059" s="104"/>
      <c r="H2059" s="106">
        <f>IF(RIGHT(G2059,1)="M", LEFT(G2059,LEN(G2059)-1), G2059)</f>
        <v>0</v>
      </c>
      <c r="I2059" s="106" t="str">
        <f>IF(RIGHT(G2059,1)="M","M","Non-M")</f>
        <v>Non-M</v>
      </c>
      <c r="J2059" s="90"/>
      <c r="K2059" s="79"/>
    </row>
    <row r="2060" spans="1:11" ht="41.25" customHeight="1">
      <c r="A2060" s="18" t="s">
        <v>2835</v>
      </c>
      <c r="B2060" s="104"/>
      <c r="C2060" s="104"/>
      <c r="D2060" s="89"/>
      <c r="E2060" s="104"/>
      <c r="F2060" s="105"/>
      <c r="G2060" s="104"/>
      <c r="H2060" s="106">
        <f>IF(RIGHT(G2060,1)="M", LEFT(G2060,LEN(G2060)-1), G2060)</f>
        <v>0</v>
      </c>
      <c r="I2060" s="106" t="str">
        <f>IF(RIGHT(G2060,1)="M","M","Non-M")</f>
        <v>Non-M</v>
      </c>
      <c r="J2060" s="90"/>
      <c r="K2060" s="79"/>
    </row>
    <row r="2061" spans="1:11" ht="41.25" customHeight="1">
      <c r="A2061" s="18" t="s">
        <v>2836</v>
      </c>
      <c r="B2061" s="104"/>
      <c r="C2061" s="104"/>
      <c r="D2061" s="89"/>
      <c r="E2061" s="104"/>
      <c r="F2061" s="105"/>
      <c r="G2061" s="104"/>
      <c r="H2061" s="106">
        <f>IF(RIGHT(G2061,1)="M", LEFT(G2061,LEN(G2061)-1), G2061)</f>
        <v>0</v>
      </c>
      <c r="I2061" s="106" t="str">
        <f>IF(RIGHT(G2061,1)="M","M","Non-M")</f>
        <v>Non-M</v>
      </c>
      <c r="J2061" s="90"/>
      <c r="K2061" s="79"/>
    </row>
    <row r="2062" spans="1:11" ht="41.25" customHeight="1">
      <c r="A2062" s="18" t="s">
        <v>2837</v>
      </c>
      <c r="B2062" s="104"/>
      <c r="C2062" s="104"/>
      <c r="D2062" s="89"/>
      <c r="E2062" s="104"/>
      <c r="F2062" s="105"/>
      <c r="G2062" s="104"/>
      <c r="H2062" s="106">
        <f>IF(RIGHT(G2062,1)="M", LEFT(G2062,LEN(G2062)-1), G2062)</f>
        <v>0</v>
      </c>
      <c r="I2062" s="106" t="str">
        <f>IF(RIGHT(G2062,1)="M","M","Non-M")</f>
        <v>Non-M</v>
      </c>
      <c r="J2062" s="90"/>
      <c r="K2062" s="79"/>
    </row>
    <row r="2063" spans="1:11" ht="41.25" customHeight="1">
      <c r="H2063" s="18" t="s">
        <v>2838</v>
      </c>
    </row>
    <row r="2064" spans="1:11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2839</v>
      </c>
      <c r="B2" s="8" t="s">
        <v>2840</v>
      </c>
      <c r="C2" s="8" t="s">
        <v>2841</v>
      </c>
      <c r="D2" s="8" t="s">
        <v>2842</v>
      </c>
      <c r="E2" s="8" t="s">
        <v>2843</v>
      </c>
      <c r="F2" s="8" t="s">
        <v>2844</v>
      </c>
      <c r="G2" s="80" t="s">
        <v>2845</v>
      </c>
      <c r="H2" s="8" t="s">
        <v>2846</v>
      </c>
      <c r="I2" s="8" t="s">
        <v>2847</v>
      </c>
      <c r="J2" s="75" t="s">
        <v>2848</v>
      </c>
      <c r="R2" s="83" t="s">
        <v>2849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2850</v>
      </c>
      <c r="E3" s="10">
        <v>0.1234</v>
      </c>
      <c r="F3" s="10" t="s">
        <v>2851</v>
      </c>
      <c r="G3" s="81">
        <f>Table2[[#This Row],[Current Total FG QTY]]*Table2[[#This Row],[SAM Improvement]]*$S$7</f>
        <v>22089.830484330483</v>
      </c>
      <c r="H3" s="10" t="s">
        <v>2852</v>
      </c>
      <c r="I3" s="10" t="s">
        <v>2853</v>
      </c>
      <c r="J3" s="76">
        <v>46140.696493055599</v>
      </c>
      <c r="R3" s="85" t="s">
        <v>2854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2850</v>
      </c>
      <c r="E4" s="10"/>
      <c r="F4" s="10" t="s">
        <v>2855</v>
      </c>
      <c r="G4" s="81">
        <f>Table2[[#This Row],[Current Total FG QTY]]*Table2[[#This Row],[SAM Improvement]]*$S$7</f>
        <v>0</v>
      </c>
      <c r="H4" s="10"/>
      <c r="I4" s="10" t="s">
        <v>2853</v>
      </c>
      <c r="J4" s="76">
        <v>46149.4283796296</v>
      </c>
      <c r="R4" s="85" t="s">
        <v>2856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2850</v>
      </c>
      <c r="E5" s="10"/>
      <c r="F5" s="10" t="s">
        <v>2855</v>
      </c>
      <c r="G5" s="81">
        <f>Table2[[#This Row],[Current Total FG QTY]]*Table2[[#This Row],[SAM Improvement]]*$S$7</f>
        <v>0</v>
      </c>
      <c r="H5" s="10"/>
      <c r="I5" s="10" t="s">
        <v>2853</v>
      </c>
      <c r="J5" s="76">
        <v>46149.428298611099</v>
      </c>
      <c r="R5" s="85" t="s">
        <v>2857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2853</v>
      </c>
      <c r="J7" s="76">
        <v>46149.4286111111</v>
      </c>
      <c r="R7" s="87" t="s">
        <v>2858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2850</v>
      </c>
      <c r="E8" s="10">
        <v>0.1401</v>
      </c>
      <c r="F8" s="10" t="s">
        <v>2859</v>
      </c>
      <c r="G8" s="81">
        <f>Table2[[#This Row],[Current Total FG QTY]]*Table2[[#This Row],[SAM Improvement]]*$S$7</f>
        <v>11703.17965811966</v>
      </c>
      <c r="H8" s="10" t="s">
        <v>2852</v>
      </c>
      <c r="I8" s="10" t="s">
        <v>2853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2850</v>
      </c>
      <c r="E10" s="10">
        <v>0.1177</v>
      </c>
      <c r="F10" s="10" t="s">
        <v>2859</v>
      </c>
      <c r="G10" s="81">
        <f>Table2[[#This Row],[Current Total FG QTY]]*Table2[[#This Row],[SAM Improvement]]*$S$7</f>
        <v>8856.7573361823361</v>
      </c>
      <c r="H10" s="10"/>
      <c r="I10" s="10" t="s">
        <v>2853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2850</v>
      </c>
      <c r="E14" s="10">
        <v>0</v>
      </c>
      <c r="F14" s="10" t="s">
        <v>2860</v>
      </c>
      <c r="G14" s="81">
        <f>Table2[[#This Row],[Current Total FG QTY]]*Table2[[#This Row],[SAM Improvement]]*$S$7</f>
        <v>0</v>
      </c>
      <c r="H14" s="10" t="s">
        <v>2852</v>
      </c>
      <c r="I14" s="10" t="s">
        <v>2853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2863</v>
      </c>
      <c r="D76">
        <v>163</v>
      </c>
    </row>
    <row r="77" spans="2:4">
      <c r="B77" t="s">
        <v>2864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2865</v>
      </c>
      <c r="D167">
        <v>499</v>
      </c>
    </row>
    <row r="168" spans="2:4">
      <c r="B168" t="s">
        <v>2866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2871</v>
      </c>
      <c r="D210">
        <v>10</v>
      </c>
    </row>
    <row r="211" spans="2:4">
      <c r="B211" t="s">
        <v>2872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2873</v>
      </c>
      <c r="D218">
        <v>69</v>
      </c>
    </row>
    <row r="219" spans="2:4">
      <c r="B219" t="s">
        <v>2874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2914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2922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2927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