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82" documentId="13_ncr:1_{7EF57DF4-89AE-8C42-9C9C-3682908C3E34}" xr6:coauthVersionLast="47" xr6:coauthVersionMax="47" xr10:uidLastSave="{AC1139A0-3759-4D5C-B988-E61BAF54010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<sst xmlns="http://schemas.openxmlformats.org/spreadsheetml/2006/main" count="10859" uniqueCount="2627">
  <si>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</si>
  <si>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</si>
  <si>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</si>
  <si>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</si>
  <si>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</si>
  <si>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</si>
  <si>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</si>
  <si>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</si>
  <si>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</si>
  <si>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</si>
  <si>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</si>
  <si>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</si>
  <si>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</si>
  <si>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</si>
  <si>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</si>
  <si>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</si>
  <si>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</si>
  <si>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</si>
  <si>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</si>
  <si>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</si>
  <si>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</si>
  <si>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</si>
  <si>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</si>
  <si>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</si>
  <si>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</si>
  <si>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</si>
  <si>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</si>
  <si>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</si>
  <si>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</si>
  <si>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</si>
  <si>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</si>
  <si>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</si>
  <si>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</si>
  <si>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</si>
  <si>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</si>
  <si>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</si>
  <si>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</si>
  <si>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</si>
  <si>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</si>
  <si>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</si>
  <si>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</si>
  <si>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</si>
  <si>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</si>
  <si>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</si>
  <si>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</si>
  <si>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</si>
  <si>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</si>
  <si>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</si>
  <si>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</si>
  <si>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</si>
  <si>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</si>
  <si>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</si>
  <si>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</si>
  <si>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</si>
  <si>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</si>
  <si>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</si>
  <si>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</si>
  <si>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</si>
  <si>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</si>
  <si>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</si>
  <si>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</si>
  <si>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</si>
  <si>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</si>
  <si>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</si>
  <si>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</si>
  <si>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</si>
  <si>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</si>
  <si>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</si>
  <si>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</si>
  <si>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</si>
  <si>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</si>
  <si>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</si>
  <si>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</si>
  <si>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</si>
  <si>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</si>
  <si>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</si>
  <si>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</si>
  <si>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</si>
  <si>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</si>
  <si>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</si>
  <si>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</si>
  <si>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</si>
  <si>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</si>
  <si>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</si>
  <si>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</si>
  <si>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</si>
  <si>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</si>
  <si>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</si>
  <si>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</si>
  <si>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</si>
  <si>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</si>
  <si>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</si>
  <si>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</si>
  <si>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</si>
  <si>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</si>
  <si>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</si>
  <si>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</si>
  <si>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</si>
  <si>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</si>
  <si>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</si>
  <si>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</si>
  <si>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</si>
  <si>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</si>
  <si>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</si>
  <si>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</si>
  <si>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</si>
  <si>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</si>
  <si>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</si>
  <si>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</si>
  <si>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</si>
  <si>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</si>
  <si>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</si>
  <si>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</si>
  <si>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</si>
  <si>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</si>
  <si>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</si>
  <si>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</si>
  <si>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</si>
  <si>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</si>
  <si>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</si>
  <si>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</si>
  <si>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</si>
  <si>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</si>
  <si>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</si>
  <si>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</si>
  <si>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</si>
  <si>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</si>
  <si>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</si>
  <si>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</si>
  <si>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</si>
  <si>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</si>
  <si>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</si>
  <si>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</si>
  <si>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</si>
  <si>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</si>
  <si>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</si>
  <si>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</si>
  <si>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</si>
  <si>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</si>
  <si>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</si>
  <si>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</si>
  <si>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</si>
  <si>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</si>
  <si>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</si>
  <si>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</si>
  <si>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</si>
  <si>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</si>
  <si>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</si>
  <si>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</si>
  <si>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</si>
  <si>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</si>
  <si>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</si>
  <si>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</si>
  <si>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</si>
  <si>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</si>
  <si>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</si>
  <si>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</si>
  <si>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</si>
  <si>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</si>
  <si>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</si>
  <si>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</si>
  <si>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</si>
  <si>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</si>
  <si>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</si>
  <si>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</si>
  <si>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</si>
  <si>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</si>
  <si>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</si>
  <si>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</si>
  <si>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</si>
  <si>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</si>
  <si>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</si>
  <si>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</si>
  <si>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</si>
  <si>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</si>
  <si>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</si>
  <si>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</si>
  <si>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</si>
  <si>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</si>
  <si>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</si>
  <si>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</si>
  <si>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</si>
  <si>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</si>
  <si>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</si>
  <si>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</si>
  <si>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</si>
  <si>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</si>
  <si>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</si>
  <si>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</si>
  <si>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</si>
  <si>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</si>
  <si>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</si>
  <si>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</si>
  <si>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</si>
  <si>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</si>
  <si>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</si>
  <si>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</si>
  <si>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</si>
  <si>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</si>
  <si>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</si>
  <si>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</si>
  <si>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</si>
  <si>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</si>
  <si>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</si>
  <si>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</si>
  <si>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</si>
  <si>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</si>
  <si>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</si>
  <si>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</si>
  <si>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</si>
  <si>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</si>
  <si>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</si>
  <si>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</si>
  <si>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</si>
  <si>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</si>
  <si>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</si>
  <si>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</si>
  <si>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</si>
  <si>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</si>
  <si>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</si>
  <si>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</si>
  <si>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</si>
  <si>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</si>
  <si>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</si>
  <si>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</si>
  <si>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</si>
  <si>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</si>
  <si>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</si>
  <si>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</si>
  <si>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</si>
  <si>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</si>
  <si>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</si>
  <si>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</si>
  <si>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</si>
  <si>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</si>
  <si>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</si>
  <si>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</si>
  <si>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</si>
  <si>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</si>
  <si>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</si>
  <si>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</si>
  <si>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</si>
  <si>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</si>
  <si>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</si>
  <si>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</si>
  <si>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</si>
  <si>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</si>
  <si>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</si>
  <si>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</si>
  <si>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</si>
  <si>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</si>
  <si>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</si>
  <si>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</si>
  <si>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</si>
  <si>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</si>
  <si>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</si>
  <si>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</si>
  <si>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</si>
  <si>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</si>
  <si>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</si>
  <si>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</si>
  <si>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</si>
  <si>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</si>
  <si>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</si>
  <si>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</si>
  <si>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</si>
  <si>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</si>
  <si>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</si>
  <si>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</si>
  <si>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</si>
  <si>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</si>
  <si>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</si>
  <si>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</si>
  <si>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</si>
  <si>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</si>
  <si>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</si>
  <si>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</si>
  <si>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</si>
  <si>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</si>
  <si>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</si>
  <si>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</si>
  <si>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</si>
  <si>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</si>
  <si>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</si>
  <si>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</si>
  <si>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</si>
  <si>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</si>
  <si>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</si>
  <si>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</si>
  <si>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</si>
  <si>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</si>
  <si>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</si>
  <si>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</si>
  <si>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</si>
  <si>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</si>
  <si>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</si>
  <si>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</si>
  <si>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</si>
  <si>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</si>
  <si>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</si>
  <si>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</si>
  <si>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</si>
  <si>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</si>
  <si>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</si>
  <si>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</si>
  <si>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</si>
  <si>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</si>
  <si>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</si>
  <si>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</si>
  <si>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</si>
  <si>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</si>
  <si>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</si>
  <si>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</si>
  <si>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</si>
  <si>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</si>
  <si>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</si>
  <si>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</si>
  <si>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</si>
  <si>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</si>
  <si>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</si>
  <si>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</si>
  <si>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</si>
  <si>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</si>
  <si>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</si>
  <si>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</si>
  <si>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</si>
  <si>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</si>
  <si>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</si>
  <si>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</si>
  <si>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</si>
  <si>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</si>
  <si>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</si>
  <si>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</si>
  <si>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</si>
  <si>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</si>
  <si>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</si>
  <si>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</si>
  <si>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</si>
  <si>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</si>
  <si>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</si>
  <si>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</si>
  <si>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</si>
  <si>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</si>
  <si>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</si>
  <si>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</si>
  <si>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</si>
  <si>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</si>
  <si>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</si>
  <si>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</si>
  <si>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</si>
  <si>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</si>
  <si>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</si>
  <si>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</si>
  <si>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</si>
  <si>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</si>
  <si>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</si>
  <si>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</si>
  <si>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</si>
  <si>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</si>
  <si>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</si>
  <si>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</si>
  <si>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</si>
  <si>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</si>
  <si>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</si>
  <si>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</si>
  <si>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</si>
  <si>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</si>
  <si>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</si>
  <si>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</si>
  <si>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</si>
  <si>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</si>
  <si>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</si>
  <si>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</si>
  <si>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</si>
  <si>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</si>
  <si>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</si>
  <si>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</si>
  <si>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</si>
  <si>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</si>
  <si>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</si>
  <si>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</si>
  <si>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</si>
  <si>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</si>
  <si>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</si>
  <si>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</si>
  <si>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</si>
  <si>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</si>
  <si>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</si>
  <si>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</si>
  <si>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</si>
  <si>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</si>
  <si>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</si>
  <si>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</si>
  <si>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</si>
  <si>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</si>
  <si>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</si>
  <si>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</si>
  <si>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</si>
  <si>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</si>
  <si>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</si>
  <si>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</si>
  <si>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</si>
  <si>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</si>
  <si>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</si>
  <si>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</si>
  <si>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</si>
  <si>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</si>
  <si>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</si>
  <si>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</si>
  <si>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</si>
  <si>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</si>
  <si>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</si>
  <si>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</si>
  <si>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</si>
  <si>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</si>
  <si>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</si>
  <si>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</si>
  <si>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</si>
  <si>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</si>
  <si>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</si>
  <si>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</si>
  <si>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</si>
  <si>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</si>
  <si>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</si>
  <si>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</si>
  <si>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</si>
  <si>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</si>
  <si>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</si>
  <si>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</si>
  <si>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</si>
  <si>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</si>
  <si>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</si>
  <si>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</si>
  <si>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</si>
  <si>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</si>
  <si>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</si>
  <si>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</si>
  <si>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</si>
  <si>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</si>
  <si>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</si>
  <si>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</si>
  <si>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</si>
  <si>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</si>
  <si>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</si>
  <si>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</si>
  <si>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</si>
  <si>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</si>
  <si>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</si>
  <si>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</si>
  <si>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</si>
  <si>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</si>
  <si>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</si>
  <si>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</si>
  <si>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</si>
  <si>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</si>
  <si>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</si>
  <si>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</si>
  <si>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</si>
  <si>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</si>
  <si>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</si>
  <si>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</si>
  <si>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</si>
  <si>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</si>
  <si>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</si>
  <si>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</si>
  <si>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</si>
  <si>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</si>
  <si>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</si>
  <si>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</si>
  <si>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</si>
  <si>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</si>
  <si>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</si>
  <si>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</si>
  <si>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</si>
  <si>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</si>
  <si>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</si>
  <si>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</si>
  <si>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</si>
  <si>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</si>
  <si>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</si>
  <si>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</si>
  <si>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</si>
  <si>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</si>
  <si>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</si>
  <si>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</si>
  <si>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</si>
  <si>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</si>
  <si>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</si>
  <si>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</si>
  <si>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</si>
  <si>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</si>
  <si>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</si>
  <si>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</si>
  <si>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</si>
  <si>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</si>
  <si>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</si>
  <si>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</si>
  <si>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</si>
  <si>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</si>
  <si>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</si>
  <si>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</si>
  <si>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</si>
  <si>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</si>
  <si>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</si>
  <si>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</si>
  <si>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</si>
  <si>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</si>
  <si>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</si>
  <si>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</si>
  <si>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</si>
  <si>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</si>
  <si>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</si>
  <si>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</si>
  <si>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</si>
  <si>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</si>
  <si>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</si>
  <si>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</si>
  <si>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</si>
  <si>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</si>
  <si>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</si>
  <si>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</si>
  <si>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</si>
  <si>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</si>
  <si>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</si>
  <si>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</si>
  <si>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</si>
  <si>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</si>
  <si>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</si>
  <si>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</si>
  <si>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</si>
  <si>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</si>
  <si>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</si>
  <si>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</si>
  <si>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</si>
  <si>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</si>
  <si>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</si>
  <si>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</si>
  <si>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</si>
  <si>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</si>
  <si>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</si>
  <si>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</si>
  <si>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</si>
  <si>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</si>
  <si>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</si>
  <si>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</si>
  <si>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</si>
  <si>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</si>
  <si>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</si>
  <si>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</si>
  <si>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</si>
  <si>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</si>
  <si>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</si>
  <si>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</si>
  <si>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</si>
  <si>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</si>
  <si>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</si>
  <si>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</si>
  <si>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</si>
  <si>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</si>
  <si>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</si>
  <si>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</si>
  <si>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</si>
  <si>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</si>
  <si>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</si>
  <si>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</si>
  <si>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</si>
  <si>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</si>
  <si>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</si>
  <si>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</si>
  <si>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</si>
  <si>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</si>
  <si>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</si>
  <si>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</si>
  <si>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</si>
  <si>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</si>
  <si>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</si>
  <si>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</si>
  <si>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</si>
  <si>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</si>
  <si>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</si>
  <si>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</si>
  <si>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</si>
  <si>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</si>
  <si>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</si>
  <si>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</si>
  <si>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</si>
  <si>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</si>
  <si>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</si>
  <si>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</si>
  <si>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</si>
  <si>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</si>
  <si>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</si>
  <si>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</si>
  <si>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</si>
  <si>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</si>
  <si>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</si>
  <si>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</si>
  <si>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</si>
  <si>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</si>
  <si>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</si>
  <si>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</si>
  <si>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</si>
  <si>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</si>
  <si>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</si>
  <si>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</si>
  <si>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</si>
  <si>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</si>
  <si>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</si>
  <si>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</si>
  <si>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</si>
  <si>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</si>
  <si>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</si>
  <si>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</si>
  <si>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</si>
  <si>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</si>
  <si>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</si>
  <si>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</si>
  <si>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</si>
  <si>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</si>
  <si>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</si>
  <si>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</si>
  <si>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</si>
  <si>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</si>
  <si>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</si>
  <si>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</si>
  <si>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</si>
  <si>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</si>
  <si>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</si>
  <si>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</si>
  <si>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</si>
  <si>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</si>
  <si>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</si>
  <si>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</si>
  <si>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</si>
  <si>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</si>
  <si>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</si>
  <si>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</si>
  <si>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</si>
  <si>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</si>
  <si>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</si>
  <si>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</si>
  <si>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</si>
  <si>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</si>
  <si>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</si>
  <si>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</si>
  <si>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</si>
  <si>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</si>
  <si>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</si>
  <si>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</si>
  <si>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</si>
  <si>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</si>
  <si>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</si>
  <si>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</si>
  <si>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</si>
  <si>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</si>
  <si>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</si>
  <si>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</si>
  <si>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</si>
  <si>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</si>
  <si>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</si>
  <si>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</si>
  <si>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</si>
  <si>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</si>
  <si>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</si>
  <si>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</si>
  <si>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</si>
  <si>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</si>
  <si>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</si>
  <si>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</si>
  <si>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</si>
  <si>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</si>
  <si>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</si>
  <si>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</si>
  <si>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</si>
  <si>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</si>
  <si>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</si>
  <si>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</si>
  <si>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</si>
  <si>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</si>
  <si>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</si>
  <si>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</si>
  <si>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</si>
  <si>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</si>
  <si>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</si>
  <si>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</si>
  <si>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</si>
  <si>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</si>
  <si>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</si>
  <si>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</si>
  <si>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</si>
  <si>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</si>
  <si>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</si>
  <si>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</si>
  <si>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</si>
  <si>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</si>
  <si>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</si>
  <si>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</si>
  <si>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</si>
  <si>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</si>
  <si>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</si>
  <si>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</si>
  <si>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</si>
  <si>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</si>
  <si>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</si>
  <si>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</si>
  <si>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</si>
  <si>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</si>
  <si>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</si>
  <si>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</si>
  <si>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</si>
  <si>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</si>
  <si>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</si>
  <si>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</si>
  <si>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</si>
  <si>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</si>
  <si>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</si>
  <si>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</si>
  <si>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</si>
  <si>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</si>
  <si>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</si>
  <si>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</si>
  <si>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</si>
  <si>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</si>
  <si>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</si>
  <si>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</si>
  <si>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</si>
  <si>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</si>
  <si>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</si>
  <si>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</si>
  <si>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</si>
  <si>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</si>
  <si>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</si>
  <si>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</si>
  <si>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</si>
  <si>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</si>
  <si>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</si>
  <si>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</si>
  <si>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</si>
  <si>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</si>
  <si>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</si>
  <si>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</si>
  <si>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</si>
  <si>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</si>
  <si>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</si>
  <si>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</si>
  <si>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</si>
  <si>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</si>
  <si>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</si>
  <si>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</si>
  <si>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</si>
  <si>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</si>
  <si>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</si>
  <si>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</si>
  <si>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</si>
  <si>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</si>
  <si>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</si>
  <si>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</si>
  <si>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</si>
  <si>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</si>
  <si>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</si>
  <si>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</si>
  <si>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</si>
  <si>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</si>
  <si>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</si>
  <si>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</si>
  <si>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</si>
  <si>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</si>
  <si>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</si>
  <si>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</si>
  <si>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</si>
  <si>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</si>
  <si>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</si>
  <si>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</si>
  <si>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</si>
  <si>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</si>
  <si>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</si>
  <si>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</si>
  <si>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</si>
  <si>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</si>
  <si>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</si>
  <si>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</si>
  <si>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</si>
  <si>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</si>
  <si>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</si>
  <si>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</si>
  <si>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</si>
  <si>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</si>
  <si>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</si>
  <si>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</si>
  <si>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</si>
  <si>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</si>
  <si>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</si>
  <si>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</si>
  <si>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</si>
  <si>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</si>
  <si>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</si>
  <si>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</si>
  <si>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</si>
  <si>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</si>
  <si>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</si>
  <si>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</si>
  <si>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</si>
  <si>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</si>
  <si>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</si>
  <si>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</si>
  <si>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</si>
  <si>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</si>
  <si>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</si>
  <si>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</si>
  <si>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</si>
  <si>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</si>
  <si>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</si>
  <si>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</si>
  <si>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</si>
  <si>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</si>
  <si>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</si>
  <si>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</si>
  <si>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</si>
  <si>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</si>
  <si>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</si>
  <si>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</si>
  <si>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</si>
  <si>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</si>
  <si>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</si>
  <si>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</si>
  <si>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</si>
  <si>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</si>
  <si>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</si>
  <si>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</si>
  <si>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</si>
  <si>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</si>
  <si>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</si>
  <si>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</si>
  <si>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</si>
  <si>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</si>
  <si>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</si>
  <si>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</si>
  <si>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</si>
  <si>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</si>
  <si>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</si>
  <si>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</si>
  <si>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</si>
  <si>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</si>
  <si>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</si>
  <si>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</si>
  <si>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</si>
  <si>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</si>
  <si>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</si>
  <si>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</si>
  <si>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</si>
  <si>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</si>
  <si>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</si>
  <si>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</si>
  <si>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</si>
  <si>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</si>
  <si>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</si>
  <si>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</si>
  <si>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</si>
  <si>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</si>
  <si>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</si>
  <si>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</si>
  <si>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</si>
  <si>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</si>
  <si>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</si>
  <si>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</si>
  <si>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</si>
  <si>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</si>
  <si>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</si>
  <si>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</si>
  <si>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</si>
  <si>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</si>
  <si>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</si>
  <si>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</si>
  <si>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</si>
  <si>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</si>
  <si>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</si>
  <si>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</si>
  <si>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</si>
  <si>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</si>
  <si>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</si>
  <si>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</si>
  <si>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</si>
  <si>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</si>
  <si>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</si>
  <si>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</si>
  <si>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</si>
  <si>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</si>
  <si>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</si>
  <si>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</si>
  <si>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</si>
  <si>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</si>
  <si>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</si>
  <si>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</si>
  <si>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</si>
  <si>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</si>
  <si>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</si>
  <si>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</si>
  <si>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</si>
  <si>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</si>
  <si>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</si>
  <si>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</si>
  <si>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</si>
  <si>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</si>
  <si>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</si>
  <si>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</si>
  <si>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</si>
  <si>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</si>
  <si>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</si>
  <si>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</si>
  <si>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</si>
  <si>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</si>
  <si>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</si>
  <si>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</si>
  <si>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</si>
  <si>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</si>
  <si>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</si>
  <si>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</si>
  <si>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</si>
  <si>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</si>
  <si>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</si>
  <si>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</si>
  <si>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</si>
  <si>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</si>
  <si>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</si>
  <si>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</si>
  <si>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</si>
  <si>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</si>
  <si>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</si>
  <si>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</si>
  <si>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</si>
  <si>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</si>
  <si>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</si>
  <si>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</si>
  <si>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</si>
  <si>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</si>
  <si>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</si>
  <si>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</si>
  <si>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</si>
  <si>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</si>
  <si>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</si>
  <si>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</si>
  <si>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</si>
  <si>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</si>
  <si>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</si>
  <si>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</si>
  <si>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</si>
  <si>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</si>
  <si>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</si>
  <si>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</si>
  <si>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</si>
  <si>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</si>
  <si>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</si>
  <si>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</si>
  <si>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</si>
  <si>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</si>
  <si>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</si>
  <si>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</si>
  <si>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</si>
  <si>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</si>
  <si>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</si>
  <si>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</si>
  <si>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</si>
  <si>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</si>
  <si>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</si>
  <si>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</si>
  <si>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</si>
  <si>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</si>
  <si>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</si>
  <si>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</si>
  <si>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</si>
  <si>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</si>
  <si>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</si>
  <si>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</si>
  <si>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</si>
  <si>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</si>
  <si>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</si>
  <si>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</si>
  <si>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</si>
  <si>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</si>
  <si>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</si>
  <si>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</si>
  <si>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</si>
  <si>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</si>
  <si>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</si>
  <si>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</si>
  <si>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</si>
  <si>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</si>
  <si>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</si>
  <si>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</si>
  <si>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</si>
  <si>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</si>
  <si>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</si>
  <si>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</si>
  <si>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</si>
  <si>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</si>
  <si>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</si>
  <si>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</si>
  <si>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</si>
  <si>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</si>
  <si>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</si>
  <si>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</si>
  <si>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</si>
  <si>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</si>
  <si>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</si>
  <si>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</si>
  <si>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</si>
  <si>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</si>
  <si>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</si>
  <si>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</si>
  <si>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</si>
  <si>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</si>
  <si>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</si>
  <si>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</si>
  <si>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</si>
  <si>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</si>
  <si>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</si>
  <si>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</si>
  <si>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</si>
  <si>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</si>
  <si>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</si>
  <si>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</si>
  <si>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</si>
  <si>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</si>
  <si>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</si>
  <si>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</si>
  <si>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</si>
  <si>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</si>
  <si>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</si>
  <si>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</si>
  <si>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</si>
  <si>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</si>
  <si>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</si>
  <si>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</si>
  <si>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</si>
  <si>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</si>
  <si>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</si>
  <si>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</si>
  <si>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</si>
  <si>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</si>
  <si>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</si>
  <si>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</si>
  <si>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</si>
  <si>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</si>
  <si>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</si>
  <si>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</si>
  <si>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</si>
  <si>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</si>
  <si>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</si>
  <si>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</si>
  <si>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</si>
  <si>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</si>
  <si>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</si>
  <si>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</si>
  <si>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</si>
  <si>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</si>
  <si>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</si>
  <si>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</si>
  <si>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</si>
  <si>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</si>
  <si>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</si>
  <si>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</si>
  <si>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</si>
  <si>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</si>
  <si>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</si>
  <si>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</si>
  <si>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</si>
  <si>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</si>
  <si>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</si>
  <si>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</si>
  <si>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</si>
  <si>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</si>
  <si>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</si>
  <si>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</si>
  <si>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</si>
  <si>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</si>
  <si>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</si>
  <si>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</si>
  <si>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</si>
  <si>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</si>
  <si>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</si>
  <si>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</si>
  <si>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</si>
  <si>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</si>
  <si>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</si>
  <si>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</si>
  <si>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</si>
  <si>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</si>
  <si>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</si>
  <si>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</si>
  <si>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</si>
  <si>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</si>
  <si>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</si>
  <si>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</si>
  <si>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</si>
  <si>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</si>
  <si>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</si>
  <si>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</si>
  <si>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</si>
  <si>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</si>
  <si>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</si>
  <si>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</si>
  <si>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</si>
  <si>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</si>
  <si>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</si>
  <si>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</si>
  <si>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</si>
  <si>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</si>
  <si>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</si>
  <si>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</si>
  <si>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</si>
  <si>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</si>
  <si>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</si>
  <si>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</si>
  <si>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</si>
  <si>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</si>
  <si>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</si>
  <si>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</si>
  <si>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</si>
  <si>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</si>
  <si>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</si>
  <si>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</si>
  <si>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</si>
  <si>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</si>
  <si>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</si>
  <si>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</si>
  <si>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</si>
  <si>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</si>
  <si>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</si>
  <si>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</si>
  <si>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</si>
  <si>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</si>
  <si>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</si>
  <si>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</si>
  <si>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</si>
  <si>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</si>
  <si>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</si>
  <si>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</si>
  <si>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</si>
  <si>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</si>
  <si>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</si>
  <si>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</si>
  <si>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</si>
  <si>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</si>
  <si>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</si>
  <si>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</si>
  <si>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</si>
  <si>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</si>
  <si>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</si>
  <si>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</si>
  <si>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</si>
  <si>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</si>
  <si>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</si>
  <si>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</si>
  <si>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</si>
  <si>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</si>
  <si>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</si>
  <si>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</si>
  <si>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</si>
  <si>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</si>
  <si>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</si>
  <si>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</si>
  <si>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</si>
  <si>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</si>
  <si>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</si>
  <si>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</si>
  <si>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</si>
  <si>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</si>
  <si>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</si>
  <si>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</si>
  <si>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</si>
  <si>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</si>
  <si>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</si>
  <si>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</si>
  <si>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</si>
  <si>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</si>
  <si>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</si>
  <si>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</si>
  <si>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</si>
  <si>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</si>
  <si>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</si>
  <si>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</si>
  <si>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</si>
  <si>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</si>
  <si>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</si>
  <si>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</si>
  <si>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</si>
  <si>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</si>
  <si>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</si>
  <si>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</si>
  <si>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</si>
  <si>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</si>
  <si>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</si>
  <si>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</si>
  <si>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</si>
  <si>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</si>
  <si>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</si>
  <si>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</si>
  <si>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</si>
  <si>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</si>
  <si>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</si>
  <si>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</si>
  <si>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</si>
  <si>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</si>
  <si>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</si>
  <si>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</si>
  <si>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</si>
  <si>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</si>
  <si>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</si>
  <si>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</si>
  <si>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</si>
  <si>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</si>
  <si>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</si>
  <si>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</si>
  <si>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</si>
  <si>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</si>
  <si>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</si>
  <si>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</si>
  <si>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</si>
  <si>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</si>
  <si>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</si>
  <si>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</si>
  <si>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</si>
  <si>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</si>
  <si>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</si>
  <si>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</si>
  <si>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</si>
  <si>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</si>
  <si>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</si>
  <si>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</si>
  <si>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</si>
  <si>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</si>
  <si>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</si>
  <si>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</si>
  <si>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</si>
  <si>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</si>
  <si>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</si>
  <si>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</si>
  <si>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</si>
  <si>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</si>
  <si>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</si>
  <si>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</si>
  <si>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</si>
  <si>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</si>
  <si>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</si>
  <si>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</si>
  <si>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</si>
  <si>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</si>
  <si>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</si>
  <si>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</si>
  <si>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</si>
  <si>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</si>
  <si>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</si>
  <si>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</si>
  <si>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</si>
  <si>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</si>
  <si>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</si>
  <si>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</si>
  <si>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</si>
  <si>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</si>
  <si>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</si>
  <si>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</si>
  <si>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</si>
  <si>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</si>
  <si>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</si>
  <si>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</si>
  <si>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</si>
  <si>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</si>
  <si>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</si>
  <si>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</si>
  <si>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</si>
  <si>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</si>
  <si>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</si>
  <si>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</si>
  <si>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</si>
  <si>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</si>
  <si>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</si>
  <si>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</si>
  <si>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</si>
  <si>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</si>
  <si>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</si>
  <si>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</si>
  <si>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</si>
  <si>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</si>
  <si>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</si>
  <si>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</si>
  <si>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</si>
  <si>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</si>
  <si>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</si>
  <si>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</si>
  <si>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</si>
  <si>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</si>
  <si>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</si>
  <si>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</si>
  <si>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</si>
  <si>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</si>
  <si>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</si>
  <si>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</si>
  <si>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</si>
  <si>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</si>
  <si>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</si>
  <si>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</si>
  <si>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</si>
  <si>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</si>
  <si>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</si>
  <si>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</si>
  <si>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</si>
  <si>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</si>
  <si>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</si>
  <si>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</si>
  <si>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</si>
  <si>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</si>
  <si>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</si>
  <si>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</si>
  <si>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</si>
  <si>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</si>
  <si>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</si>
  <si>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</si>
  <si>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</si>
  <si>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</si>
  <si>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</si>
  <si>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</si>
  <si>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</si>
  <si>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</si>
  <si>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</si>
  <si>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</si>
  <si>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</si>
  <si>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</si>
  <si>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</si>
  <si>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</si>
  <si>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</si>
  <si>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</si>
  <si>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</si>
  <si>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</si>
  <si>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</si>
  <si>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</si>
  <si>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</si>
  <si>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</si>
  <si>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</si>
  <si>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</si>
  <si>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</si>
  <si>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</si>
  <si>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</si>
  <si>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</si>
  <si>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</si>
  <si>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</si>
  <si>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</si>
  <si>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</si>
  <si>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</si>
  <si>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</si>
  <si>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</si>
  <si>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</si>
  <si>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</si>
  <si>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</si>
  <si>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</si>
  <si>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</si>
  <si>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</si>
  <si>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</si>
  <si>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</si>
  <si>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</si>
  <si>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</si>
  <si>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</si>
  <si>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</si>
  <si>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</si>
  <si>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</si>
  <si>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</si>
  <si>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</si>
  <si>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</si>
  <si>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</si>
  <si>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</si>
  <si>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</si>
  <si>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</si>
  <si>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</si>
  <si>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</si>
  <si>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</si>
  <si>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</si>
  <si>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</si>
  <si>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</si>
  <si>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</si>
  <si>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</si>
  <si>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</si>
  <si>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</si>
  <si>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</si>
  <si>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</si>
  <si>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</si>
  <si>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</si>
  <si>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</si>
  <si>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</si>
  <si>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</si>
  <si>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</si>
  <si>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</si>
  <si>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</si>
  <si>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</si>
  <si>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</si>
  <si>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</si>
  <si>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</si>
  <si>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</si>
  <si>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</si>
  <si>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</si>
  <si>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</si>
  <si>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</si>
  <si>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</si>
  <si>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</si>
  <si>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</si>
  <si>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</si>
  <si>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</si>
  <si>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</si>
  <si>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</si>
  <si>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</si>
  <si>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</si>
  <si>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</si>
  <si>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</si>
  <si>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</si>
  <si>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</si>
  <si>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</si>
  <si>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</si>
  <si>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</si>
  <si>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</si>
  <si>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</si>
  <si>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</si>
  <si>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</si>
  <si>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</si>
  <si>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</si>
  <si>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</si>
  <si>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</si>
  <si>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</si>
  <si>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</si>
  <si>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</si>
  <si>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</si>
  <si>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</si>
  <si>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</si>
  <si>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</si>
  <si>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</si>
  <si>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</si>
  <si>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</si>
  <si>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</si>
  <si>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</si>
  <si>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</si>
  <si>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</si>
  <si>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</si>
  <si>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</si>
  <si>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</si>
  <si>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</si>
  <si>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</si>
  <si>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</si>
  <si>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</si>
  <si>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</si>
  <si>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</si>
  <si>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</si>
  <si>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</si>
  <si>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</si>
  <si>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</si>
  <si>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</si>
  <si>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</si>
  <si>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</si>
  <si>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</si>
  <si>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</si>
  <si>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</si>
  <si>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</si>
  <si>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</si>
  <si>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</si>
  <si>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</si>
  <si>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</si>
  <si>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</si>
  <si>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</si>
  <si>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</si>
  <si>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</si>
  <si>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</si>
  <si>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</si>
  <si>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</si>
  <si>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</si>
  <si>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</si>
  <si>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</si>
  <si>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</si>
  <si>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</si>
  <si>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</si>
  <si>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</si>
  <si>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</si>
  <si>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</si>
  <si>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</si>
  <si>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</si>
  <si>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</si>
  <si>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</si>
  <si>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</si>
  <si>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</si>
  <si>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</si>
  <si>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</si>
  <si>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</si>
  <si>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</si>
  <si>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</si>
  <si>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</si>
  <si>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</si>
  <si>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</si>
  <si>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</si>
  <si>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</si>
  <si>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</si>
  <si>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</si>
  <si>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</si>
  <si>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</si>
  <si>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</si>
  <si>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</si>
  <si>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</si>
  <si>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</si>
  <si>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</si>
  <si>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</si>
  <si>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</si>
  <si>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</si>
  <si>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</si>
  <si>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</si>
  <si>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</si>
  <si>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</si>
  <si>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</si>
  <si>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</si>
  <si>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</si>
  <si>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</si>
  <si>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</si>
  <si>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</si>
  <si>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</si>
  <si>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</si>
  <si>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</si>
  <si>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</si>
  <si>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</si>
  <si>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</si>
  <si>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</si>
  <si>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</si>
  <si>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</si>
  <si>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</si>
  <si>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</si>
  <si>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</si>
  <si>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</si>
  <si>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</si>
  <si>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</si>
  <si>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</si>
  <si>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</si>
  <si>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</si>
  <si>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</si>
  <si>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</si>
  <si>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</si>
  <si>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</si>
  <si>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</si>
  <si>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</si>
  <si>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</si>
  <si>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</si>
  <si>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</si>
  <si>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</si>
  <si>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</si>
  <si>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</si>
  <si>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</si>
  <si>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</si>
  <si>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</si>
  <si>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</si>
  <si>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</si>
  <si>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</si>
  <si>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</si>
  <si>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</si>
  <si>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</si>
  <si>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</si>
  <si>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</si>
  <si>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</si>
  <si>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</si>
  <si>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</si>
  <si>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</si>
  <si>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</si>
  <si>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</si>
  <si>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</si>
  <si>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</si>
  <si>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</si>
  <si>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</si>
  <si>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</si>
  <si>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</si>
  <si>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</si>
  <si>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</si>
  <si>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</si>
  <si>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</si>
  <si>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</si>
  <si>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</si>
  <si>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</si>
  <si>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</si>
  <si>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</si>
  <si>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</si>
  <si>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</si>
  <si>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</si>
  <si>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</si>
  <si>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</si>
  <si>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</si>
  <si>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</si>
  <si>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</si>
  <si>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</si>
  <si>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</si>
  <si>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</si>
  <si>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</si>
  <si>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</si>
  <si>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</si>
  <si>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</si>
  <si>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</si>
  <si>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</si>
  <si>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</si>
  <si>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</si>
  <si>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</si>
  <si>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</si>
  <si>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</si>
  <si>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</si>
  <si>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</si>
  <si>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</si>
  <si>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</si>
  <si>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</si>
  <si>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</si>
  <si>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</si>
  <si>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</si>
  <si>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</si>
  <si>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</si>
  <si>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</si>
  <si>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</si>
  <si>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</si>
  <si>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</si>
  <si>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</si>
  <si>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</si>
  <si>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</si>
  <si>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</si>
  <si>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</si>
  <si>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</si>
  <si>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</si>
  <si>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</si>
  <si>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</si>
  <si>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</si>
  <si>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</si>
  <si>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</si>
  <si>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</si>
  <si>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</si>
  <si>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</si>
  <si>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</si>
  <si>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</si>
  <si>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</si>
  <si>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</si>
  <si>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</si>
  <si>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</si>
  <si>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</si>
  <si>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</si>
  <si>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</si>
  <si>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</si>
  <si>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</si>
  <si>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</si>
  <si>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</si>
  <si>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</si>
  <si>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</si>
  <si>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</si>
  <si>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</si>
  <si>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</si>
  <si>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</si>
  <si>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</si>
  <si>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</si>
  <si>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</si>
  <si>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</si>
  <si>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</si>
  <si>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</si>
  <si>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</si>
  <si>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</si>
  <si>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</si>
  <si>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</si>
  <si>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</si>
  <si>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</si>
  <si>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</si>
  <si>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</si>
  <si>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</si>
  <si>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</si>
  <si>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</si>
  <si>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</si>
  <si>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</si>
  <si>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</si>
  <si>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</si>
  <si>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</si>
  <si>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</si>
  <si>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</si>
  <si>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</si>
  <si>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</si>
  <si>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</si>
  <si>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</si>
  <si>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</si>
  <si>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</si>
  <si>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</si>
  <si>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</si>
  <si>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</si>
  <si>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</si>
  <si>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</si>
  <si>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</si>
  <si>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</si>
  <si>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</si>
  <si>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</si>
  <si>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</si>
  <si>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</si>
  <si>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</si>
  <si>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</si>
  <si>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</si>
  <si>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</si>
  <si>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</si>
  <si>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</si>
  <si>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</si>
  <si>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</si>
  <si>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</si>
  <si>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</si>
  <si>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</si>
  <si>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</si>
  <si>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</si>
  <si>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</si>
  <si>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</si>
  <si>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</si>
  <si>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</si>
  <si>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</si>
  <si>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</si>
  <si>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</si>
  <si>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</si>
  <si>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</si>
  <si>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</si>
  <si>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</si>
  <si>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</si>
  <si>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</si>
  <si>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</si>
  <si>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</si>
  <si>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</si>
  <si>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</si>
  <si>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</si>
  <si>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</si>
  <si>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</si>
  <si>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</si>
  <si>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</si>
  <si>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</si>
  <si>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</si>
  <si>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</si>
  <si>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</si>
  <si>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</si>
  <si>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</si>
  <si>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</si>
  <si>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</si>
  <si>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</si>
  <si>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</si>
  <si>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</si>
  <si>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</si>
  <si>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</si>
  <si>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</si>
  <si>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</si>
  <si>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</si>
  <si>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</si>
  <si>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</si>
  <si>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</si>
  <si>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</si>
  <si>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</si>
  <si>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</si>
  <si>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</si>
  <si>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</si>
  <si>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</si>
  <si>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</si>
  <si>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</si>
  <si>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</si>
  <si>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</si>
  <si>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</si>
  <si>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</si>
  <si>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</si>
  <si>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</si>
  <si>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</si>
  <si>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</si>
  <si>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</si>
  <si>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</si>
  <si>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</si>
  <si>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</si>
  <si>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</si>
  <si>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</si>
  <si>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</si>
  <si>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</si>
  <si>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</si>
  <si>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</si>
  <si>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</si>
  <si>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</si>
  <si>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</si>
  <si>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</si>
  <si>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</si>
  <si>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</si>
  <si>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</si>
  <si>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</si>
  <si>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</si>
  <si>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</si>
  <si>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</si>
  <si>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</si>
  <si>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</si>
  <si>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</si>
  <si>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</si>
  <si>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</si>
  <si>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</si>
  <si>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</si>
  <si>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</si>
  <si>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</si>
  <si>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</si>
  <si>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</si>
  <si>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</si>
  <si>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</si>
  <si>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</si>
  <si>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</si>
  <si>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</si>
  <si>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</si>
  <si>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</si>
  <si>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</si>
  <si>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</si>
  <si>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</si>
  <si>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</si>
  <si>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</si>
  <si>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</si>
  <si>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</si>
  <si>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</si>
  <si>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</si>
  <si>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</si>
  <si>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</si>
  <si>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</si>
  <si>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</si>
  <si>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</si>
  <si>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</si>
  <si>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</si>
  <si>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</si>
  <si>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</si>
  <si>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</si>
  <si>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</si>
  <si>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</si>
  <si>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</si>
  <si>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</si>
  <si>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</si>
  <si>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</si>
  <si>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</si>
  <si>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</si>
  <si>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</si>
  <si>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</si>
  <si>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</si>
  <si>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</si>
  <si>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</si>
  <si>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</si>
  <si>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</si>
  <si>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</si>
  <si>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</si>
  <si>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</si>
  <si>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</si>
  <si>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</si>
  <si>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</si>
  <si>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</si>
  <si>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</si>
  <si>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</si>
  <si>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</si>
  <si>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</si>
  <si>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</si>
  <si>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</si>
  <si>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</si>
  <si>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</si>
  <si>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</si>
  <si>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</si>
  <si>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</si>
  <si>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</si>
  <si>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</si>
  <si>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</si>
  <si>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</si>
  <si>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</si>
  <si>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</si>
  <si>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</si>
  <si>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</si>
  <si>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</si>
  <si>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</si>
  <si>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</si>
  <si>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</si>
  <si>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</si>
  <si>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</si>
  <si>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</si>
  <si>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</si>
  <si>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</si>
  <si>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</si>
  <si>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</si>
  <si>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</si>
  <si>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</si>
  <si>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</si>
  <si>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</si>
  <si>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</si>
  <si>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</si>
  <si>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</si>
  <si>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</si>
  <si>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</si>
  <si>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</si>
  <si>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</si>
  <si>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</si>
  <si>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</si>
  <si>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</si>
  <si>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</si>
  <si>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</si>
  <si>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</si>
  <si>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</si>
  <si>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</si>
  <si>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</si>
  <si>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</si>
  <si>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</si>
  <si>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</si>
  <si>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</si>
  <si>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</si>
  <si>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</si>
  <si>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</si>
  <si>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</si>
  <si>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</si>
  <si>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</si>
  <si>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</si>
  <si>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</si>
  <si>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</si>
  <si>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</si>
  <si>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</si>
  <si>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</si>
  <si>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</si>
  <si>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</si>
  <si>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</si>
  <si>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</si>
  <si>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</si>
  <si>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</si>
  <si>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</si>
  <si>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</si>
  <si>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</si>
  <si>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</si>
  <si>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</si>
  <si>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</si>
  <si>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</si>
  <si>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</si>
  <si>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</si>
  <si>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</si>
  <si>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</si>
  <si>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</si>
  <si>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</si>
  <si>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</si>
  <si>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</si>
  <si>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</si>
  <si>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</si>
  <si>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</si>
  <si>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</si>
  <si>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</si>
  <si>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</si>
  <si>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</si>
  <si>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</si>
  <si>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</si>
  <si>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</si>
  <si>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</si>
  <si>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</si>
  <si>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</si>
  <si>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</si>
  <si>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</si>
  <si>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</si>
  <si>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</si>
  <si>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</si>
  <si>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</si>
  <si>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</si>
  <si>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</si>
  <si>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</si>
  <si>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</si>
  <si>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</si>
  <si>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</si>
  <si>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</si>
  <si>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</si>
  <si>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</si>
  <si>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</si>
  <si>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</si>
  <si>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</si>
  <si>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</si>
  <si>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</si>
  <si>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</si>
  <si>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</si>
  <si>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</si>
  <si>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</si>
  <si>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</si>
  <si>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</si>
  <si>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</si>
  <si>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</si>
  <si>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</si>
  <si>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</si>
  <si>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</si>
  <si>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</si>
  <si>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</si>
  <si>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</si>
  <si>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</si>
  <si>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</si>
  <si>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</si>
  <si>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</si>
  <si>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</si>
  <si>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</si>
  <si>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</si>
  <si>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</si>
  <si>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</si>
  <si>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</si>
  <si>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</si>
  <si>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</si>
  <si>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</si>
  <si>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</si>
  <si>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</si>
  <si>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</si>
  <si>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</si>
  <si>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</si>
  <si>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</si>
  <si>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</si>
  <si>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</si>
  <si>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</si>
  <si>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</si>
  <si>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</si>
  <si>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</si>
  <si>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</si>
  <si>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</si>
  <si>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</si>
  <si>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</si>
  <si>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</si>
  <si>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</si>
  <si>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</si>
  <si>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</si>
  <si>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</si>
  <si>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</si>
  <si>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</si>
  <si>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</si>
  <si>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</si>
  <si>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</si>
  <si>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</si>
  <si>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</si>
  <si>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</si>
  <si>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</si>
  <si>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</si>
  <si>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</si>
  <si>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</si>
  <si>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</si>
  <si>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</si>
  <si>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</si>
  <si>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</si>
  <si>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</si>
  <si>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</si>
  <si>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</si>
  <si>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</si>
  <si>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</si>
  <si>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</si>
  <si>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</si>
  <si>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</si>
  <si>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</si>
  <si>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</si>
  <si>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</si>
  <si>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</si>
  <si>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</si>
  <si>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</si>
  <si>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</si>
  <si>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</si>
  <si>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</si>
  <si>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</si>
  <si>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</si>
  <si>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</si>
  <si>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</si>
  <si>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</si>
  <si>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</si>
  <si>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</si>
  <si>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</si>
  <si>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</si>
  <si>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</si>
  <si>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</si>
  <si>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</si>
  <si>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</si>
  <si>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</si>
  <si>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</si>
  <si>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</si>
  <si>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</si>
  <si>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</si>
  <si>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</si>
  <si>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</si>
  <si>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</si>
  <si>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</si>
  <si>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</si>
  <si>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</si>
  <si>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</si>
  <si>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</si>
  <si>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</si>
  <si>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</si>
  <si>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</si>
  <si>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</si>
  <si>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</si>
  <si>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</si>
  <si>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</si>
  <si>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</si>
  <si>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</si>
  <si>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</si>
  <si>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</si>
  <si>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</si>
  <si>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</si>
  <si>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</si>
  <si>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</si>
  <si>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</si>
  <si>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</si>
  <si>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</si>
  <si>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</si>
  <si>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</si>
  <si>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</si>
  <si>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</si>
  <si>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</si>
  <si>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</si>
  <si>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</si>
  <si>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</si>
  <si>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</si>
  <si>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</si>
  <si>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</si>
  <si>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</si>
  <si>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</si>
  <si>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</si>
  <si>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</si>
  <si>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</si>
  <si>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</si>
  <si>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</si>
  <si>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</si>
  <si>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</si>
  <si>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</si>
  <si>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</si>
  <si>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</si>
  <si>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</si>
  <si>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</si>
  <si>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</si>
  <si>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</si>
  <si>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</si>
  <si>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</si>
  <si>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</si>
  <si>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</si>
  <si>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</si>
  <si>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</si>
  <si>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</si>
  <si>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</si>
  <si>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</si>
  <si>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</si>
  <si>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</si>
  <si>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</si>
  <si>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</si>
  <si>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</si>
  <si>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</si>
  <si>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</si>
  <si>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</si>
  <si>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</si>
  <si>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</si>
  <si>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</si>
  <si>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</si>
  <si>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</si>
  <si>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</si>
  <si>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</si>
  <si>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</si>
  <si>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</si>
  <si>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</si>
  <si>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</si>
  <si>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</si>
  <si>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</si>
  <si>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</si>
  <si>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</si>
  <si>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</si>
  <si>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</si>
  <si>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</si>
  <si>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</si>
  <si>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</si>
  <si>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</si>
  <si>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</si>
  <si>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</si>
  <si>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</si>
  <si>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</si>
  <si>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</si>
  <si>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</si>
  <si>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</si>
  <si>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</si>
  <si>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</si>
  <si>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</si>
  <si>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</si>
  <si>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</si>
  <si>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</si>
  <si>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</si>
  <si>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</si>
  <si>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</si>
  <si>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</si>
  <si>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</si>
  <si>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</si>
  <si>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</si>
  <si>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</si>
  <si>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</si>
  <si>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</si>
  <si>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</si>
  <si>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</si>
  <si>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</si>
  <si>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</si>
  <si>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</si>
  <si>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</si>
  <si>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</si>
  <si>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</si>
  <si>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</si>
  <si>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</si>
  <si>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</si>
  <si>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</si>
  <si>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</si>
  <si>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</si>
  <si>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</si>
  <si>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</si>
  <si>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</si>
  <si>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</si>
  <si>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</si>
  <si>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</si>
  <si>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</si>
  <si>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</si>
  <si>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</si>
  <si>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</si>
  <si>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</si>
  <si>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</si>
  <si>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</si>
  <si>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</si>
  <si>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</si>
  <si>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</si>
  <si>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</si>
  <si>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</si>
  <si>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</si>
  <si>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</si>
  <si>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</si>
  <si>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</si>
  <si>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</si>
  <si>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</si>
  <si>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</si>
  <si>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</si>
  <si>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</si>
  <si>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</si>
  <si>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</si>
  <si>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</si>
  <si>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</si>
  <si>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</si>
  <si>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</si>
  <si>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</si>
  <si>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</si>
  <si>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</si>
  <si>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</si>
  <si>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</si>
  <si>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</si>
  <si>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</si>
  <si>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</si>
  <si>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</si>
  <si>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</si>
  <si>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</si>
  <si>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</si>
  <si>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</si>
  <si>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</si>
  <si>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</si>
  <si>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</si>
  <si>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</si>
  <si>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</si>
  <si>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</si>
  <si>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</si>
  <si>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</si>
  <si>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</si>
  <si>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</si>
  <si>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</si>
  <si>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</si>
  <si>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</si>
  <si>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</si>
  <si>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</si>
  <si>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</si>
  <si>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</si>
  <si>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</si>
  <si>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</si>
  <si>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</si>
  <si>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</si>
  <si>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</si>
  <si>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</si>
  <si>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</si>
  <si>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</si>
  <si>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</si>
  <si>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</si>
  <si>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</si>
  <si>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</si>
  <si>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</si>
  <si>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</si>
  <si>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</si>
  <si>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</si>
  <si>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</si>
  <si>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</si>
  <si>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</si>
  <si>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</si>
  <si>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</si>
  <si>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</si>
  <si>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</si>
  <si>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</si>
  <si>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</si>
  <si>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</si>
  <si>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</si>
  <si>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</si>
  <si>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</si>
  <si>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</si>
  <si>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</si>
  <si>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</si>
  <si>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</si>
  <si>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</si>
  <si>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</si>
  <si>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</si>
  <si>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</si>
  <si>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</si>
  <si>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</si>
  <si>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</si>
  <si>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</si>
  <si>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</si>
  <si>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</si>
  <si>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</si>
  <si>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</si>
  <si>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</si>
  <si>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</si>
  <si>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</si>
  <si>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</si>
  <si>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</si>
  <si>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</si>
  <si>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</si>
  <si>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</si>
  <si>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</si>
  <si>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</si>
  <si>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</si>
  <si>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</si>
  <si>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</si>
  <si>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</si>
  <si>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</si>
  <si>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</si>
  <si>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</si>
  <si>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</si>
  <si>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</si>
  <si>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</si>
  <si>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</si>
  <si>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</si>
  <si>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</si>
  <si>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</si>
  <si>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</si>
  <si>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</si>
  <si>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</si>
  <si>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</si>
  <si>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</si>
  <si>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</si>
  <si>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</si>
  <si>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</si>
  <si>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</si>
  <si>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</si>
  <si>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</si>
  <si>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</si>
  <si>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</si>
  <si>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</si>
  <si>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</si>
  <si>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</si>
  <si>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</si>
  <si>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</si>
  <si>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</si>
  <si>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</si>
  <si>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</si>
  <si>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</si>
  <si>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</si>
  <si>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</si>
  <si>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</si>
  <si>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</si>
  <si>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</si>
  <si>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</si>
  <si>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</si>
  <si>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</si>
  <si>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</si>
  <si>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</si>
  <si>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</si>
  <si>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</si>
  <si>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</si>
  <si>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</si>
  <si>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</si>
  <si>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</si>
  <si>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</si>
  <si>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</si>
  <si>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</si>
  <si>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</si>
  <si>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</si>
  <si>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</si>
  <si>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</si>
  <si>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</si>
  <si>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</si>
  <si>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</si>
  <si>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</si>
  <si>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</si>
  <si>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</si>
  <si>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</si>
  <si>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</si>
  <si>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</si>
  <si>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</si>
  <si>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</si>
  <si>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</si>
  <si>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</si>
  <si>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</si>
  <si>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</si>
  <si>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</si>
  <si>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</si>
  <si>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</si>
  <si>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</si>
  <si>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</si>
  <si>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</si>
  <si>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</si>
  <si>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</si>
  <si>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</si>
  <si>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</si>
  <si>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</si>
  <si>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</si>
  <si>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</si>
  <si>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</si>
  <si>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</si>
  <si>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</si>
  <si>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</si>
  <si>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</si>
  <si>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</si>
  <si>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</si>
  <si>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</si>
  <si>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</si>
  <si>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</si>
  <si>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</si>
  <si>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</si>
  <si>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</si>
  <si>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</si>
  <si>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</si>
  <si>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</si>
  <si>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</si>
  <si>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</si>
  <si>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</si>
  <si>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</si>
  <si>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</si>
  <si>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</si>
  <si>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</si>
  <si>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</si>
  <si>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</si>
  <si>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</si>
  <si>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</si>
  <si>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</si>
  <si>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</si>
  <si>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</si>
  <si>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</si>
  <si>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</si>
  <si>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</si>
  <si>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</si>
  <si>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</si>
  <si>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</si>
  <si>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</si>
  <si>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</si>
  <si>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</si>
  <si>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</si>
  <si>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</si>
  <si>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</si>
  <si>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</si>
  <si>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</si>
  <si>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</si>
  <si>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</si>
  <si>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</si>
  <si>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</si>
  <si>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</si>
  <si>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</si>
  <si>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</si>
  <si>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</si>
  <si>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</si>
  <si>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</si>
  <si>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</si>
  <si>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</si>
  <si>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</si>
  <si>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</si>
  <si>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</si>
  <si>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</si>
  <si>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</si>
  <si>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</si>
  <si>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</si>
  <si>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</si>
  <si>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</si>
  <si>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</si>
  <si>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</si>
  <si>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</si>
  <si>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</si>
  <si>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</si>
  <si>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</si>
  <si>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</si>
  <si>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</si>
  <si>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</si>
  <si>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</si>
  <si>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</si>
  <si>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</si>
  <si>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</si>
  <si>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</si>
  <si>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</si>
  <si>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</si>
  <si>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</si>
  <si>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</si>
  <si>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</si>
  <si>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</si>
  <si>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</si>
  <si>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</si>
  <si>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</si>
  <si>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</si>
  <si>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</si>
  <si>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</si>
  <si>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</si>
  <si>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</si>
  <si>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</si>
  <si>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</si>
  <si>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</si>
  <si>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</si>
  <si>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</si>
  <si>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</si>
  <si>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</si>
  <si>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</si>
  <si>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</si>
  <si>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</si>
  <si>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</si>
  <si>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</si>
  <si>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</si>
  <si>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</si>
  <si>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</si>
  <si>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</si>
  <si>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</si>
  <si>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</si>
  <si>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</si>
  <si>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</si>
  <si>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</si>
  <si>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</si>
  <si>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</si>
  <si>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</si>
  <si>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</si>
  <si>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</si>
  <si>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</si>
  <si>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</si>
  <si>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</si>
  <si>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</si>
  <si>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</si>
  <si>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</si>
  <si>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</si>
  <si>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</si>
  <si>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</si>
  <si>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</si>
  <si>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</si>
  <si>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</si>
  <si>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</si>
  <si>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</si>
  <si>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</si>
  <si>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</si>
  <si>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</si>
  <si>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</si>
  <si>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</si>
  <si>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</si>
  <si>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dfm-1813</t>
  </si>
  <si>
    <t>DC200M</t>
  </si>
  <si>
    <t>dfm-1814</t>
  </si>
  <si>
    <t>dfm-1815</t>
  </si>
  <si>
    <t>dfm-1816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</si>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</sst>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20" totalsRowShown="0" headerRowDxfId="26" dataDxfId="25" tableBorderDxfId="24">
  <autoFilter ref="A2:K182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14" activePane="bottomLeft" state="frozen"/>
      <selection pane="bottomLeft" activeCell="G1819" sqref="G18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IF(COUNTIFS($E$3:E1820,E910)=1,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IF(COUNTIFS($E$3:E1820,E911)=1,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IF(COUNTIFS($E$3:E1820,E912)=1,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IF(COUNTIFS($E$3:E1820,E913)=1,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IF(COUNTIFS($E$3:E1820,E914)=1,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IF(COUNTIFS($E$3:E1820,E915)=1,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IF(COUNTIFS($E$3:E1820,E916)=1,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IF(COUNTIFS($E$3:E1820,E917)=1,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IF(COUNTIFS($E$3:E1820,E918)=1,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IF(COUNTIFS($E$3:E1820,E919)=1,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IF(COUNTIFS($E$3:E1820,E920)=1,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IF(COUNTIFS($E$3:E1820,E925)=1,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IF(COUNTIFS($E$3:E1820,E926)=1,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IF(COUNTIFS($E$3:E1820,E927)=1,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IF(COUNTIFS($E$3:E1820,E928)=1,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IF(COUNTIFS($E$3:E1820,E929)=1,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IF(COUNTIFS($E$3:E1820,E939)=1,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IF(COUNTIFS($E$3:E1820,E944)=1,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IF(COUNTIFS($E$3:E1820,E945)=1,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IF(COUNTIFS($E$3:E1820,E946)=1,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IF(COUNTIFS($E$3:E1820,E947)=1,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IF(COUNTIFS($E$3:E1820,E948)=1,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IF(COUNTIFS($E$3:E1820,E955)=1,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IF(COUNTIFS($E$3:E1820,E956)=1,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IF(COUNTIFS($E$3:E1820,E957)=1,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IF(COUNTIFS($E$3:E1820,E959)=1,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IF(COUNTIFS($E$3:E1820,E972)=1,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IF(COUNTIFS($E$3:E1820,E973)=1,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IF(COUNTIFS($E$3:E1820,E974)=1,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IF(COUNTIFS($E$3:E1820,E975)=1,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IF(COUNTIFS($E$3:E1820,E976)=1,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IF(COUNTIFS($E$3:E1820,E977)=1,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IF(COUNTIFS($E$3:E1820,E992)=1,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IF(COUNTIFS($E$3:E1820,E999)=1,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IF(COUNTIFS($E$3:E1820,E1004)=1,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IF(COUNTIFS($E$3:E1820,E1005)=1,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IF(COUNTIFS($E$3:E1820,E1010)=1,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IF(COUNTIFS($E$3:E1820,E1015)=1,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IF(COUNTIFS($E$3:E1820,E1016)=1,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IF(COUNTIFS($E$3:E1820,E1026)=1,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IF(COUNTIFS($E$3:E1820,E1027)=1,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IF(COUNTIFS($E$3:E1820,E1028)=1,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IF(COUNTIFS($E$3:E1820,E1029)=1,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IF(COUNTIFS($E$3:E1820,E1030)=1,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IF(COUNTIFS($E$3:E1820,E1031)=1,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IF(COUNTIFS($E$3:E1820,E1032)=1,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IF(COUNTIFS($E$3:E1820,E1033)=1,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IF(COUNTIFS($E$3:E1820,E1034)=1,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IF(COUNTIFS($E$3:E1820,E1035)=1,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IF(COUNTIFS($E$3:E1820,E1036)=1,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IF(COUNTIFS($E$3:E1820,E1038)=1,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IF(COUNTIFS($E$3:E1820,E1039)=1,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IF(COUNTIFS($E$3:E1820,E1040)=1,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IF(COUNTIFS($E$3:E1820,E1041)=1,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IF(COUNTIFS($E$3:E1820,E1042)=1,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IF(COUNTIFS($E$3:E1820,E1043)=1,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IF(COUNTIFS($E$3:E1820,E1044)=1,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IF(COUNTIFS($E$3:E1820,E1045)=1,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IF(COUNTIFS($E$3:E1820,E1046)=1,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IF(COUNTIFS($E$3:E1820,E1047)=1,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IF(COUNTIFS($E$3:E1820,E1048)=1,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IF(COUNTIFS($E$3:E1820,E1049)=1,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IF(COUNTIFS($E$3:E1820,E1050)=1,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IF(COUNTIFS($E$3:E1820,E1051)=1,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IF(COUNTIFS($E$3:E1820,E1054)=1,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IF(COUNTIFS($E$3:E1820,E1055)=1,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IF(COUNTIFS($E$3:E1820,E1056)=1,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IF(COUNTIFS($E$3:E1820,E1061)=1,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IF(COUNTIFS($E$3:E1820,E1062)=1,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IF(COUNTIFS($E$3:E1820,E1063)=1,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IF(COUNTIFS($E$3:E1820,E1066)=1,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IF(COUNTIFS($E$3:E1820,E1067)=1,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IF(COUNTIFS($E$3:E1820,E1071)=1,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IF(COUNTIFS($E$3:E1820,E1072)=1,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IF(COUNTIFS($E$3:E1820,E1073)=1,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IF(COUNTIFS($E$3:E1820,E1074)=1,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IF(COUNTIFS($E$3:E1820,E1075)=1,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IF(COUNTIFS($E$3:E1820,E1076)=1,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IF(COUNTIFS($E$3:E1820,E1077)=1,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IF(COUNTIFS($E$3:E1820,E1078)=1,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IF(COUNTIFS($E$3:E1820,E1084)=1,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IF(COUNTIFS($E$3:E1820,E1085)=1,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IF(COUNTIFS($E$3:E1820,E1086)=1,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IF(COUNTIFS($E$3:E1820,E1088)=1,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IF(COUNTIFS($E$3:E1820,E1089)=1,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IF(COUNTIFS($E$3:E1820,E1098)=1,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IF(COUNTIFS($E$3:E1820,E1099)=1,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IF(COUNTIFS($E$3:E1820,E1100)=1,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IF(COUNTIFS($E$3:E1820,E1101)=1,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IF(COUNTIFS($E$3:E1820,E1102)=1,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IF(COUNTIFS($E$3:E1820,E1103)=1,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IF(COUNTIFS($E$3:E1820,E1104)=1,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IF(COUNTIFS($E$3:E1820,E1105)=1,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IF(COUNTIFS($E$3:E1820,E1106)=1,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IF(COUNTIFS($E$3:E1820,E1107)=1,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IF(COUNTIFS($E$3:E1820,E1108)=1,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IF(COUNTIFS($E$3:E1820,E1109)=1,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IF(COUNTIFS($E$3:E1820,E1110)=1,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IF(COUNTIFS($E$3:E1820,E1111)=1,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IF(COUNTIFS($E$3:E1820,E1118)=1,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IF(COUNTIFS($E$3:E1820,E1119)=1,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IF(COUNTIFS($E$3:E1820,E1120)=1,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IF(COUNTIFS($E$3:E1820,E1121)=1,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IF(COUNTIFS($E$3:E1820,E1122)=1,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IF(COUNTIFS($E$3:E1820,E1123)=1,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IF(COUNTIFS($E$3:E1820,E1124)=1,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IF(COUNTIFS($E$3:E1820,E1125)=1,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IF(COUNTIFS($E$3:E1820,E1126)=1,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IF(COUNTIFS($E$3:E1820,E1127)=1,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IF(COUNTIFS($E$3:E1820,E1128)=1,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IF(COUNTIFS($E$3:E1820,E1129)=1,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IF(COUNTIFS($E$3:E1820,E1130)=1,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IF(COUNTIFS($E$3:E1820,E1131)=1,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IF(COUNTIFS($E$3:E1820,E1132)=1,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IF(COUNTIFS($E$3:E1820,E1133)=1,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IF(COUNTIFS($E$3:E1820,E1134)=1,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IF(COUNTIFS($E$3:E1820,E1135)=1,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IF(COUNTIFS($E$3:E1820,E1136)=1,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IF(COUNTIFS($E$3:E1820,E1137)=1,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IF(COUNTIFS($E$3:E1820,E1138)=1,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IF(COUNTIFS($E$3:E1820,E1139)=1,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IF(COUNTIFS($E$3:E1820,E1140)=1,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IF(COUNTIFS($E$3:E1820,E1141)=1,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IF(COUNTIFS($E$3:E1820,E1142)=1,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IF(COUNTIFS($E$3:E1820,E1143)=1,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IF(COUNTIFS($E$3:E1820,E1144)=1,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IF(COUNTIFS($E$3:E1820,E1145)=1,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IF(COUNTIFS($E$3:E1820,E1146)=1,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IF(COUNTIFS($E$3:E1820,E1147)=1,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IF(COUNTIFS($E$3:E1820,E1148)=1,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IF(COUNTIFS($E$3:E1820,E1149)=1,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IF(COUNTIFS($E$3:E1820,E1150)=1,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IF(COUNTIFS($E$3:E1820,E1151)=1,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IF(COUNTIFS($E$3:E1820,E1152)=1,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IF(COUNTIFS($E$3:E1820,E1153)=1,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IF(COUNTIFS($E$3:E1820,E1154)=1,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IF(COUNTIFS($E$3:E1820,E1155)=1,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IF(COUNTIFS($E$3:E1820,E1156)=1,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IF(COUNTIFS($E$3:E1820,E1157)=1,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IF(COUNTIFS($E$3:E1820,E1158)=1,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IF(COUNTIFS($E$3:E1820,E1159)=1,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IF(COUNTIFS($E$3:E1820,E1160)=1,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IF(COUNTIFS($E$3:E1820,E1161)=1,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IF(COUNTIFS($E$3:E1820,E1162)=1,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IF(COUNTIFS($E$3:E1820,E1163)=1,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IF(COUNTIFS($E$3:E1820,E1164)=1,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IF(COUNTIFS($E$3:E1820,E1165)=1,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IF(COUNTIFS($E$3:E1820,E1166)=1,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IF(COUNTIFS($E$3:E1820,E1167)=1,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IF(COUNTIFS($E$3:E1820,E1168)=1,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IF(COUNTIFS($E$3:E1820,E1169)=1,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IF(COUNTIFS($E$3:E1820,E1170)=1,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IF(COUNTIFS($E$3:E1820,E1171)=1,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IF(COUNTIFS($E$3:E1820,E1172)=1,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IF(COUNTIFS($E$3:E1820,E1173)=1,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IF(COUNTIFS($E$3:E1820,E1174)=1,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IF(COUNTIFS($E$3:E1820,E1175)=1,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IF(COUNTIFS($E$3:E1820,E1176)=1,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IF(COUNTIFS($E$3:E1820,E1177)=1,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IF(COUNTIFS($E$3:E1820,E1178)=1,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IF(COUNTIFS($E$3:E1820,E1179)=1,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IF(COUNTIFS($E$3:E1820,E1180)=1,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IF(COUNTIFS($E$3:E1820,E1181)=1,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IF(COUNTIFS($E$3:E1820,E1182)=1,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IF(COUNTIFS($E$3:E1820,E1183)=1,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IF(COUNTIFS($E$3:E1820,E1184)=1,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IF(COUNTIFS($E$3:E1820,E1185)=1,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IF(COUNTIFS($E$3:E1820,E1186)=1,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IF(COUNTIFS($E$3:E1820,E1187)=1,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IF(COUNTIFS($E$3:E1820,E1188)=1,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IF(COUNTIFS($E$3:E1820,E1189)=1,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IF(COUNTIFS($E$3:E1820,E1190)=1,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IF(COUNTIFS($E$3:E1820,E1191)=1,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IF(COUNTIFS($E$3:E1820,E1192)=1,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IF(COUNTIFS($E$3:E1820,E1193)=1,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IF(COUNTIFS($E$3:E1820,E1194)=1,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IF(COUNTIFS($E$3:E1820,E1195)=1,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IF(COUNTIFS($E$3:E1820,E1196)=1,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IF(COUNTIFS($E$3:E1820,E1197)=1,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IF(COUNTIFS($E$3:E1820,E1198)=1,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IF(COUNTIFS($E$3:E1820,E1199)=1,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IF(COUNTIFS($E$3:E1820,E1200)=1,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IF(COUNTIFS($E$3:E1820,E1201)=1,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IF(COUNTIFS($E$3:E1820,E1202)=1,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IF(COUNTIFS($E$3:E1820,E1203)=1,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IF(COUNTIFS($E$3:E1820,E1204)=1,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IF(COUNTIFS($E$3:E1820,E1205)=1,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IF(COUNTIFS($E$3:E1820,E1206)=1,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IF(COUNTIFS($E$3:E1820,E1207)=1,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IF(COUNTIFS($E$3:E1820,E1208)=1,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IF(COUNTIFS($E$3:E1820,E1209)=1,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IF(COUNTIFS($E$3:E1820,E1210)=1,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IF(COUNTIFS($E$3:E1820,E1211)=1,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IF(COUNTIFS($E$3:E1820,E1212)=1,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IF(COUNTIFS($E$3:E1820,E1213)=1,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IF(COUNTIFS($E$3:E1820,E1214)=1,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IF(COUNTIFS($E$3:E1820,E1215)=1,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IF(COUNTIFS($E$3:E1820,E1216)=1,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IF(COUNTIFS($E$3:E1820,E1217)=1,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IF(COUNTIFS($E$3:E1820,E1218)=1,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IF(COUNTIFS($E$3:E1820,E1219)=1,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IF(COUNTIFS($E$3:E1820,E1220)=1,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IF(COUNTIFS($E$3:E1820,E1221)=1,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IF(COUNTIFS($E$3:E1820,E1222)=1,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IF(COUNTIFS($E$3:E1820,E1223)=1,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IF(COUNTIFS($E$3:E1820,E1224)=1,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IF(COUNTIFS($E$3:E1820,E1225)=1,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IF(COUNTIFS($E$3:E1820,E1226)=1,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IF(COUNTIFS($E$3:E1820,E1227)=1,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IF(COUNTIFS($E$3:E1820,E1228)=1,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IF(COUNTIFS($E$3:E1820,E1229)=1,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IF(COUNTIFS($E$3:E1820,E1230)=1,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IF(COUNTIFS($E$3:E1820,E1231)=1,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IF(COUNTIFS($E$3:E1820,E1232)=1,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IF(COUNTIFS($E$3:E1820,E1233)=1,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IF(COUNTIFS($E$3:E1820,E1234)=1,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IF(COUNTIFS($E$3:E1820,E1235)=1,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IF(COUNTIFS($E$3:E1820,E1236)=1,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IF(COUNTIFS($E$3:E1820,E1237)=1,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IF(COUNTIFS($E$3:E1820,E1238)=1,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IF(COUNTIFS($E$3:E1820,E1239)=1,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IF(COUNTIFS($E$3:E1820,E1240)=1,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IF(COUNTIFS($E$3:E1820,E1241)=1,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IF(COUNTIFS($E$3:E1820,E1242)=1,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IF(COUNTIFS($E$3:E1820,E1243)=1,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IF(COUNTIFS($E$3:E1820,E1244)=1,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IF(COUNTIFS($E$3:E1820,E1245)=1,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IF(COUNTIFS($E$3:E1820,E1246)=1,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IF(COUNTIFS($E$3:E1820,E1247)=1,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IF(COUNTIFS($E$3:E1820,E1248)=1,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IF(COUNTIFS($E$3:E1820,E1249)=1,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IF(COUNTIFS($E$3:E1820,E1250)=1,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IF(COUNTIFS($E$3:E1820,E1251)=1,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IF(COUNTIFS($E$3:E1820,E1252)=1,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IF(COUNTIFS($E$3:E1820,E1253)=1,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IF(COUNTIFS($E$3:E1820,E1254)=1,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IF(COUNTIFS($E$3:E1820,E1255)=1,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IF(COUNTIFS($E$3:E1820,E1256)=1,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IF(COUNTIFS($E$3:E1820,E1257)=1,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IF(COUNTIFS($E$3:E1820,E1258)=1,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IF(COUNTIFS($E$3:E1820,E1259)=1,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IF(COUNTIFS($E$3:E1820,E1260)=1,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IF(COUNTIFS($E$3:E1820,E1261)=1,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IF(COUNTIFS($E$3:E1820,E1262)=1,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IF(COUNTIFS($E$3:E1820,E1263)=1,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IF(COUNTIFS($E$3:E1820,E1264)=1,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IF(COUNTIFS($E$3:E1820,E1265)=1,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IF(COUNTIFS($E$3:E1820,E1266)=1,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IF(COUNTIFS($E$3:E1820,E1267)=1,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IF(COUNTIFS($E$3:E1820,E1268)=1,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IF(COUNTIFS($E$3:E1820,E1269)=1,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IF(COUNTIFS($E$3:E1820,E1270)=1,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IF(COUNTIFS($E$3:E1820,E1271)=1,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IF(COUNTIFS($E$3:E1820,E1272)=1,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IF(COUNTIFS($E$3:E1820,E1273)=1,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IF(COUNTIFS($E$3:E1820,E1274)=1,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IF(COUNTIFS($E$3:E1820,E1275)=1,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IF(COUNTIFS($E$3:E1820,E1276)=1,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IF(COUNTIFS($E$3:E1820,E1277)=1,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IF(COUNTIFS($E$3:E1820,E1278)=1,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IF(COUNTIFS($E$3:E1820,E1279)=1,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IF(COUNTIFS($E$3:E1820,E1280)=1,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IF(COUNTIFS($E$3:E1820,E1281)=1,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IF(COUNTIFS($E$3:E1820,E1282)=1,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IF(COUNTIFS($E$3:E1820,E1283)=1,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IF(COUNTIFS($E$3:E1820,E1284)=1,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IF(COUNTIFS($E$3:E1820,E1285)=1,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IF(COUNTIFS($E$3:E1820,E1286)=1,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IF(COUNTIFS($E$3:E1820,E1287)=1,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IF(COUNTIFS($E$3:E1820,E1288)=1,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IF(COUNTIFS($E$3:E1820,E1289)=1,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IF(COUNTIFS($E$3:E1820,E1290)=1,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IF(COUNTIFS($E$3:E1820,E1291)=1,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IF(COUNTIFS($E$3:E1820,E1292)=1,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IF(COUNTIFS($E$3:E1820,E1293)=1,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IF(COUNTIFS($E$3:E1820,E1294)=1,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IF(COUNTIFS($E$3:E1820,E1295)=1,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IF(COUNTIFS($E$3:E1820,E1296)=1,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IF(COUNTIFS($E$3:E1820,E1297)=1,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IF(COUNTIFS($E$3:E1820,E1298)=1,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IF(COUNTIFS($E$3:E1820,E1299)=1,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IF(COUNTIFS($E$3:E1820,E1300)=1,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IF(COUNTIFS($E$3:E1820,E1301)=1,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IF(COUNTIFS($E$3:E1820,E1302)=1,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IF(COUNTIFS($E$3:E1820,E1303)=1,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IF(COUNTIFS($E$3:E1820,E1304)=1,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IF(COUNTIFS($E$3:E1820,E1306)=1,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IF(COUNTIFS($E$3:E1820,E1307)=1,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IF(COUNTIFS($E$3:E1820,E1308)=1,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IF(COUNTIFS($E$3:E1820,E1309)=1,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IF(COUNTIFS($E$3:E1820,E1311)=1,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IF(COUNTIFS($E$3:E1820,E1323)=1,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IF(COUNTIFS($E$3:E1820,E1324)=1,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IF(COUNTIFS($E$3:E1820,E1325)=1,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IF(COUNTIFS($E$3:E1820,E1326)=1,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IF(COUNTIFS($E$3:E1820,E1329)=1,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IF(COUNTIFS($E$3:E1820,E1330)=1,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IF(COUNTIFS($E$3:E1820,E1331)=1,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IF(COUNTIFS($E$3:E1820,E1332)=1,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IF(COUNTIFS($E$3:E1820,E1333)=1,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IF(COUNTIFS($E$3:E1820,E1334)=1,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IF(COUNTIFS($E$3:E1820,E1335)=1,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IF(COUNTIFS($E$3:E1820,E1336)=1,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IF(COUNTIFS($E$3:E1820,E1338)=1,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IF(COUNTIFS($E$3:E1820,E1339)=1,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IF(COUNTIFS($E$3:E1820,E1341)=1,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IF(COUNTIFS($E$3:E1820,E1344)=1,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IF(COUNTIFS($E$3:E1820,E1345)=1,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IF(COUNTIFS($E$3:E1820,E1347)=1,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IF(COUNTIFS($E$3:E1820,E1349)=1,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IF(COUNTIFS($E$3:E1820,E1350)=1,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IF(COUNTIFS($E$3:E1820,E1351)=1,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IF(COUNTIFS($E$3:E1820,E1353)=1,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IF(COUNTIFS($E$3:E1820,E1354)=1,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IF(COUNTIFS($E$3:E1820,E1355)=1,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IF(COUNTIFS($E$3:E1820,E1356)=1,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IF(COUNTIFS($E$3:E1820,E1357)=1,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IF(COUNTIFS($E$3:E1820,E1358)=1,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IF(COUNTIFS($E$3:E1820,E1359)=1,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IF(COUNTIFS($E$3:E1820,E1360)=1,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IF(COUNTIFS($E$3:E1820,E1361)=1,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IF(COUNTIFS($E$3:E1820,E1362)=1,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IF(COUNTIFS($E$3:E1820,E1363)=1,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IF(COUNTIFS($E$3:E1820,E1364)=1,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IF(COUNTIFS($E$3:E1820,E1365)=1,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IF(COUNTIFS($E$3:E1820,E1366)=1,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IF(COUNTIFS($E$3:E1820,E1367)=1,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IF(COUNTIFS($E$3:E1820,E1368)=1,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IF(COUNTIFS($E$3:E1820,E1369)=1,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IF(COUNTIFS($E$3:E1820,E1370)=1,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IF(COUNTIFS($E$3:E1820,E1371)=1,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IF(COUNTIFS($E$3:E1820,E1372)=1,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IF(COUNTIFS($E$3:E1820,E1373)=1,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IF(COUNTIFS($E$3:E1820,E1374)=1,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IF(COUNTIFS($E$3:E1820,E1375)=1,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IF(COUNTIFS($E$3:E1820,E1376)=1,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IF(COUNTIFS($E$3:E1820,E1377)=1,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IF(COUNTIFS($E$3:E1820,E1378)=1,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IF(COUNTIFS($E$3:E1820,E1379)=1,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IF(COUNTIFS($E$3:E1820,E1380)=1,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IF(COUNTIFS($E$3:E1820,E1381)=1,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IF(COUNTIFS($E$3:E1820,E1382)=1,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IF(COUNTIFS($E$3:E1820,E1383)=1,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IF(COUNTIFS($E$3:E1820,E1384)=1,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IF(COUNTIFS($E$3:E1820,E1385)=1,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IF(COUNTIFS($E$3:E1820,E1386)=1,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IF(COUNTIFS($E$3:E1820,E1387)=1,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IF(COUNTIFS($E$3:E1820,E1388)=1,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IF(COUNTIFS($E$3:E1820,E1389)=1,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IF(COUNTIFS($E$3:E1820,E1390)=1,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IF(COUNTIFS($E$3:E1820,E1391)=1,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IF(COUNTIFS($E$3:E1820,E1392)=1,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IF(COUNTIFS($E$3:E1820,E1393)=1,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IF(COUNTIFS($E$3:E1820,E1394)=1,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IF(COUNTIFS($E$3:E1820,E1395)=1,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IF(COUNTIFS($E$3:E1820,E1396)=1,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IF(COUNTIFS($E$3:E1820,E1397)=1,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IF(COUNTIFS($E$3:E1820,E1398)=1,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IF(COUNTIFS($E$3:E1820,E1399)=1,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IF(COUNTIFS($E$3:E1820,E1400)=1,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IF(COUNTIFS($E$3:E1820,E1401)=1,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IF(COUNTIFS($E$3:E1820,E1402)=1,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IF(COUNTIFS($E$3:E1820,E1403)=1,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IF(COUNTIFS($E$3:E1820,E1404)=1,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IF(COUNTIFS($E$3:E1820,E1405)=1,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IF(COUNTIFS($E$3:E1820,E1406)=1,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IF(COUNTIFS($E$3:E1820,E1407)=1,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IF(COUNTIFS($E$3:E1820,E1408)=1,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IF(COUNTIFS($E$3:E1820,E1409)=1,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IF(COUNTIFS($E$3:E1820,E1410)=1,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IF(COUNTIFS($E$3:E1820,E1411)=1,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19" t="s">
        <v>1308</v>
      </c>
      <c r="C1816" s="19" t="s">
        <v>302</v>
      </c>
      <c r="D1816" s="60" t="s">
        <v>1447</v>
      </c>
      <c r="E1816" s="19" t="s">
        <v>2529</v>
      </c>
      <c r="F1816" s="21"/>
      <c r="G1816" s="19" t="s">
        <v>359</v>
      </c>
      <c r="H1816" s="25" t="str">
        <f>IF(RIGHT(G1816,1)="M", LEFT(G1816,LEN(G1816)-1), G1816)</f>
        <v>DC100</v>
      </c>
      <c r="I1816" s="25" t="str">
        <f>IF(RIGHT(G1816,1)="M","M","Non-M")</f>
        <v>Non-M</v>
      </c>
      <c r="J1816" s="34"/>
      <c r="K1816" s="79"/>
    </row>
    <row r="1817" spans="1:11" ht="41.25" customHeight="1">
      <c r="A1817" s="96" t="s">
        <v>2530</v>
      </c>
      <c r="B1817" s="19" t="s">
        <v>1308</v>
      </c>
      <c r="C1817" s="19" t="s">
        <v>302</v>
      </c>
      <c r="D1817" s="60" t="s">
        <v>1447</v>
      </c>
      <c r="E1817" s="19" t="s">
        <v>2529</v>
      </c>
      <c r="F1817" s="21"/>
      <c r="G1817" s="19" t="s">
        <v>2531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M</v>
      </c>
      <c r="J1817" s="34"/>
      <c r="K1817" s="79"/>
    </row>
    <row r="1818" spans="1:11" ht="41.25" customHeight="1">
      <c r="A1818" s="96" t="s">
        <v>2532</v>
      </c>
      <c r="B1818" s="19" t="s">
        <v>1308</v>
      </c>
      <c r="C1818" s="19" t="s">
        <v>302</v>
      </c>
      <c r="D1818" s="60" t="s">
        <v>1447</v>
      </c>
      <c r="E1818" s="19" t="s">
        <v>2529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34"/>
      <c r="K1818" s="79"/>
    </row>
    <row r="1819" spans="1:11" ht="41.25" customHeight="1">
      <c r="A1819" s="96" t="s">
        <v>2533</v>
      </c>
      <c r="B1819" s="19" t="s">
        <v>1308</v>
      </c>
      <c r="C1819" s="19" t="s">
        <v>302</v>
      </c>
      <c r="D1819" s="60" t="s">
        <v>1447</v>
      </c>
      <c r="E1819" s="19" t="s">
        <v>2529</v>
      </c>
      <c r="F1819" s="21"/>
      <c r="G1819" s="19"/>
      <c r="H1819" s="25">
        <f t="shared" si="185"/>
        <v>0</v>
      </c>
      <c r="I1819" s="25" t="str">
        <f t="shared" si="186"/>
        <v>Non-M</v>
      </c>
      <c r="J1819" s="34"/>
      <c r="K1819" s="79"/>
    </row>
    <row r="1820" spans="1:11" ht="41.25" customHeight="1">
      <c r="A1820" s="96" t="s">
        <v>2534</v>
      </c>
      <c r="B1820" s="19" t="s">
        <v>1308</v>
      </c>
      <c r="C1820" s="19" t="s">
        <v>302</v>
      </c>
      <c r="D1820" s="60" t="s">
        <v>1447</v>
      </c>
      <c r="E1820" s="19" t="s">
        <v>2529</v>
      </c>
      <c r="F1820" s="21"/>
      <c r="G1820" s="19"/>
      <c r="H1820" s="25">
        <f t="shared" si="185"/>
        <v>0</v>
      </c>
      <c r="I1820" s="25" t="str">
        <f t="shared" si="186"/>
        <v>Non-M</v>
      </c>
      <c r="J1820" s="34"/>
      <c r="K1820" s="79"/>
    </row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2535</v>
      </c>
      <c r="B2" s="8" t="s">
        <v>2536</v>
      </c>
      <c r="C2" s="8" t="s">
        <v>2537</v>
      </c>
      <c r="D2" s="8" t="s">
        <v>2538</v>
      </c>
      <c r="E2" s="8" t="s">
        <v>2539</v>
      </c>
      <c r="F2" s="8" t="s">
        <v>2540</v>
      </c>
      <c r="G2" s="80" t="s">
        <v>2541</v>
      </c>
      <c r="H2" s="8" t="s">
        <v>2542</v>
      </c>
      <c r="I2" s="8" t="s">
        <v>2543</v>
      </c>
      <c r="J2" s="75" t="s">
        <v>2544</v>
      </c>
      <c r="R2" s="83" t="s">
        <v>2545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2546</v>
      </c>
      <c r="E3" s="10">
        <v>0.1234</v>
      </c>
      <c r="F3" s="10" t="s">
        <v>2547</v>
      </c>
      <c r="G3" s="81">
        <f>Table2[[#This Row],[Current Total FG QTY]]*Table2[[#This Row],[SAM Improvement]]*$S$7</f>
        <v>22089.830484330483</v>
      </c>
      <c r="H3" s="10" t="s">
        <v>2548</v>
      </c>
      <c r="I3" s="10" t="s">
        <v>2549</v>
      </c>
      <c r="J3" s="76">
        <v>46140.696493055599</v>
      </c>
      <c r="R3" s="85" t="s">
        <v>2550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2546</v>
      </c>
      <c r="E4" s="10"/>
      <c r="F4" s="10" t="s">
        <v>2551</v>
      </c>
      <c r="G4" s="81">
        <f>Table2[[#This Row],[Current Total FG QTY]]*Table2[[#This Row],[SAM Improvement]]*$S$7</f>
        <v>0</v>
      </c>
      <c r="H4" s="10"/>
      <c r="I4" s="10" t="s">
        <v>2549</v>
      </c>
      <c r="J4" s="76">
        <v>46149.4283796296</v>
      </c>
      <c r="R4" s="85" t="s">
        <v>2552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2546</v>
      </c>
      <c r="E5" s="10"/>
      <c r="F5" s="10" t="s">
        <v>2551</v>
      </c>
      <c r="G5" s="81">
        <f>Table2[[#This Row],[Current Total FG QTY]]*Table2[[#This Row],[SAM Improvement]]*$S$7</f>
        <v>0</v>
      </c>
      <c r="H5" s="10"/>
      <c r="I5" s="10" t="s">
        <v>2549</v>
      </c>
      <c r="J5" s="76">
        <v>46149.428298611099</v>
      </c>
      <c r="R5" s="85" t="s">
        <v>2553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2546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2546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2549</v>
      </c>
      <c r="J7" s="76">
        <v>46149.4286111111</v>
      </c>
      <c r="R7" s="87" t="s">
        <v>2554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2546</v>
      </c>
      <c r="E8" s="10">
        <v>0.1401</v>
      </c>
      <c r="F8" s="10" t="s">
        <v>2555</v>
      </c>
      <c r="G8" s="81">
        <f>Table2[[#This Row],[Current Total FG QTY]]*Table2[[#This Row],[SAM Improvement]]*$S$7</f>
        <v>11703.17965811966</v>
      </c>
      <c r="H8" s="10" t="s">
        <v>2548</v>
      </c>
      <c r="I8" s="10" t="s">
        <v>2549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2546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2546</v>
      </c>
      <c r="E10" s="10">
        <v>0.1177</v>
      </c>
      <c r="F10" s="10" t="s">
        <v>2555</v>
      </c>
      <c r="G10" s="81">
        <f>Table2[[#This Row],[Current Total FG QTY]]*Table2[[#This Row],[SAM Improvement]]*$S$7</f>
        <v>8856.7573361823361</v>
      </c>
      <c r="H10" s="10"/>
      <c r="I10" s="10" t="s">
        <v>2549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2546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2546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2546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2546</v>
      </c>
      <c r="E14" s="10">
        <v>0</v>
      </c>
      <c r="F14" s="10" t="s">
        <v>2556</v>
      </c>
      <c r="G14" s="81">
        <f>Table2[[#This Row],[Current Total FG QTY]]*Table2[[#This Row],[SAM Improvement]]*$S$7</f>
        <v>0</v>
      </c>
      <c r="H14" s="10" t="s">
        <v>2548</v>
      </c>
      <c r="I14" s="10" t="s">
        <v>2549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2546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2546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2546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2546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2546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2546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2546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2546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2559</v>
      </c>
      <c r="D76">
        <v>163</v>
      </c>
    </row>
    <row r="77" spans="2:4">
      <c r="B77" t="s">
        <v>2560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2561</v>
      </c>
      <c r="D167">
        <v>499</v>
      </c>
    </row>
    <row r="168" spans="2:4">
      <c r="B168" t="s">
        <v>2562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2563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2564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2565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2566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2567</v>
      </c>
      <c r="D210">
        <v>10</v>
      </c>
    </row>
    <row r="211" spans="2:4">
      <c r="B211" t="s">
        <v>2568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2569</v>
      </c>
      <c r="D218">
        <v>69</v>
      </c>
    </row>
    <row r="219" spans="2:4">
      <c r="B219" t="s">
        <v>2570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2571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2570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2572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2573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2574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2575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2576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2580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2581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2582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2583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2586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2590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2591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2592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2593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2594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2595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2600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2601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2602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2603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2604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2605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2606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2610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2611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2613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2614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2615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2616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2621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2622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2623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2624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2625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2626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2026-05-14T02:32:38Z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