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65" documentId="13_ncr:1_{7EF57DF4-89AE-8C42-9C9C-3682908C3E34}" xr6:coauthVersionLast="47" xr6:coauthVersionMax="47" xr10:uidLastSave="{9E9BB984-B211-415F-A0A1-F32E3E5F15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<sst xmlns="http://schemas.openxmlformats.org/spreadsheetml/2006/main" count="10979" uniqueCount="2655">
  <si>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</si>
  <si>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</si>
  <si>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</si>
  <si>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</si>
  <si>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</si>
  <si>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</si>
  <si>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</si>
  <si>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</si>
  <si>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</si>
  <si>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</si>
  <si>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</si>
  <si>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</si>
  <si>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</si>
  <si>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</si>
  <si>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</si>
  <si>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</si>
  <si>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</si>
  <si>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</si>
  <si>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</si>
  <si>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</si>
  <si>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</si>
  <si>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</si>
  <si>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</si>
  <si>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</si>
  <si>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</si>
  <si>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</si>
  <si>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</si>
  <si>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</si>
  <si>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</si>
  <si>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</si>
  <si>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</si>
  <si>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</si>
  <si>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</si>
  <si>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</si>
  <si>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</si>
  <si>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</si>
  <si>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</si>
  <si>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</si>
  <si>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</si>
  <si>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</si>
  <si>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</si>
  <si>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</si>
  <si>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</si>
  <si>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</si>
  <si>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</si>
  <si>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</si>
  <si>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</si>
  <si>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</si>
  <si>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</si>
  <si>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</si>
  <si>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</si>
  <si>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</si>
  <si>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</si>
  <si>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</si>
  <si>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</si>
  <si>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</si>
  <si>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</si>
  <si>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</si>
  <si>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</si>
  <si>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</si>
  <si>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</si>
  <si>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</si>
  <si>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</si>
  <si>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</si>
  <si>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</si>
  <si>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</si>
  <si>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</si>
  <si>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</si>
  <si>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</si>
  <si>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</si>
  <si>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</si>
  <si>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</si>
  <si>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</si>
  <si>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</si>
  <si>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</si>
  <si>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</si>
  <si>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</si>
  <si>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</si>
  <si>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</si>
  <si>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</si>
  <si>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</si>
  <si>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</si>
  <si>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</si>
  <si>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</si>
  <si>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</si>
  <si>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</si>
  <si>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</si>
  <si>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</si>
  <si>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</si>
  <si>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</si>
  <si>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</si>
  <si>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</si>
  <si>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</si>
  <si>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</si>
  <si>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</si>
  <si>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</si>
  <si>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</si>
  <si>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</si>
  <si>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</si>
  <si>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</si>
  <si>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</si>
  <si>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</si>
  <si>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</si>
  <si>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</si>
  <si>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</si>
  <si>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</si>
  <si>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</si>
  <si>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</si>
  <si>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</si>
  <si>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</si>
  <si>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</si>
  <si>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</si>
  <si>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</si>
  <si>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</si>
  <si>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</si>
  <si>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</si>
  <si>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</si>
  <si>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</si>
  <si>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</si>
  <si>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</si>
  <si>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</si>
  <si>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</si>
  <si>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</si>
  <si>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</si>
  <si>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</si>
  <si>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</si>
  <si>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</si>
  <si>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</si>
  <si>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</si>
  <si>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</si>
  <si>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</si>
  <si>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</si>
  <si>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</si>
  <si>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</si>
  <si>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</si>
  <si>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</si>
  <si>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</si>
  <si>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</si>
  <si>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</si>
  <si>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</si>
  <si>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</si>
  <si>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</si>
  <si>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</si>
  <si>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</si>
  <si>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</si>
  <si>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</si>
  <si>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</si>
  <si>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</si>
  <si>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</si>
  <si>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</si>
  <si>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</si>
  <si>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</si>
  <si>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</si>
  <si>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</si>
  <si>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</si>
  <si>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</si>
  <si>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</si>
  <si>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</si>
  <si>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</si>
  <si>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</si>
  <si>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</si>
  <si>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</si>
  <si>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</si>
  <si>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</si>
  <si>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</si>
  <si>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</si>
  <si>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</si>
  <si>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</si>
  <si>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</si>
  <si>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</si>
  <si>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</si>
  <si>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</si>
  <si>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</si>
  <si>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</si>
  <si>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</si>
  <si>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</si>
  <si>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</si>
  <si>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</si>
  <si>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</si>
  <si>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</si>
  <si>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</si>
  <si>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</si>
  <si>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</si>
  <si>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</si>
  <si>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</si>
  <si>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</si>
  <si>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</si>
  <si>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</si>
  <si>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</si>
  <si>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</si>
  <si>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</si>
  <si>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</si>
  <si>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</si>
  <si>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</si>
  <si>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</si>
  <si>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</si>
  <si>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</si>
  <si>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</si>
  <si>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</si>
  <si>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</si>
  <si>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</si>
  <si>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</si>
  <si>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</si>
  <si>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</si>
  <si>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</si>
  <si>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</si>
  <si>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</si>
  <si>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</si>
  <si>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</si>
  <si>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</si>
  <si>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</si>
  <si>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</si>
  <si>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</si>
  <si>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</si>
  <si>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</si>
  <si>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</si>
  <si>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</si>
  <si>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</si>
  <si>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</si>
  <si>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</si>
  <si>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</si>
  <si>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</si>
  <si>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</si>
  <si>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</si>
  <si>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</si>
  <si>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</si>
  <si>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</si>
  <si>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</si>
  <si>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</si>
  <si>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</si>
  <si>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</si>
  <si>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</si>
  <si>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</si>
  <si>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</si>
  <si>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</si>
  <si>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</si>
  <si>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</si>
  <si>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</si>
  <si>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</si>
  <si>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</si>
  <si>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</si>
  <si>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</si>
  <si>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</si>
  <si>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</si>
  <si>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</si>
  <si>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</si>
  <si>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</si>
  <si>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</si>
  <si>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</si>
  <si>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</si>
  <si>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</si>
  <si>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</si>
  <si>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</si>
  <si>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</si>
  <si>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</si>
  <si>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</si>
  <si>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</si>
  <si>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</si>
  <si>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</si>
  <si>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</si>
  <si>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</si>
  <si>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</si>
  <si>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</si>
  <si>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</si>
  <si>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</si>
  <si>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</si>
  <si>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</si>
  <si>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</si>
  <si>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</si>
  <si>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</si>
  <si>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</si>
  <si>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</si>
  <si>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</si>
  <si>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</si>
  <si>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</si>
  <si>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</si>
  <si>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</si>
  <si>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</si>
  <si>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</si>
  <si>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</si>
  <si>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</si>
  <si>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</si>
  <si>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</si>
  <si>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</si>
  <si>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</si>
  <si>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</si>
  <si>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</si>
  <si>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</si>
  <si>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</si>
  <si>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</si>
  <si>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</si>
  <si>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</si>
  <si>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</si>
  <si>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</si>
  <si>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</si>
  <si>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</si>
  <si>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</si>
  <si>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</si>
  <si>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</si>
  <si>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</si>
  <si>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</si>
  <si>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</si>
  <si>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</si>
  <si>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</si>
  <si>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</si>
  <si>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</si>
  <si>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</si>
  <si>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</si>
  <si>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</si>
  <si>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</si>
  <si>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</si>
  <si>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</si>
  <si>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</si>
  <si>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</si>
  <si>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</si>
  <si>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</si>
  <si>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</si>
  <si>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</si>
  <si>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</si>
  <si>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</si>
  <si>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</si>
  <si>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</si>
  <si>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</si>
  <si>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</si>
  <si>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</si>
  <si>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</si>
  <si>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</si>
  <si>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</si>
  <si>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</si>
  <si>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</si>
  <si>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</si>
  <si>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</si>
  <si>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</si>
  <si>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</si>
  <si>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</si>
  <si>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</si>
  <si>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</si>
  <si>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</si>
  <si>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</si>
  <si>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</si>
  <si>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</si>
  <si>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</si>
  <si>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</si>
  <si>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</si>
  <si>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</si>
  <si>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</si>
  <si>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</si>
  <si>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</si>
  <si>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</si>
  <si>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</si>
  <si>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</si>
  <si>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</si>
  <si>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</si>
  <si>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</si>
  <si>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</si>
  <si>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</si>
  <si>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</si>
  <si>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</si>
  <si>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</si>
  <si>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</si>
  <si>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</si>
  <si>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</si>
  <si>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</si>
  <si>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</si>
  <si>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</si>
  <si>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</si>
  <si>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</si>
  <si>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</si>
  <si>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</si>
  <si>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</si>
  <si>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</si>
  <si>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</si>
  <si>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</si>
  <si>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</si>
  <si>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</si>
  <si>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</si>
  <si>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</si>
  <si>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</si>
  <si>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</si>
  <si>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</si>
  <si>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</si>
  <si>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</si>
  <si>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</si>
  <si>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</si>
  <si>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</si>
  <si>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</si>
  <si>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</si>
  <si>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</si>
  <si>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</si>
  <si>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</si>
  <si>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</si>
  <si>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</si>
  <si>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</si>
  <si>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</si>
  <si>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</si>
  <si>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</si>
  <si>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</si>
  <si>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</si>
  <si>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</si>
  <si>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</si>
  <si>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</si>
  <si>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</si>
  <si>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</si>
  <si>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</si>
  <si>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</si>
  <si>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</si>
  <si>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</si>
  <si>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</si>
  <si>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</si>
  <si>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</si>
  <si>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</si>
  <si>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</si>
  <si>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</si>
  <si>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</si>
  <si>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</si>
  <si>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</si>
  <si>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</si>
  <si>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</si>
  <si>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</si>
  <si>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</si>
  <si>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</si>
  <si>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</si>
  <si>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</si>
  <si>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</si>
  <si>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</si>
  <si>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</si>
  <si>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</si>
  <si>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</si>
  <si>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</si>
  <si>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</si>
  <si>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</si>
  <si>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</si>
  <si>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</si>
  <si>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</si>
  <si>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</si>
  <si>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</si>
  <si>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</si>
  <si>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</si>
  <si>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</si>
  <si>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</si>
  <si>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</si>
  <si>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</si>
  <si>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</si>
  <si>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</si>
  <si>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</si>
  <si>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</si>
  <si>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</si>
  <si>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</si>
  <si>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</si>
  <si>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</si>
  <si>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</si>
  <si>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</si>
  <si>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</si>
  <si>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</si>
  <si>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</si>
  <si>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</si>
  <si>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</si>
  <si>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</si>
  <si>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</si>
  <si>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</si>
  <si>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</si>
  <si>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</si>
  <si>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</si>
  <si>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</si>
  <si>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</si>
  <si>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</si>
  <si>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</si>
  <si>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</si>
  <si>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</si>
  <si>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</si>
  <si>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</si>
  <si>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</si>
  <si>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</si>
  <si>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</si>
  <si>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</si>
  <si>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</si>
  <si>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</si>
  <si>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</si>
  <si>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</si>
  <si>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</si>
  <si>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</si>
  <si>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</si>
  <si>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</si>
  <si>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</si>
  <si>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</si>
  <si>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</si>
  <si>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</si>
  <si>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</si>
  <si>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</si>
  <si>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</si>
  <si>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</si>
  <si>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</si>
  <si>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</si>
  <si>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</si>
  <si>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</si>
  <si>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</si>
  <si>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</si>
  <si>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</si>
  <si>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</si>
  <si>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</si>
  <si>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</si>
  <si>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</si>
  <si>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</si>
  <si>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</si>
  <si>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</si>
  <si>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</si>
  <si>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</si>
  <si>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</si>
  <si>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</si>
  <si>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</si>
  <si>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</si>
  <si>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</si>
  <si>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</si>
  <si>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</si>
  <si>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</si>
  <si>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</si>
  <si>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</si>
  <si>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</si>
  <si>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</si>
  <si>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</si>
  <si>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</si>
  <si>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</si>
  <si>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</si>
  <si>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</si>
  <si>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</si>
  <si>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</si>
  <si>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</si>
  <si>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</si>
  <si>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</si>
  <si>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</si>
  <si>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</si>
  <si>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</si>
  <si>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</si>
  <si>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</si>
  <si>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</si>
  <si>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</si>
  <si>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</si>
  <si>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</si>
  <si>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</si>
  <si>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</si>
  <si>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</si>
  <si>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</si>
  <si>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</si>
  <si>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</si>
  <si>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</si>
  <si>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</si>
  <si>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</si>
  <si>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</si>
  <si>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</si>
  <si>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</si>
  <si>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</si>
  <si>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</si>
  <si>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</si>
  <si>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</si>
  <si>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</si>
  <si>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</si>
  <si>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</si>
  <si>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</si>
  <si>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</si>
  <si>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</si>
  <si>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</si>
  <si>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</si>
  <si>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</si>
  <si>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</si>
  <si>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</si>
  <si>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</si>
  <si>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</si>
  <si>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</si>
  <si>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</si>
  <si>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</si>
  <si>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</si>
  <si>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</si>
  <si>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</si>
  <si>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</si>
  <si>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</si>
  <si>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</si>
  <si>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</si>
  <si>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</si>
  <si>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</si>
  <si>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</si>
  <si>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</si>
  <si>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</si>
  <si>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</si>
  <si>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</si>
  <si>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</si>
  <si>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</si>
  <si>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</si>
  <si>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</si>
  <si>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</si>
  <si>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</si>
  <si>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</si>
  <si>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</si>
  <si>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</si>
  <si>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</si>
  <si>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</si>
  <si>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</si>
  <si>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</si>
  <si>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</si>
  <si>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</si>
  <si>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</si>
  <si>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</si>
  <si>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</si>
  <si>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</si>
  <si>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</si>
  <si>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</si>
  <si>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</si>
  <si>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</si>
  <si>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</si>
  <si>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</si>
  <si>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</si>
  <si>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</si>
  <si>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</si>
  <si>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</si>
  <si>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</si>
  <si>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</si>
  <si>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</si>
  <si>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</si>
  <si>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</si>
  <si>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</si>
  <si>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</si>
  <si>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</si>
  <si>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</si>
  <si>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</si>
  <si>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</si>
  <si>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</si>
  <si>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</si>
  <si>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</si>
  <si>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</si>
  <si>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</si>
  <si>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</si>
  <si>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</si>
  <si>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</si>
  <si>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</si>
  <si>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</si>
  <si>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</si>
  <si>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</si>
  <si>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</si>
  <si>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</si>
  <si>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</si>
  <si>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</si>
  <si>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</si>
  <si>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</si>
  <si>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</si>
  <si>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</si>
  <si>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</si>
  <si>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</si>
  <si>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</si>
  <si>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</si>
  <si>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</si>
  <si>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</si>
  <si>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</si>
  <si>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</si>
  <si>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</si>
  <si>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</si>
  <si>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</si>
  <si>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</si>
  <si>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</si>
  <si>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</si>
  <si>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</si>
  <si>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</si>
  <si>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</si>
  <si>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</si>
  <si>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</si>
  <si>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</si>
  <si>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</si>
  <si>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</si>
  <si>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</si>
  <si>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</si>
  <si>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</si>
  <si>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</si>
  <si>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</si>
  <si>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</si>
  <si>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</si>
  <si>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</si>
  <si>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</si>
  <si>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</si>
  <si>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</si>
  <si>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</si>
  <si>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</si>
  <si>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</si>
  <si>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</si>
  <si>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</si>
  <si>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</si>
  <si>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</si>
  <si>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</si>
  <si>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</si>
  <si>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</si>
  <si>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</si>
  <si>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</si>
  <si>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</si>
  <si>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</si>
  <si>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</si>
  <si>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</si>
  <si>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</si>
  <si>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</si>
  <si>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</si>
  <si>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</si>
  <si>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</si>
  <si>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</si>
  <si>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</si>
  <si>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</si>
  <si>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</si>
  <si>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</si>
  <si>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</si>
  <si>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</si>
  <si>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</si>
  <si>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</si>
  <si>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</si>
  <si>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</si>
  <si>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</si>
  <si>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</si>
  <si>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</si>
  <si>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</si>
  <si>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</si>
  <si>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</si>
  <si>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</si>
  <si>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</si>
  <si>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</si>
  <si>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</si>
  <si>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</si>
  <si>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</si>
  <si>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</si>
  <si>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</si>
  <si>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</si>
  <si>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</si>
  <si>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</si>
  <si>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</si>
  <si>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</si>
  <si>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</si>
  <si>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</si>
  <si>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</si>
  <si>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</si>
  <si>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</si>
  <si>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</si>
  <si>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</si>
  <si>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</si>
  <si>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</si>
  <si>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</si>
  <si>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</si>
  <si>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</si>
  <si>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</si>
  <si>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</si>
  <si>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</si>
  <si>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</si>
  <si>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</si>
  <si>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</si>
  <si>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</si>
  <si>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</si>
  <si>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</si>
  <si>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</si>
  <si>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</si>
  <si>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</si>
  <si>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</si>
  <si>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</si>
  <si>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</si>
  <si>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</si>
  <si>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</si>
  <si>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</si>
  <si>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</si>
  <si>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</si>
  <si>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</si>
  <si>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</si>
  <si>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</si>
  <si>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</si>
  <si>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</si>
  <si>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</si>
  <si>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</si>
  <si>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</si>
  <si>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</si>
  <si>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</si>
  <si>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</si>
  <si>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</si>
  <si>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</si>
  <si>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</si>
  <si>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</si>
  <si>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</si>
  <si>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</si>
  <si>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</si>
  <si>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</si>
  <si>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</si>
  <si>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</si>
  <si>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</si>
  <si>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</si>
  <si>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</si>
  <si>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</si>
  <si>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</si>
  <si>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</si>
  <si>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</si>
  <si>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</si>
  <si>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</si>
  <si>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</si>
  <si>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</si>
  <si>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</si>
  <si>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</si>
  <si>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</si>
  <si>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</si>
  <si>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</si>
  <si>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</si>
  <si>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</si>
  <si>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</si>
  <si>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</si>
  <si>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</si>
  <si>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</si>
  <si>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</si>
  <si>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</si>
  <si>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</si>
  <si>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</si>
  <si>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</si>
  <si>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</si>
  <si>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</si>
  <si>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</si>
  <si>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</si>
  <si>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</si>
  <si>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</si>
  <si>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</si>
  <si>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</si>
  <si>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</si>
  <si>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</si>
  <si>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</si>
  <si>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</si>
  <si>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</si>
  <si>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</si>
  <si>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</si>
  <si>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</si>
  <si>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</si>
  <si>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</si>
  <si>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</si>
  <si>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</si>
  <si>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</si>
  <si>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</si>
  <si>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</si>
  <si>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</si>
  <si>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</si>
  <si>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</si>
  <si>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</si>
  <si>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</si>
  <si>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</si>
  <si>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</si>
  <si>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</si>
  <si>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</si>
  <si>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</si>
  <si>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</si>
  <si>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</si>
  <si>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</si>
  <si>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</si>
  <si>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</si>
  <si>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</si>
  <si>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</si>
  <si>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</si>
  <si>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</si>
  <si>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</si>
  <si>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</si>
  <si>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</si>
  <si>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</si>
  <si>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</si>
  <si>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</si>
  <si>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</si>
  <si>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</si>
  <si>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</si>
  <si>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</si>
  <si>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</si>
  <si>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</si>
  <si>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</si>
  <si>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</si>
  <si>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</si>
  <si>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</si>
  <si>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</si>
  <si>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</si>
  <si>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</si>
  <si>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</si>
  <si>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</si>
  <si>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</si>
  <si>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</si>
  <si>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</si>
  <si>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</si>
  <si>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</si>
  <si>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</si>
  <si>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</si>
  <si>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</si>
  <si>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</si>
  <si>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</si>
  <si>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</si>
  <si>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</si>
  <si>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</si>
  <si>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</si>
  <si>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</si>
  <si>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</si>
  <si>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</si>
  <si>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</si>
  <si>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</si>
  <si>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</si>
  <si>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</si>
  <si>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</si>
  <si>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</si>
  <si>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</si>
  <si>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</si>
  <si>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</si>
  <si>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</si>
  <si>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</si>
  <si>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</si>
  <si>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</si>
  <si>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</si>
  <si>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</si>
  <si>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</si>
  <si>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</si>
  <si>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</si>
  <si>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</si>
  <si>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</si>
  <si>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</si>
  <si>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</si>
  <si>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</si>
  <si>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</si>
  <si>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</si>
  <si>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</si>
  <si>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</si>
  <si>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</si>
  <si>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</si>
  <si>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</si>
  <si>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</si>
  <si>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</si>
  <si>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</si>
  <si>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</si>
  <si>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</si>
  <si>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</si>
  <si>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</si>
  <si>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</si>
  <si>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</si>
  <si>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</si>
  <si>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</si>
  <si>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</si>
  <si>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</si>
  <si>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</si>
  <si>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</si>
  <si>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</si>
  <si>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</si>
  <si>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</si>
  <si>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</si>
  <si>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</si>
  <si>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</si>
  <si>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</si>
  <si>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</si>
  <si>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</si>
  <si>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</si>
  <si>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</si>
  <si>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</si>
  <si>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</si>
  <si>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</si>
  <si>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</si>
  <si>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</si>
  <si>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</si>
  <si>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</si>
  <si>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</si>
  <si>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</si>
  <si>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</si>
  <si>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</si>
  <si>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</si>
  <si>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</si>
  <si>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</si>
  <si>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</si>
  <si>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</si>
  <si>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</si>
  <si>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</si>
  <si>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</si>
  <si>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</si>
  <si>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</si>
  <si>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</si>
  <si>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</si>
  <si>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</si>
  <si>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</si>
  <si>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</si>
  <si>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</si>
  <si>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</si>
  <si>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</si>
  <si>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</si>
  <si>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</si>
  <si>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</si>
  <si>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</si>
  <si>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</si>
  <si>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</si>
  <si>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</si>
  <si>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</si>
  <si>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</si>
  <si>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</si>
  <si>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</si>
  <si>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</si>
  <si>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</si>
  <si>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</si>
  <si>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</si>
  <si>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</si>
  <si>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</si>
  <si>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</si>
  <si>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</si>
  <si>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</si>
  <si>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</si>
  <si>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</si>
  <si>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</si>
  <si>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</si>
  <si>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</si>
  <si>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</si>
  <si>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</si>
  <si>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</si>
  <si>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</si>
  <si>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</si>
  <si>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</si>
  <si>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</si>
  <si>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</si>
  <si>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</si>
  <si>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</si>
  <si>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</si>
  <si>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</si>
  <si>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</si>
  <si>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</si>
  <si>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</si>
  <si>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</si>
  <si>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</si>
  <si>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</si>
  <si>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</si>
  <si>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</si>
  <si>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</si>
  <si>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</si>
  <si>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</si>
  <si>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</si>
  <si>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</si>
  <si>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</si>
  <si>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</si>
  <si>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</si>
  <si>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</si>
  <si>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</si>
  <si>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</si>
  <si>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</si>
  <si>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</si>
  <si>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</si>
  <si>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</si>
  <si>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</si>
  <si>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</si>
  <si>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</si>
  <si>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</si>
  <si>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</si>
  <si>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</si>
  <si>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</si>
  <si>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</si>
  <si>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</si>
  <si>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</si>
  <si>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</si>
  <si>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</si>
  <si>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</si>
  <si>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</si>
  <si>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</si>
  <si>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</si>
  <si>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</si>
  <si>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</si>
  <si>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</si>
  <si>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</si>
  <si>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</si>
  <si>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</si>
  <si>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</si>
  <si>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</si>
  <si>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</si>
  <si>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</si>
  <si>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</si>
  <si>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</si>
  <si>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</si>
  <si>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</si>
  <si>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</si>
  <si>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</si>
  <si>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</si>
  <si>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</si>
  <si>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</si>
  <si>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</si>
  <si>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</si>
  <si>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</si>
  <si>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</si>
  <si>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</si>
  <si>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</si>
  <si>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</si>
  <si>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</si>
  <si>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</si>
  <si>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</si>
  <si>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</si>
  <si>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</si>
  <si>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</si>
  <si>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</si>
  <si>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</si>
  <si>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</si>
  <si>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</si>
  <si>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</si>
  <si>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</si>
  <si>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</si>
  <si>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</si>
  <si>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</si>
  <si>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</si>
  <si>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</si>
  <si>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</si>
  <si>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</si>
  <si>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</si>
  <si>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</si>
  <si>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</si>
  <si>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</si>
  <si>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</si>
  <si>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</si>
  <si>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</si>
  <si>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</si>
  <si>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</si>
  <si>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</si>
  <si>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</si>
  <si>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</si>
  <si>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</si>
  <si>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</si>
  <si>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</si>
  <si>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</si>
  <si>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</si>
  <si>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</si>
  <si>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</si>
  <si>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</si>
  <si>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</si>
  <si>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</si>
  <si>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</si>
  <si>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</si>
  <si>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</si>
  <si>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</si>
  <si>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</si>
  <si>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</si>
  <si>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</si>
  <si>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</si>
  <si>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</si>
  <si>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</si>
  <si>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</si>
  <si>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</si>
  <si>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</si>
  <si>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</si>
  <si>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</si>
  <si>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</si>
  <si>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</si>
  <si>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</si>
  <si>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</si>
  <si>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</si>
  <si>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</si>
  <si>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</si>
  <si>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</si>
  <si>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</si>
  <si>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</si>
  <si>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</si>
  <si>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</si>
  <si>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</si>
  <si>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</si>
  <si>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</si>
  <si>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</si>
  <si>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</si>
  <si>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</si>
  <si>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</si>
  <si>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</si>
  <si>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</si>
  <si>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</si>
  <si>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</si>
  <si>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</si>
  <si>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</si>
  <si>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</si>
  <si>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</si>
  <si>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</si>
  <si>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</si>
  <si>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</si>
  <si>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</si>
  <si>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</si>
  <si>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</si>
  <si>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</si>
  <si>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</si>
  <si>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</si>
  <si>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</si>
  <si>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</si>
  <si>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</si>
  <si>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</si>
  <si>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</si>
  <si>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</si>
  <si>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</si>
  <si>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</si>
  <si>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</si>
  <si>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</si>
  <si>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</si>
  <si>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</si>
  <si>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</si>
  <si>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</si>
  <si>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</si>
  <si>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</si>
  <si>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</si>
  <si>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</si>
  <si>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</si>
  <si>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</si>
  <si>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</si>
  <si>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</si>
  <si>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</si>
  <si>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</si>
  <si>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</si>
  <si>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</si>
  <si>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</si>
  <si>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</si>
  <si>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</si>
  <si>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</si>
  <si>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</si>
  <si>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</si>
  <si>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</si>
  <si>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</si>
  <si>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</si>
  <si>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</si>
  <si>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</si>
  <si>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</si>
  <si>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</si>
  <si>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</si>
  <si>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</si>
  <si>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</si>
  <si>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</si>
  <si>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</si>
  <si>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</si>
  <si>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</si>
  <si>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</si>
  <si>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</si>
  <si>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</si>
  <si>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</si>
  <si>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</si>
  <si>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</si>
  <si>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</si>
  <si>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</si>
  <si>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</si>
  <si>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</si>
  <si>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</si>
  <si>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</si>
  <si>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</si>
  <si>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</si>
  <si>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</si>
  <si>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</si>
  <si>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</si>
  <si>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</si>
  <si>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</si>
  <si>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</si>
  <si>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</si>
  <si>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</si>
  <si>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</si>
  <si>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</si>
  <si>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</si>
  <si>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</si>
  <si>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</si>
  <si>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</si>
  <si>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</si>
  <si>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</si>
  <si>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</si>
  <si>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</si>
  <si>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</si>
  <si>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</si>
  <si>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</si>
  <si>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</si>
  <si>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</si>
  <si>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</si>
  <si>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</si>
  <si>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</si>
  <si>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</si>
  <si>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</si>
  <si>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</si>
  <si>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</si>
  <si>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</si>
  <si>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</si>
  <si>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</si>
  <si>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</si>
  <si>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</si>
  <si>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</si>
  <si>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</si>
  <si>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</si>
  <si>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</si>
  <si>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</si>
  <si>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</si>
  <si>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</si>
  <si>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</si>
  <si>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</si>
  <si>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</si>
  <si>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</si>
  <si>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</si>
  <si>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</si>
  <si>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</si>
  <si>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</si>
  <si>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</si>
  <si>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</si>
  <si>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</si>
  <si>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</si>
  <si>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</si>
  <si>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</si>
  <si>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</si>
  <si>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</si>
  <si>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</si>
  <si>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</si>
  <si>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</si>
  <si>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</si>
  <si>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</si>
  <si>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</si>
  <si>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</si>
  <si>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</si>
  <si>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</si>
  <si>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</si>
  <si>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</si>
  <si>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</si>
  <si>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</si>
  <si>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</si>
  <si>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</si>
  <si>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</si>
  <si>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</si>
  <si>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</si>
  <si>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</si>
  <si>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</si>
  <si>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</si>
  <si>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</si>
  <si>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</si>
  <si>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</si>
  <si>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</si>
  <si>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</si>
  <si>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</si>
  <si>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</si>
  <si>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</si>
  <si>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</si>
  <si>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</si>
  <si>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</si>
  <si>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</si>
  <si>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</si>
  <si>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</si>
  <si>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</si>
  <si>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</si>
  <si>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</si>
  <si>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</si>
  <si>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</si>
  <si>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</si>
  <si>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</si>
  <si>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</si>
  <si>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</si>
  <si>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</si>
  <si>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</si>
  <si>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</si>
  <si>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</si>
  <si>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</si>
  <si>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</si>
  <si>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</si>
  <si>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</si>
  <si>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</si>
  <si>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</si>
  <si>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</si>
  <si>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</si>
  <si>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</si>
  <si>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</si>
  <si>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</si>
  <si>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</si>
  <si>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</si>
  <si>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</si>
  <si>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</si>
  <si>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</si>
  <si>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</si>
  <si>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</si>
  <si>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</si>
  <si>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</si>
  <si>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</si>
  <si>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</si>
  <si>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</si>
  <si>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</si>
  <si>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</si>
  <si>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</si>
  <si>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</si>
  <si>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</si>
  <si>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</si>
  <si>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</si>
  <si>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</si>
  <si>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</si>
  <si>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</si>
  <si>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</si>
  <si>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</si>
  <si>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</si>
  <si>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</si>
  <si>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</si>
  <si>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</si>
  <si>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</si>
  <si>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</si>
  <si>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</si>
  <si>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</si>
  <si>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</si>
  <si>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</si>
  <si>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</si>
  <si>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</si>
  <si>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</si>
  <si>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</si>
  <si>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</si>
  <si>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</si>
  <si>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</si>
  <si>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</si>
  <si>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</si>
  <si>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</si>
  <si>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</si>
  <si>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</si>
  <si>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</si>
  <si>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</si>
  <si>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</si>
  <si>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</si>
  <si>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</si>
  <si>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</si>
  <si>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</si>
  <si>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</si>
  <si>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</si>
  <si>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</si>
  <si>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</si>
  <si>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</si>
  <si>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</si>
  <si>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</si>
  <si>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</si>
  <si>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</si>
  <si>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</si>
  <si>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</si>
  <si>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</si>
  <si>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</si>
  <si>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</si>
  <si>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</si>
  <si>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</si>
  <si>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</si>
  <si>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</si>
  <si>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</si>
  <si>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</si>
  <si>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</si>
  <si>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</si>
  <si>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</si>
  <si>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</si>
  <si>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</si>
  <si>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</si>
  <si>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</si>
  <si>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</si>
  <si>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</si>
  <si>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</si>
  <si>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</si>
  <si>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</si>
  <si>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</si>
  <si>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</si>
  <si>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</si>
  <si>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</si>
  <si>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</si>
  <si>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</si>
  <si>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</si>
  <si>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</si>
  <si>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</si>
  <si>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</si>
  <si>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</si>
  <si>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</si>
  <si>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</si>
  <si>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</si>
  <si>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</si>
  <si>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</si>
  <si>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</si>
  <si>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</si>
  <si>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</si>
  <si>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</si>
  <si>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</si>
  <si>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</si>
  <si>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</si>
  <si>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</si>
  <si>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</si>
  <si>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</si>
  <si>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</si>
  <si>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</si>
  <si>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</si>
  <si>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</si>
  <si>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</si>
  <si>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</si>
  <si>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</si>
  <si>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</si>
  <si>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</si>
  <si>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</si>
  <si>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</si>
  <si>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</si>
  <si>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</si>
  <si>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</si>
  <si>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</si>
  <si>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</si>
  <si>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</si>
  <si>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</si>
  <si>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</si>
  <si>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</si>
  <si>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</si>
  <si>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</si>
  <si>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</si>
  <si>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</si>
  <si>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</si>
  <si>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</si>
  <si>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</si>
  <si>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</si>
  <si>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</si>
  <si>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</si>
  <si>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</si>
  <si>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</si>
  <si>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</si>
  <si>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</si>
  <si>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</si>
  <si>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</si>
  <si>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</si>
  <si>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</si>
  <si>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</si>
  <si>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</si>
  <si>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</si>
  <si>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</si>
  <si>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</si>
  <si>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</si>
  <si>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</si>
  <si>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</si>
  <si>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</si>
  <si>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</si>
  <si>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</si>
  <si>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</si>
  <si>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</si>
  <si>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</si>
  <si>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</si>
  <si>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</si>
  <si>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</si>
  <si>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</si>
  <si>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</si>
  <si>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</si>
  <si>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</si>
  <si>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</si>
  <si>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</si>
  <si>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</si>
  <si>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</si>
  <si>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</si>
  <si>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</si>
  <si>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</si>
  <si>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</si>
  <si>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</si>
  <si>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</si>
  <si>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</si>
  <si>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</si>
  <si>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</si>
  <si>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</si>
  <si>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</si>
  <si>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</si>
  <si>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</si>
  <si>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</si>
  <si>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</si>
  <si>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</si>
  <si>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</si>
  <si>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</si>
  <si>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</si>
  <si>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</si>
  <si>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</si>
  <si>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</si>
  <si>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</si>
  <si>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</si>
  <si>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</si>
  <si>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</si>
  <si>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</si>
  <si>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</si>
  <si>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</si>
  <si>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</si>
  <si>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</si>
  <si>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</si>
  <si>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</si>
  <si>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</si>
  <si>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</si>
  <si>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</si>
  <si>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</si>
  <si>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</si>
  <si>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</si>
  <si>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</si>
  <si>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</si>
  <si>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</si>
  <si>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</si>
  <si>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</si>
  <si>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</si>
  <si>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</si>
  <si>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</si>
  <si>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</si>
  <si>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</si>
  <si>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</si>
  <si>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</si>
  <si>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</si>
  <si>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</si>
  <si>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</si>
  <si>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</si>
  <si>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</si>
  <si>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</si>
  <si>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</si>
  <si>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</si>
  <si>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</si>
  <si>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</si>
  <si>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</si>
  <si>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</si>
  <si>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</si>
  <si>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</si>
  <si>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</si>
  <si>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</si>
  <si>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</si>
  <si>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</si>
  <si>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</si>
  <si>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</si>
  <si>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</si>
  <si>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</si>
  <si>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</si>
  <si>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</si>
  <si>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</si>
  <si>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</si>
  <si>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</si>
  <si>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</si>
  <si>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</si>
  <si>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</si>
  <si>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</si>
  <si>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</si>
  <si>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</si>
  <si>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</si>
  <si>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</si>
  <si>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</si>
  <si>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</si>
  <si>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</si>
  <si>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</si>
  <si>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</si>
  <si>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</si>
  <si>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</si>
  <si>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</si>
  <si>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</si>
  <si>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</si>
  <si>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</si>
  <si>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</si>
  <si>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</si>
  <si>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</si>
  <si>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</si>
  <si>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</si>
  <si>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</si>
  <si>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</si>
  <si>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</si>
  <si>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</si>
  <si>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</si>
  <si>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</si>
  <si>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</si>
  <si>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</si>
  <si>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</si>
  <si>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</si>
  <si>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</si>
  <si>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</si>
  <si>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</si>
  <si>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</si>
  <si>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</si>
  <si>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</si>
  <si>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</si>
  <si>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</si>
  <si>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</si>
  <si>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</si>
  <si>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</si>
  <si>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</si>
  <si>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</si>
  <si>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</si>
  <si>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</si>
  <si>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</si>
  <si>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</si>
  <si>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</si>
  <si>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</si>
  <si>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</si>
  <si>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</si>
  <si>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</si>
  <si>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</si>
  <si>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</si>
  <si>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</si>
  <si>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</si>
  <si>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</si>
  <si>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</si>
  <si>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</si>
  <si>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</si>
  <si>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</si>
  <si>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</si>
  <si>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</si>
  <si>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</si>
  <si>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</si>
  <si>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</si>
  <si>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</si>
  <si>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</si>
  <si>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</si>
  <si>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</si>
  <si>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</si>
  <si>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</si>
  <si>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</si>
  <si>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</si>
  <si>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</si>
  <si>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</si>
  <si>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</si>
  <si>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</si>
  <si>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</si>
  <si>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</si>
  <si>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</si>
  <si>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</si>
  <si>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</si>
  <si>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</si>
  <si>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</si>
  <si>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</si>
  <si>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</si>
  <si>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</si>
  <si>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</si>
  <si>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</si>
  <si>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</si>
  <si>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</si>
  <si>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</si>
  <si>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</si>
  <si>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</si>
  <si>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</si>
  <si>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</si>
  <si>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</si>
  <si>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</si>
  <si>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</si>
  <si>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</si>
  <si>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</si>
  <si>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</si>
  <si>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</si>
  <si>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</si>
  <si>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</si>
  <si>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</si>
  <si>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</si>
  <si>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</si>
  <si>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</si>
  <si>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</si>
  <si>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</si>
  <si>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</si>
  <si>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</si>
  <si>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</si>
  <si>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</si>
  <si>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</si>
  <si>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</si>
  <si>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</si>
  <si>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</si>
  <si>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</si>
  <si>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</si>
  <si>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</si>
  <si>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</si>
  <si>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</si>
  <si>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</si>
  <si>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</si>
  <si>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</si>
  <si>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</si>
  <si>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</si>
  <si>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</si>
  <si>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</si>
  <si>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</si>
  <si>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</si>
  <si>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</si>
  <si>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</si>
  <si>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</si>
  <si>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</si>
  <si>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</si>
  <si>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</si>
  <si>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</si>
  <si>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</si>
  <si>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</si>
  <si>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</si>
  <si>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</si>
  <si>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</si>
  <si>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</si>
  <si>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</si>
  <si>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</si>
  <si>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</si>
  <si>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</si>
  <si>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</si>
  <si>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</si>
  <si>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</si>
  <si>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</si>
  <si>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</si>
  <si>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</si>
  <si>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</si>
  <si>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</si>
  <si>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</si>
  <si>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</si>
  <si>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</si>
  <si>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</si>
  <si>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</si>
  <si>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</si>
  <si>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</si>
  <si>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</si>
  <si>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</si>
  <si>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</si>
  <si>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</si>
  <si>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</si>
  <si>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</si>
  <si>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</si>
  <si>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</si>
  <si>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</si>
  <si>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</si>
  <si>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</si>
  <si>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</si>
  <si>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</si>
  <si>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</si>
  <si>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</si>
  <si>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</si>
  <si>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</si>
  <si>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</si>
  <si>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</si>
  <si>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</si>
  <si>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</si>
  <si>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</si>
  <si>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</si>
  <si>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</si>
  <si>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</si>
  <si>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</si>
  <si>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</si>
  <si>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</si>
  <si>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</si>
  <si>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</si>
  <si>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</si>
  <si>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</si>
  <si>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</si>
  <si>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</si>
  <si>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</si>
  <si>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</si>
  <si>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</si>
  <si>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</si>
  <si>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</si>
  <si>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</si>
  <si>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</si>
  <si>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</si>
  <si>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</si>
  <si>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</si>
  <si>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</si>
  <si>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</si>
  <si>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</si>
  <si>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</si>
  <si>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</si>
  <si>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</si>
  <si>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</si>
  <si>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</si>
  <si>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</si>
  <si>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</si>
  <si>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</si>
  <si>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</si>
  <si>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</si>
  <si>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</si>
  <si>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</si>
  <si>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</si>
  <si>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</si>
  <si>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</si>
  <si>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</si>
  <si>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</si>
  <si>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</si>
  <si>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</si>
  <si>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</si>
  <si>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</si>
  <si>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</si>
  <si>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</si>
  <si>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</si>
  <si>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</si>
  <si>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</si>
  <si>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</si>
  <si>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</si>
  <si>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</si>
  <si>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</si>
  <si>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</si>
  <si>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</si>
  <si>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</si>
  <si>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</si>
  <si>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</si>
  <si>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</si>
  <si>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</si>
  <si>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</si>
  <si>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</si>
  <si>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</si>
  <si>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</si>
  <si>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</si>
  <si>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</si>
  <si>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</si>
  <si>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</si>
  <si>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</si>
  <si>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</si>
  <si>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</si>
  <si>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</si>
  <si>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</si>
  <si>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</si>
  <si>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</si>
  <si>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</si>
  <si>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</si>
  <si>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</si>
  <si>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</si>
  <si>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</si>
  <si>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</si>
  <si>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</si>
  <si>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</si>
  <si>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</si>
  <si>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</si>
  <si>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</si>
  <si>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</si>
  <si>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</si>
  <si>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</si>
  <si>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</si>
  <si>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</si>
  <si>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</si>
  <si>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</si>
  <si>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</si>
  <si>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</si>
  <si>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</si>
  <si>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</si>
  <si>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</si>
  <si>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</si>
  <si>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</si>
  <si>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</si>
  <si>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</si>
  <si>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</si>
  <si>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</si>
  <si>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</si>
  <si>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</si>
  <si>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</si>
  <si>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</si>
  <si>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</si>
  <si>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</si>
  <si>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</si>
  <si>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</si>
  <si>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</si>
  <si>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</si>
  <si>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</si>
  <si>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</si>
  <si>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</si>
  <si>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</si>
  <si>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</si>
  <si>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</si>
  <si>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</si>
  <si>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</si>
  <si>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</si>
  <si>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</si>
  <si>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</si>
  <si>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</si>
  <si>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</si>
  <si>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</si>
  <si>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</si>
  <si>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</si>
  <si>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</si>
  <si>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</si>
  <si>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</si>
  <si>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</si>
  <si>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</si>
  <si>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</si>
  <si>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</si>
  <si>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</si>
  <si>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</si>
  <si>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</si>
  <si>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</si>
  <si>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</si>
  <si>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</si>
  <si>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</si>
  <si>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</si>
  <si>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</si>
  <si>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</si>
  <si>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</si>
  <si>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</si>
  <si>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</si>
  <si>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</si>
  <si>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</si>
  <si>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</si>
  <si>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</si>
  <si>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</si>
  <si>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</si>
  <si>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</si>
  <si>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</si>
  <si>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</si>
  <si>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</si>
  <si>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</si>
  <si>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</si>
  <si>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</si>
  <si>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</si>
  <si>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</si>
  <si>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</si>
  <si>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</si>
  <si>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</si>
  <si>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</si>
  <si>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</si>
  <si>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</si>
  <si>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</si>
  <si>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</si>
  <si>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</si>
  <si>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</si>
  <si>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</si>
  <si>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</si>
  <si>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</si>
  <si>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</si>
  <si>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</si>
  <si>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</si>
  <si>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</si>
  <si>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</si>
  <si>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</si>
  <si>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</si>
  <si>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</si>
  <si>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</si>
  <si>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</si>
  <si>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</si>
  <si>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</si>
  <si>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</si>
  <si>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</si>
  <si>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</si>
  <si>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</si>
  <si>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</si>
  <si>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</si>
  <si>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</si>
  <si>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</si>
  <si>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</si>
  <si>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</si>
  <si>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</si>
  <si>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</si>
  <si>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</si>
  <si>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</si>
  <si>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</si>
  <si>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</si>
  <si>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</si>
  <si>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</si>
  <si>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</si>
  <si>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</si>
  <si>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</si>
  <si>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</si>
  <si>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</si>
  <si>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</si>
  <si>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</si>
  <si>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</si>
  <si>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</si>
  <si>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</si>
  <si>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</si>
  <si>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</si>
  <si>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</si>
  <si>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</si>
  <si>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</si>
  <si>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</si>
  <si>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</si>
  <si>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</si>
  <si>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</si>
  <si>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</si>
  <si>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</si>
  <si>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</si>
  <si>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</si>
  <si>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</si>
  <si>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</si>
  <si>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</si>
  <si>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</si>
  <si>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</si>
  <si>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</si>
  <si>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</si>
  <si>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</si>
  <si>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</si>
  <si>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</si>
  <si>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</si>
  <si>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</si>
  <si>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</si>
  <si>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</si>
  <si>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</si>
  <si>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</si>
  <si>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</si>
  <si>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</si>
  <si>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</si>
  <si>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</si>
  <si>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</si>
  <si>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</si>
  <si>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</si>
  <si>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</si>
  <si>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</si>
  <si>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</si>
  <si>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</si>
  <si>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</si>
  <si>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</si>
  <si>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</si>
  <si>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</si>
  <si>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</si>
  <si>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</si>
  <si>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</si>
  <si>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</si>
  <si>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</si>
  <si>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</si>
  <si>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</si>
  <si>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</si>
  <si>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</si>
  <si>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</si>
  <si>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</si>
  <si>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</si>
  <si>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</si>
  <si>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</si>
  <si>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</si>
  <si>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</si>
  <si>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</si>
  <si>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</si>
  <si>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</si>
  <si>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</si>
  <si>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</si>
  <si>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</si>
  <si>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</si>
  <si>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</si>
  <si>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</si>
  <si>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</si>
  <si>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</si>
  <si>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</si>
  <si>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</si>
  <si>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</si>
  <si>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</si>
  <si>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</si>
  <si>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</si>
  <si>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</si>
  <si>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</si>
  <si>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</si>
  <si>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</si>
  <si>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</si>
  <si>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</si>
  <si>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</si>
  <si>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</si>
  <si>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</si>
  <si>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</si>
  <si>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</si>
  <si>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</si>
  <si>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</si>
  <si>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</si>
  <si>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</si>
  <si>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</si>
  <si>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</si>
  <si>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</si>
  <si>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</si>
  <si>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</si>
  <si>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</si>
  <si>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</si>
  <si>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</si>
  <si>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</si>
  <si>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</si>
  <si>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</si>
  <si>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</si>
  <si>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</si>
  <si>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</si>
  <si>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</si>
  <si>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</si>
  <si>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</si>
  <si>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</si>
  <si>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</si>
  <si>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</si>
  <si>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</si>
  <si>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</si>
  <si>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</si>
  <si>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</si>
  <si>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</si>
  <si>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</si>
  <si>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</si>
  <si>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</si>
  <si>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</si>
  <si>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</si>
  <si>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</si>
  <si>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</si>
  <si>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</si>
  <si>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</si>
  <si>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</si>
  <si>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</si>
  <si>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</si>
  <si>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</si>
  <si>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</si>
  <si>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</si>
  <si>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</si>
  <si>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</si>
  <si>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</si>
  <si>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</si>
  <si>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</si>
  <si>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</si>
  <si>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</si>
  <si>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</si>
  <si>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</si>
  <si>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</si>
  <si>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</si>
  <si>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</si>
  <si>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</si>
  <si>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</si>
  <si>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</si>
  <si>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</si>
  <si>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</si>
  <si>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</si>
  <si>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</si>
  <si>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</si>
  <si>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</si>
  <si>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</si>
  <si>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</si>
  <si>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</si>
  <si>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</si>
  <si>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</si>
  <si>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</si>
  <si>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</si>
  <si>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</si>
  <si>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</si>
  <si>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</si>
  <si>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</si>
  <si>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</si>
  <si>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</si>
  <si>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</si>
  <si>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</si>
  <si>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</si>
  <si>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</si>
  <si>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</si>
  <si>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</si>
  <si>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</si>
  <si>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</si>
  <si>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</si>
  <si>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</si>
  <si>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</si>
  <si>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</si>
  <si>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</si>
  <si>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</si>
  <si>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</si>
  <si>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</si>
  <si>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</si>
  <si>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</si>
  <si>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</si>
  <si>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</si>
  <si>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</si>
  <si>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</si>
  <si>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</si>
  <si>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</si>
  <si>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</si>
  <si>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</si>
  <si>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</si>
  <si>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</si>
  <si>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</si>
  <si>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</si>
  <si>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</si>
  <si>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</si>
  <si>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</si>
  <si>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</si>
  <si>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</si>
  <si>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</si>
  <si>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</si>
  <si>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</si>
  <si>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</si>
  <si>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</si>
  <si>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</si>
  <si>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</si>
  <si>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</si>
  <si>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</si>
  <si>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</si>
  <si>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</si>
  <si>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</si>
  <si>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</si>
  <si>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</si>
  <si>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</si>
  <si>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</si>
  <si>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</si>
  <si>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</si>
  <si>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</si>
  <si>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</si>
  <si>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</si>
  <si>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</si>
  <si>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</si>
  <si>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</si>
  <si>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</si>
  <si>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</si>
  <si>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</si>
  <si>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</si>
  <si>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</si>
  <si>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</si>
  <si>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</si>
  <si>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</si>
  <si>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</si>
  <si>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</si>
  <si>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</si>
  <si>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</si>
  <si>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</si>
  <si>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</si>
  <si>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</si>
  <si>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</si>
  <si>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</si>
  <si>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</si>
  <si>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</si>
  <si>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</si>
  <si>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</si>
  <si>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</si>
  <si>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</si>
  <si>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</si>
  <si>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</si>
  <si>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</si>
  <si>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</si>
  <si>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</si>
  <si>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</si>
  <si>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</si>
  <si>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</si>
  <si>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</si>
  <si>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</si>
  <si>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</si>
  <si>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</si>
  <si>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</si>
  <si>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</si>
  <si>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</si>
  <si>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</si>
  <si>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</si>
  <si>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</si>
  <si>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</si>
  <si>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</si>
  <si>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</si>
  <si>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</si>
  <si>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</si>
  <si>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</si>
  <si>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</si>
  <si>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</si>
  <si>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</si>
  <si>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</si>
  <si>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</si>
  <si>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</si>
  <si>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</si>
  <si>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</si>
  <si>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</si>
  <si>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</si>
  <si>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</si>
  <si>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</si>
  <si>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</si>
  <si>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</si>
  <si>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</si>
  <si>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</si>
  <si>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</si>
  <si>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</si>
  <si>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</si>
  <si>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</si>
  <si>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</si>
  <si>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</si>
  <si>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</si>
  <si>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</si>
  <si>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</si>
  <si>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</si>
  <si>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</si>
  <si>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</si>
  <si>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</si>
  <si>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</si>
  <si>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</si>
  <si>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</si>
  <si>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</si>
  <si>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</si>
  <si>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</si>
  <si>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</si>
  <si>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</si>
  <si>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</si>
  <si>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</si>
  <si>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</si>
  <si>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</si>
  <si>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</si>
  <si>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</si>
  <si>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</si>
  <si>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</si>
  <si>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</si>
  <si>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</si>
  <si>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</si>
  <si>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</si>
  <si>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</si>
  <si>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</si>
  <si>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</si>
  <si>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</si>
  <si>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</si>
  <si>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</si>
  <si>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</si>
  <si>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</si>
  <si>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</si>
  <si>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</si>
  <si>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</si>
  <si>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</si>
  <si>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</si>
  <si>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</si>
  <si>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</si>
  <si>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</si>
  <si>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</si>
  <si>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</si>
  <si>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</si>
  <si>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</si>
  <si>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</si>
  <si>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</si>
  <si>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</si>
  <si>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</si>
  <si>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</si>
  <si>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</si>
  <si>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</si>
  <si>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</si>
  <si>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</si>
  <si>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</si>
  <si>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</si>
  <si>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</si>
  <si>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</si>
  <si>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</si>
  <si>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</si>
  <si>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</si>
  <si>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</si>
  <si>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</si>
  <si>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</si>
  <si>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</si>
  <si>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</si>
  <si>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</si>
  <si>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</si>
  <si>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</si>
  <si>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</si>
  <si>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</si>
  <si>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</si>
  <si>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</si>
  <si>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</si>
  <si>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</si>
  <si>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</si>
  <si>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</si>
  <si>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</si>
  <si>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</si>
  <si>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</si>
  <si>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</si>
  <si>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</si>
  <si>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</si>
  <si>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</si>
  <si>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</si>
  <si>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</si>
  <si>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</si>
  <si>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</si>
  <si>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</si>
  <si>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</si>
  <si>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</si>
  <si>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</si>
  <si>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</si>
  <si>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</si>
  <si>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</si>
  <si>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</si>
  <si>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</si>
  <si>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</si>
  <si>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</si>
  <si>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</si>
  <si>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</si>
  <si>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</si>
  <si>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</si>
  <si>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</si>
  <si>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</si>
  <si>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</si>
  <si>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</si>
  <si>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</si>
  <si>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</si>
  <si>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</si>
  <si>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</si>
  <si>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</si>
  <si>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</si>
  <si>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</si>
  <si>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</si>
  <si>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</si>
  <si>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</si>
  <si>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</si>
  <si>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</si>
  <si>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</si>
  <si>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</si>
  <si>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</si>
  <si>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</si>
  <si>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</si>
  <si>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</si>
  <si>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</si>
  <si>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</si>
  <si>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</si>
  <si>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</si>
  <si>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</si>
  <si>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</si>
  <si>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</si>
  <si>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</si>
  <si>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</si>
  <si>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</si>
  <si>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</si>
  <si>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</si>
  <si>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</si>
  <si>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</si>
  <si>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</si>
  <si>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</si>
  <si>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</si>
  <si>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</si>
  <si>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</si>
  <si>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</si>
  <si>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</si>
  <si>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</si>
  <si>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</si>
  <si>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</si>
  <si>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</si>
  <si>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</si>
  <si>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</si>
  <si>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</si>
  <si>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</si>
  <si>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</si>
  <si>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</si>
  <si>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</si>
  <si>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</si>
  <si>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</si>
  <si>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</si>
  <si>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</si>
  <si>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</si>
  <si>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</si>
  <si>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</si>
  <si>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</si>
  <si>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</si>
  <si>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</si>
  <si>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</si>
  <si>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</si>
  <si>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</si>
  <si>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</si>
  <si>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</si>
  <si>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</si>
  <si>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</si>
  <si>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</si>
  <si>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</si>
  <si>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</si>
  <si>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</si>
  <si>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</si>
  <si>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</si>
  <si>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</si>
  <si>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</si>
  <si>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</si>
  <si>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</si>
  <si>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</si>
  <si>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</si>
  <si>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</si>
  <si>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</si>
  <si>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</si>
  <si>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</si>
  <si>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</si>
  <si>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</si>
  <si>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</si>
  <si>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</si>
  <si>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</si>
  <si>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</si>
  <si>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</si>
  <si>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</si>
  <si>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</si>
  <si>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</si>
  <si>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</si>
  <si>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</si>
  <si>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</si>
  <si>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</si>
  <si>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</si>
  <si>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</si>
  <si>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</si>
  <si>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</si>
  <si>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</si>
  <si>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</si>
  <si>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</si>
  <si>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</si>
  <si>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</si>
  <si>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</si>
  <si>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</si>
  <si>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</si>
  <si>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</si>
  <si>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</si>
  <si>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</si>
  <si>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</si>
  <si>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</si>
  <si>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</si>
  <si>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</si>
  <si>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</si>
  <si>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</si>
  <si>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</si>
  <si>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</si>
  <si>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</si>
  <si>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</si>
  <si>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</si>
  <si>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</si>
  <si>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</si>
  <si>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</si>
  <si>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</si>
  <si>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</si>
  <si>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</si>
  <si>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</si>
  <si>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</si>
  <si>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</si>
  <si>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</si>
  <si>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</si>
  <si>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</si>
  <si>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</si>
  <si>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</si>
  <si>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</si>
  <si>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</si>
  <si>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</si>
  <si>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</si>
  <si>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</si>
  <si>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</si>
  <si>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</si>
  <si>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</si>
  <si>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</si>
  <si>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</si>
  <si>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</si>
  <si>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</si>
  <si>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</si>
  <si>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</si>
  <si>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PB301M</t>
  </si>
  <si>
    <t>VT300M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</si>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</sst>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45" totalsRowShown="0" headerRowDxfId="26" dataDxfId="25" tableBorderDxfId="24">
  <autoFilter ref="A2:K18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41" activePane="bottomLeft" state="frozen"/>
      <selection pane="bottomLeft" activeCell="A1844" sqref="A1844:A184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IF(COUNTIFS($E$3:E1845,E1010)=1,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IF(COUNTIFS($E$3:E1845,E1015)=1,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IF(COUNTIFS($E$3:E1845,E1016)=1,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IF(COUNTIFS($E$3:E1845,E1046)=1,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IF(COUNTIFS($E$3:E1845,E1047)=1,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IF(COUNTIFS($E$3:E1845,E1048)=1,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IF(COUNTIFS($E$3:E1845,E1049)=1,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IF(COUNTIFS($E$3:E1845,E1050)=1,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IF(COUNTIFS($E$3:E1845,E1051)=1,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IF(COUNTIFS($E$3:E1845,E1054)=1,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IF(COUNTIFS($E$3:E1845,E1088)=1,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IF(COUNTIFS($E$3:E1845,E1089)=1,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IF(COUNTIFS($E$3:E1845,E1099)=1,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IF(COUNTIFS($E$3:E1845,E1100)=1,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IF(COUNTIFS($E$3:E1845,E1101)=1,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IF(COUNTIFS($E$3:E1845,E1102)=1,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IF(COUNTIFS($E$3:E1845,E1103)=1,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IF(COUNTIFS($E$3:E1845,E1104)=1,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IF(COUNTIFS($E$3:E1845,E1105)=1,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IF(COUNTIFS($E$3:E1845,E1106)=1,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IF(COUNTIFS($E$3:E1845,E1107)=1,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IF(COUNTIFS($E$3:E1845,E1108)=1,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IF(COUNTIFS($E$3:E1845,E1109)=1,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IF(COUNTIFS($E$3:E1845,E1276)=1,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IF(COUNTIFS($E$3:E1845,E1277)=1,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IF(COUNTIFS($E$3:E1845,E1278)=1,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IF(COUNTIFS($E$3:E1845,E1279)=1,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IF(COUNTIFS($E$3:E1845,E1280)=1,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IF(COUNTIFS($E$3:E1845,E1281)=1,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IF(COUNTIFS($E$3:E1845,E1282)=1,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IF(COUNTIFS($E$3:E1845,E1283)=1,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IF(COUNTIFS($E$3:E1845,E1284)=1,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IF(COUNTIFS($E$3:E1845,E1285)=1,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IF(COUNTIFS($E$3:E1845,E1302)=1,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IF(COUNTIFS($E$3:E1845,E1303)=1,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IF(COUNTIFS($E$3:E1845,E1304)=1,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IF(COUNTIFS($E$3:E1845,E1306)=1,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IF(COUNTIFS($E$3:E1845,E1307)=1,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IF(COUNTIFS($E$3:E1845,E1308)=1,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IF(COUNTIFS($E$3:E1845,E1309)=1,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IF(COUNTIFS($E$3:E1845,E1311)=1,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IF(COUNTIFS($E$3:E1845,E1323)=1,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IF(COUNTIFS($E$3:E1845,E1324)=1,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IF(COUNTIFS($E$3:E1845,E1325)=1,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IF(COUNTIFS($E$3:E1845,E1326)=1,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IF(COUNTIFS($E$3:E1845,E1329)=1,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IF(COUNTIFS($E$3:E1845,E1330)=1,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IF(COUNTIFS($E$3:E1845,E1344)=1,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IF(COUNTIFS($E$3:E1845,E1345)=1,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IF(COUNTIFS($E$3:E1845,E1347)=1,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IF(COUNTIFS($E$3:E1845,E1349)=1,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IF(COUNTIFS($E$3:E1845,E1350)=1,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IF(COUNTIFS($E$3:E1845,E1351)=1,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IF(COUNTIFS($E$3:E1845,E1365)=1,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IF(COUNTIFS($E$3:E1845,E1366)=1,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IF(COUNTIFS($E$3:E1845,E1367)=1,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IF(COUNTIFS($E$3:E1845,E1368)=1,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IF(COUNTIFS($E$3:E1845,E1369)=1,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IF(COUNTIFS($E$3:E1845,E1370)=1,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IF(COUNTIFS($E$3:E1845,E1371)=1,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IF(COUNTIFS($E$3:E1845,E1372)=1,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IF(COUNTIFS($E$3:E1845,E1373)=1,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IF(COUNTIFS($E$3:E1845,E1374)=1,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IF(COUNTIFS($E$3:E1845,E1375)=1,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IF(COUNTIFS($E$3:E1845,E1376)=1,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IF(COUNTIFS($E$3:E1845,E1377)=1,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IF(COUNTIFS($E$3:E1845,E1378)=1,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IF(COUNTIFS($E$3:E1845,E1379)=1,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IF(COUNTIFS($E$3:E1845,E1380)=1,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IF(COUNTIFS($E$3:E1845,E1381)=1,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IF(COUNTIFS($E$3:E1845,E1382)=1,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IF(COUNTIFS($E$3:E1845,E1383)=1,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IF(COUNTIFS($E$3:E1845,E1384)=1,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IF(COUNTIFS($E$3:E1845,E1385)=1,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IF(COUNTIFS($E$3:E1845,E1386)=1,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IF(COUNTIFS($E$3:E1845,E1387)=1,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IF(COUNTIFS($E$3:E1845,E1388)=1,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IF(COUNTIFS($E$3:E1845,E1389)=1,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IF(COUNTIFS($E$3:E1845,E1390)=1,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IF(COUNTIFS($E$3:E1845,E1392)=1,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IF(COUNTIFS($E$3:E1845,E1393)=1,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IF(COUNTIFS($E$3:E1845,E1394)=1,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IF(COUNTIFS($E$3:E1845,E1395)=1,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IF(COUNTIFS($E$3:E1845,E1396)=1,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IF(COUNTIFS($E$3:E1845,E1397)=1,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IF(COUNTIFS($E$3:E1845,E1398)=1,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IF(COUNTIFS($E$3:E1845,E1399)=1,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IF(COUNTIFS($E$3:E1845,E1400)=1,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IF(COUNTIFS($E$3:E1845,E1401)=1,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IF(COUNTIFS($E$3:E1845,E1402)=1,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IF(COUNTIFS($E$3:E1845,E1403)=1,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IF(COUNTIFS($E$3:E1845,E1404)=1,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IF(COUNTIFS($E$3:E1845,E1405)=1,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IF(COUNTIFS($E$3:E1845,E1406)=1,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IF(COUNTIFS($E$3:E1845,E1407)=1,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IF(COUNTIFS($E$3:E1845,E1408)=1,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IF(COUNTIFS($E$3:E1845,E1409)=1,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IF(COUNTIFS($E$3:E1845,E1410)=1,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IF(COUNTIFS($E$3:E1845,E1411)=1,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IF(COUNTIFS($E$3:E1845,E1415)=1,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IF(COUNTIFS($E$3:E1845,E1416)=1,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IF(COUNTIFS($E$3:E1845,E1417)=1,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IF(COUNTIFS($E$3:E1845,E1418)=1,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IF(COUNTIFS($E$3:E1845,E1419)=1,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IF(COUNTIFS($E$3:E1845,E1420)=1,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IF(COUNTIFS($E$3:E1845,E1421)=1,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IF(COUNTIFS($E$3:E1845,E1422)=1,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IF(COUNTIFS($E$3:E1845,E1423)=1,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IF(COUNTIFS($E$3:E1845,E1424)=1,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IF(COUNTIFS($E$3:E1845,E1425)=1,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IF(COUNTIFS($E$3:E1845,E1426)=1,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IF(COUNTIFS($E$3:E1845,E1427)=1,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IF(COUNTIFS($E$3:E1845,E1428)=1,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IF(COUNTIFS($E$3:E1845,E1429)=1,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IF(COUNTIFS($E$3:E1845,E1430)=1,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IF(COUNTIFS($E$3:E1845,E1431)=1,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IF(COUNTIFS($E$3:E1845,E1432)=1,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IF(COUNTIFS($E$3:E1851,E1439)=1,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IF(COUNTIFS($E$3:E1852,E1440)=1,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IF(COUNTIFS($E$3:E1853,E1441)=1,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IF(COUNTIFS($E$3:E1854,E1442)=1,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IF(COUNTIFS($E$3:E1864,E1452)=1,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IF(COUNTIFS($E$3:E1871,E1459)=1,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IF(COUNTIFS($E$3:E1872,E1460)=1,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IF(COUNTIFS($E$3:E1873,E1461)=1,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IF(COUNTIFS($E$3:E1874,E1462)=1,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IF(COUNTIFS($E$3:E1881,E1469)=1,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IF(COUNTIFS($E$3:E1882,E1470)=1,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IF(COUNTIFS($E$3:E1883,E1471)=1,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IF(COUNTIFS($E$3:E1884,E1472)=1,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IF(COUNTIFS($E$3:E1891,E1479)=1,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IF(COUNTIFS($E$3:E1893,E1481)=1,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IF(COUNTIFS($E$3:E1894,E1482)=1,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IF(COUNTIFS($E$3:E1901,E1489)=1,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IF(COUNTIFS($E$3:E1902,E1490)=1,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IF(COUNTIFS($E$3:E1903,E1491)=1,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IF(COUNTIFS($E$3:E1904,E1492)=1,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IF(COUNTIFS($E$3:E1911,E1499)=1,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IF(COUNTIFS($E$3:E1912,E1500)=1,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IF(COUNTIFS($E$3:E1913,E1501)=1,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IF(COUNTIFS($E$3:E1914,E1502)=1,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IF(COUNTIFS($E$3:E1921,E1509)=1,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IF(COUNTIFS($E$3:E1922,E1510)=1,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IF(COUNTIFS($E$3:E1923,E1511)=1,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IF(COUNTIFS($E$3:E1924,E1512)=1,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IF(COUNTIFS($E$3:E1931,E1519)=1,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IF(COUNTIFS($E$3:E1932,E1520)=1,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IF(COUNTIFS($E$3:E1933,E1521)=1,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IF(COUNTIFS($E$3:E1934,E1522)=1,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IF(COUNTIFS($E$3:E1941,E1529)=1,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IF(COUNTIFS($E$3:E1942,E1530)=1,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IF(COUNTIFS($E$3:E1943,E1531)=1,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IF(COUNTIFS($E$3:E1944,E1532)=1,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IF(COUNTIFS($E$3:E1951,E1539)=1,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IF(COUNTIFS($E$3:E1952,E1540)=1,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IF(COUNTIFS($E$3:E1953,E1541)=1,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IF(COUNTIFS($E$3:E1954,E1542)=1,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IF(COUNTIFS($E$3:E1961,E1549)=1,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IF(COUNTIFS($E$3:E1962,E1550)=1,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IF(COUNTIFS($E$3:E1963,E1551)=1,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IF(COUNTIFS($E$3:E1964,E1552)=1,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IF(COUNTIFS($E$3:E1971,E1559)=1,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IF(COUNTIFS($E$3:E2001,E1589)=1,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IF(COUNTIFS($E$3:E2002,E1590)=1,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IF(COUNTIFS($E$3:E2003,E1591)=1,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IF(COUNTIFS($E$3:E2004,E1592)=1,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IF(COUNTIFS($E$3:E2034,E1622)=1,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IF(COUNTIFS($E$3:E2041,E1629)=1,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IF(COUNTIFS($E$3:E2042,E1630)=1,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IF(COUNTIFS($E$3:E2043,E1631)=1,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IF(COUNTIFS($E$3:E2044,E1632)=1,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IF(COUNTIFS($E$3:E2051,E1639)=1,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IF(COUNTIFS($E$3:E2052,E1640)=1,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IF(COUNTIFS($E$3:E2053,E1641)=1,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IF(COUNTIFS($E$3:E2054,E1642)=1,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IF(COUNTIFS($E$3:E2061,E1649)=1,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IF(COUNTIFS($E$3:E2062,E1650)=1,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IF(COUNTIFS($E$3:E2063,E1651)=1,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IF(COUNTIFS($E$3:E2064,E1652)=1,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IF(COUNTIFS($E$3:E2071,E1659)=1,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IF(COUNTIFS($E$3:E2072,E1660)=1,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IF(COUNTIFS($E$3:E2073,E1661)=1,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IF(COUNTIFS($E$3:E2074,E1662)=1,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IF(COUNTIFS($E$3:E2081,E1669)=1,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IF(COUNTIFS($E$3:E2082,E1670)=1,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IF(COUNTIFS($E$3:E2083,E1671)=1,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IF(COUNTIFS($E$3:E2084,E1672)=1,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IF(COUNTIFS($E$3:E2091,E1679)=1,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IF(COUNTIFS($E$3:E2092,E1680)=1,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IF(COUNTIFS($E$3:E2093,E1681)=1,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IF(COUNTIFS($E$3:E2094,E1682)=1,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IF(COUNTIFS($E$3:E2101,E1689)=1,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IF(COUNTIFS($E$3:E2102,E1690)=1,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IF(COUNTIFS($E$3:E2103,E1691)=1,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IF(COUNTIFS($E$3:E2104,E1692)=1,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IF(COUNTIFS($E$3:E2111,E1699)=1,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IF(COUNTIFS($E$3:E2112,E1700)=1,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IF(COUNTIFS($E$3:E2113,E1701)=1,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IF(COUNTIFS($E$3:E2114,E1702)=1,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IF(COUNTIFS($E$3:E2121,E1709)=1,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IF(COUNTIFS($E$3:E2122,E1710)=1,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IF(COUNTIFS($E$3:E2123,E1711)=1,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IF(COUNTIFS($E$3:E2124,E1712)=1,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61</v>
      </c>
      <c r="H1837" s="25" t="str">
        <f t="shared" ref="H1837:H1841" si="189">IF(RIGHT(G1837,1)="M", LEFT(G1837,LEN(G1837)-1), G1837)</f>
        <v>DC101</v>
      </c>
      <c r="I1837" s="25" t="str">
        <f t="shared" ref="I1837:I1841" si="190">IF(RIGHT(G1837,1)="M","M","Non-M")</f>
        <v>Non-M</v>
      </c>
      <c r="J1837" s="90"/>
      <c r="K1837" s="79"/>
    </row>
    <row r="1838" spans="1:11" ht="41.25" customHeight="1">
      <c r="A1838" s="96" t="s">
        <v>2558</v>
      </c>
      <c r="B1838" s="19"/>
      <c r="C1838" s="19"/>
      <c r="D1838" s="89"/>
      <c r="E1838" s="19"/>
      <c r="F1838" s="21"/>
      <c r="G1838" s="19" t="s">
        <v>94</v>
      </c>
      <c r="H1838" s="25" t="str">
        <f t="shared" si="189"/>
        <v>DC202</v>
      </c>
      <c r="I1838" s="25" t="str">
        <f t="shared" si="190"/>
        <v>Non-M</v>
      </c>
      <c r="J1838" s="90"/>
      <c r="K1838" s="79"/>
    </row>
    <row r="1839" spans="1:11" ht="41.25" customHeight="1">
      <c r="A1839" s="96" t="s">
        <v>2559</v>
      </c>
      <c r="B1839" s="19"/>
      <c r="C1839" s="19"/>
      <c r="D1839" s="89"/>
      <c r="E1839" s="19"/>
      <c r="F1839" s="21"/>
      <c r="G1839" s="19" t="s">
        <v>197</v>
      </c>
      <c r="H1839" s="25" t="str">
        <f t="shared" si="189"/>
        <v>JS207</v>
      </c>
      <c r="I1839" s="25" t="str">
        <f t="shared" si="190"/>
        <v>Non-M</v>
      </c>
      <c r="J1839" s="90"/>
      <c r="K1839" s="79"/>
    </row>
    <row r="1840" spans="1:11" ht="41.25" customHeight="1">
      <c r="A1840" s="96" t="s">
        <v>2560</v>
      </c>
      <c r="B1840" s="19"/>
      <c r="C1840" s="19"/>
      <c r="D1840" s="89"/>
      <c r="E1840" s="19"/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</row>
    <row r="1841" spans="1:11" ht="41.25" customHeight="1">
      <c r="A1841" s="96" t="s">
        <v>2561</v>
      </c>
      <c r="B1841" s="19"/>
      <c r="C1841" s="19"/>
      <c r="D1841" s="89"/>
      <c r="E1841" s="19"/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</row>
    <row r="1842" spans="1:11" ht="41.25" customHeight="1">
      <c r="B1842" s="19"/>
      <c r="C1842" s="19"/>
      <c r="D1842" s="60"/>
      <c r="E1842" s="19"/>
      <c r="F1842" s="21"/>
      <c r="G1842" s="19" t="s">
        <v>2562</v>
      </c>
      <c r="H1842" s="25" t="str">
        <f>IF(RIGHT(G1842,1)="M", LEFT(G1842,LEN(G1842)-1), G1842)</f>
        <v>PB301</v>
      </c>
      <c r="I1842" s="25" t="str">
        <f>IF(RIGHT(G1842,1)="M","M","Non-M")</f>
        <v>M</v>
      </c>
      <c r="J1842" s="34"/>
      <c r="K1842" s="79"/>
    </row>
    <row r="1843" spans="1:11" ht="41.25" customHeight="1">
      <c r="B1843" s="19"/>
      <c r="C1843" s="19"/>
      <c r="D1843" s="60"/>
      <c r="E1843" s="19"/>
      <c r="F1843" s="21"/>
      <c r="G1843" s="19" t="s">
        <v>322</v>
      </c>
      <c r="H1843" s="25" t="str">
        <f>IF(RIGHT(G1843,1)="M", LEFT(G1843,LEN(G1843)-1), G1843)</f>
        <v>GT207</v>
      </c>
      <c r="I1843" s="25" t="str">
        <f>IF(RIGHT(G1843,1)="M","M","Non-M")</f>
        <v>Non-M</v>
      </c>
      <c r="J1843" s="58" t="s">
        <v>2537</v>
      </c>
      <c r="K1843" s="79"/>
    </row>
    <row r="1844" spans="1:11" ht="41.25" customHeight="1">
      <c r="B1844" s="19"/>
      <c r="C1844" s="19"/>
      <c r="D1844" s="60"/>
      <c r="E1844" s="19"/>
      <c r="F1844" s="21"/>
      <c r="G1844" s="19" t="s">
        <v>2563</v>
      </c>
      <c r="H1844" s="25" t="str">
        <f>IF(RIGHT(G1844,1)="M", LEFT(G1844,LEN(G1844)-1), G1844)</f>
        <v>VT300</v>
      </c>
      <c r="I1844" s="25" t="str">
        <f>IF(RIGHT(G1844,1)="M","M","Non-M")</f>
        <v>M</v>
      </c>
      <c r="J1844" s="34"/>
      <c r="K1844" s="79"/>
    </row>
    <row r="1845" spans="1:11" ht="41.25" customHeight="1">
      <c r="B1845" s="19"/>
      <c r="C1845" s="19"/>
      <c r="D1845" s="60"/>
      <c r="E1845" s="19"/>
      <c r="F1845" s="21"/>
      <c r="G1845" s="19" t="s">
        <v>1529</v>
      </c>
      <c r="H1845" s="25" t="str">
        <f>IF(RIGHT(G1845,1)="M", LEFT(G1845,LEN(G1845)-1), G1845)</f>
        <v>WB211</v>
      </c>
      <c r="I1845" s="25" t="str">
        <f>IF(RIGHT(G1845,1)="M","M","Non-M")</f>
        <v>M</v>
      </c>
      <c r="J1845" s="34"/>
      <c r="K1845" s="79"/>
    </row>
    <row r="1846" spans="1:11" ht="41.25" customHeight="1"/>
    <row r="1847" spans="1:11" ht="41.25" customHeight="1"/>
    <row r="1848" spans="1:11" ht="41.25" customHeight="1"/>
    <row r="1849" spans="1:11" ht="41.25" customHeight="1"/>
    <row r="1850" spans="1:11" ht="41.25" customHeight="1"/>
    <row r="1851" spans="1:11" ht="41.25" customHeight="1"/>
    <row r="1852" spans="1:11" ht="41.25" customHeight="1"/>
    <row r="1853" spans="1:11" ht="41.25" customHeight="1"/>
    <row r="1854" spans="1:11" ht="41.25" customHeight="1"/>
    <row r="1855" spans="1:11" ht="41.25" customHeight="1"/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2564</v>
      </c>
      <c r="B2" s="8" t="s">
        <v>2565</v>
      </c>
      <c r="C2" s="8" t="s">
        <v>2566</v>
      </c>
      <c r="D2" s="8" t="s">
        <v>2567</v>
      </c>
      <c r="E2" s="8" t="s">
        <v>2568</v>
      </c>
      <c r="F2" s="8" t="s">
        <v>2569</v>
      </c>
      <c r="G2" s="80" t="s">
        <v>2570</v>
      </c>
      <c r="H2" s="8" t="s">
        <v>2571</v>
      </c>
      <c r="I2" s="8" t="s">
        <v>2572</v>
      </c>
      <c r="J2" s="75" t="s">
        <v>2573</v>
      </c>
      <c r="R2" s="83" t="s">
        <v>2574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2575</v>
      </c>
      <c r="E3" s="10">
        <v>0.1234</v>
      </c>
      <c r="F3" s="10" t="s">
        <v>2576</v>
      </c>
      <c r="G3" s="81">
        <f>Table2[[#This Row],[Current Total FG QTY]]*Table2[[#This Row],[SAM Improvement]]*$S$7</f>
        <v>22089.830484330483</v>
      </c>
      <c r="H3" s="10" t="s">
        <v>2577</v>
      </c>
      <c r="I3" s="10" t="s">
        <v>2578</v>
      </c>
      <c r="J3" s="76">
        <v>46140.696493055599</v>
      </c>
      <c r="R3" s="85" t="s">
        <v>2579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2575</v>
      </c>
      <c r="E4" s="10"/>
      <c r="F4" s="10" t="s">
        <v>2580</v>
      </c>
      <c r="G4" s="81">
        <f>Table2[[#This Row],[Current Total FG QTY]]*Table2[[#This Row],[SAM Improvement]]*$S$7</f>
        <v>0</v>
      </c>
      <c r="H4" s="10"/>
      <c r="I4" s="10" t="s">
        <v>2578</v>
      </c>
      <c r="J4" s="76">
        <v>46149.4283796296</v>
      </c>
      <c r="R4" s="85" t="s">
        <v>2581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2575</v>
      </c>
      <c r="E5" s="10"/>
      <c r="F5" s="10" t="s">
        <v>2580</v>
      </c>
      <c r="G5" s="81">
        <f>Table2[[#This Row],[Current Total FG QTY]]*Table2[[#This Row],[SAM Improvement]]*$S$7</f>
        <v>0</v>
      </c>
      <c r="H5" s="10"/>
      <c r="I5" s="10" t="s">
        <v>2578</v>
      </c>
      <c r="J5" s="76">
        <v>46149.428298611099</v>
      </c>
      <c r="R5" s="85" t="s">
        <v>2582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2578</v>
      </c>
      <c r="J7" s="76">
        <v>46149.4286111111</v>
      </c>
      <c r="R7" s="87" t="s">
        <v>2583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2575</v>
      </c>
      <c r="E8" s="10">
        <v>0.1401</v>
      </c>
      <c r="F8" s="10" t="s">
        <v>2584</v>
      </c>
      <c r="G8" s="81">
        <f>Table2[[#This Row],[Current Total FG QTY]]*Table2[[#This Row],[SAM Improvement]]*$S$7</f>
        <v>11703.17965811966</v>
      </c>
      <c r="H8" s="10" t="s">
        <v>2577</v>
      </c>
      <c r="I8" s="10" t="s">
        <v>2578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2575</v>
      </c>
      <c r="E10" s="10">
        <v>0.1177</v>
      </c>
      <c r="F10" s="10" t="s">
        <v>2584</v>
      </c>
      <c r="G10" s="81">
        <f>Table2[[#This Row],[Current Total FG QTY]]*Table2[[#This Row],[SAM Improvement]]*$S$7</f>
        <v>8856.7573361823361</v>
      </c>
      <c r="H10" s="10"/>
      <c r="I10" s="10" t="s">
        <v>2578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2575</v>
      </c>
      <c r="E14" s="10">
        <v>0</v>
      </c>
      <c r="F14" s="10" t="s">
        <v>2585</v>
      </c>
      <c r="G14" s="81">
        <f>Table2[[#This Row],[Current Total FG QTY]]*Table2[[#This Row],[SAM Improvement]]*$S$7</f>
        <v>0</v>
      </c>
      <c r="H14" s="10" t="s">
        <v>2577</v>
      </c>
      <c r="I14" s="10" t="s">
        <v>2578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2588</v>
      </c>
      <c r="D76">
        <v>163</v>
      </c>
    </row>
    <row r="77" spans="2:4">
      <c r="B77" t="s">
        <v>2589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2590</v>
      </c>
      <c r="D167">
        <v>499</v>
      </c>
    </row>
    <row r="168" spans="2:4">
      <c r="B168" t="s">
        <v>2591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2596</v>
      </c>
      <c r="D210">
        <v>10</v>
      </c>
    </row>
    <row r="211" spans="2:4">
      <c r="B211" t="s">
        <v>2597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2598</v>
      </c>
      <c r="D218">
        <v>69</v>
      </c>
    </row>
    <row r="219" spans="2:4">
      <c r="B219" t="s">
        <v>2599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2615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2616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2617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2618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2619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2620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2621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2622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2623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2624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2625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2626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2627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2628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2629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2631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2632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2633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2634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2635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2636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2637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2638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2639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2640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2641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2642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2643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2644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2645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2647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2648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2649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2650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2651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2652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2653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2654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