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84" documentId="13_ncr:1_{7EF57DF4-89AE-8C42-9C9C-3682908C3E34}" xr6:coauthVersionLast="47" xr6:coauthVersionMax="47" xr10:uidLastSave="{8BE47800-C79E-4DAE-8986-0404C59AFBE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<sst xmlns="http://schemas.openxmlformats.org/spreadsheetml/2006/main" count="12096" uniqueCount="2888">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</sst>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0" activePane="bottomLeft" state="frozen"/>
      <selection pane="bottomLeft" activeCell="J2025" sqref="J20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9" t="s">
        <v>1308</v>
      </c>
      <c r="C2019" s="19" t="s">
        <v>1199</v>
      </c>
      <c r="D2019" s="89" t="s">
        <v>1447</v>
      </c>
      <c r="E2019" s="19" t="s">
        <v>2785</v>
      </c>
      <c r="F2019" s="21"/>
      <c r="G2019" s="19" t="s">
        <v>774</v>
      </c>
      <c r="H2019" s="19" t="s">
        <v>774</v>
      </c>
      <c r="I2019" s="25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9"/>
      <c r="C2020" s="19"/>
      <c r="D2020" s="89"/>
      <c r="E2020" s="19"/>
      <c r="F2020" s="21"/>
      <c r="G2020" s="19" t="s">
        <v>914</v>
      </c>
      <c r="H2020" s="25" t="str">
        <f t="shared" ref="H2019:H2030" si="226">IF(RIGHT(G2020,1)="M", LEFT(G2020,LEN(G2020)-1), G2020)</f>
        <v>CL504</v>
      </c>
      <c r="I2020" s="25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9"/>
      <c r="C2021" s="19"/>
      <c r="D2021" s="89"/>
      <c r="E2021" s="19"/>
      <c r="F2021" s="21"/>
      <c r="G2021" s="19" t="s">
        <v>220</v>
      </c>
      <c r="H2021" s="25" t="str">
        <f t="shared" si="226"/>
        <v>ZP106</v>
      </c>
      <c r="I2021" s="25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9"/>
      <c r="C2022" s="19"/>
      <c r="D2022" s="89"/>
      <c r="E2022" s="19"/>
      <c r="F2022" s="21"/>
      <c r="G2022" s="19" t="s">
        <v>343</v>
      </c>
      <c r="H2022" s="25" t="str">
        <f t="shared" si="226"/>
        <v>ZP202</v>
      </c>
      <c r="I2022" s="25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9"/>
      <c r="C2023" s="19"/>
      <c r="D2023" s="89"/>
      <c r="E2023" s="19"/>
      <c r="F2023" s="21"/>
      <c r="G2023" s="19" t="s">
        <v>1190</v>
      </c>
      <c r="H2023" s="25" t="str">
        <f t="shared" si="226"/>
        <v>JS105</v>
      </c>
      <c r="I2023" s="25" t="str">
        <f t="shared" si="225"/>
        <v>M</v>
      </c>
      <c r="J2023" s="90" t="s">
        <v>1290</v>
      </c>
      <c r="K2023" s="79"/>
    </row>
    <row r="2024" spans="1:11" ht="41.25" customHeight="1">
      <c r="A2024" s="18" t="s">
        <v>2790</v>
      </c>
      <c r="B2024" s="19"/>
      <c r="C2024" s="19"/>
      <c r="D2024" s="89"/>
      <c r="E2024" s="19"/>
      <c r="F2024" s="21"/>
      <c r="G2024" s="19" t="s">
        <v>2791</v>
      </c>
      <c r="H2024" s="25" t="str">
        <f t="shared" si="226"/>
        <v>PK204</v>
      </c>
      <c r="I2024" s="25" t="str">
        <f t="shared" si="225"/>
        <v>M</v>
      </c>
      <c r="J2024" s="90" t="s">
        <v>1968</v>
      </c>
      <c r="K2024" s="79"/>
    </row>
    <row r="2025" spans="1:11" ht="41.25" customHeight="1">
      <c r="A2025" s="18" t="s">
        <v>2792</v>
      </c>
      <c r="B2025" s="19"/>
      <c r="C2025" s="19"/>
      <c r="D2025" s="89"/>
      <c r="E2025" s="19"/>
      <c r="F2025" s="21"/>
      <c r="G2025" s="19"/>
      <c r="H2025" s="25">
        <f t="shared" si="226"/>
        <v>0</v>
      </c>
      <c r="I2025" s="25" t="str">
        <f t="shared" si="225"/>
        <v>Non-M</v>
      </c>
      <c r="J2025" s="90"/>
      <c r="K2025" s="79"/>
    </row>
    <row r="2026" spans="1:11" ht="41.25" customHeight="1">
      <c r="A2026" s="18" t="s">
        <v>2793</v>
      </c>
      <c r="B2026" s="19"/>
      <c r="C2026" s="19"/>
      <c r="D2026" s="89"/>
      <c r="E2026" s="19"/>
      <c r="F2026" s="21"/>
      <c r="G2026" s="19"/>
      <c r="H2026" s="25">
        <f t="shared" si="226"/>
        <v>0</v>
      </c>
      <c r="I2026" s="25" t="str">
        <f t="shared" si="225"/>
        <v>Non-M</v>
      </c>
      <c r="J2026" s="90"/>
      <c r="K2026" s="79"/>
    </row>
    <row r="2027" spans="1:11" ht="41.25" customHeight="1">
      <c r="A2027" s="18" t="s">
        <v>2794</v>
      </c>
      <c r="B2027" s="19"/>
      <c r="C2027" s="19"/>
      <c r="D2027" s="89"/>
      <c r="E2027" s="19"/>
      <c r="F2027" s="21"/>
      <c r="G2027" s="19"/>
      <c r="H2027" s="25">
        <f t="shared" si="226"/>
        <v>0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2795</v>
      </c>
      <c r="B2028" s="19"/>
      <c r="C2028" s="19"/>
      <c r="D2028" s="89"/>
      <c r="E2028" s="19"/>
      <c r="F2028" s="21"/>
      <c r="G2028" s="19"/>
      <c r="H2028" s="25">
        <f t="shared" si="226"/>
        <v>0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2796</v>
      </c>
      <c r="B2029" s="19"/>
      <c r="C2029" s="19"/>
      <c r="D2029" s="89"/>
      <c r="E2029" s="19"/>
      <c r="F2029" s="21"/>
      <c r="G2029" s="19"/>
      <c r="H2029" s="25">
        <f t="shared" si="226"/>
        <v>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2797</v>
      </c>
      <c r="B2030" s="19"/>
      <c r="C2030" s="19"/>
      <c r="D2030" s="89"/>
      <c r="E2030" s="19"/>
      <c r="F2030" s="21"/>
      <c r="G2030" s="19"/>
      <c r="H2030" s="25">
        <f t="shared" si="226"/>
        <v>0</v>
      </c>
      <c r="I2030" s="25" t="str">
        <f t="shared" si="225"/>
        <v>Non-M</v>
      </c>
      <c r="J2030" s="90"/>
      <c r="K2030" s="79"/>
    </row>
    <row r="2031" spans="1:11" ht="41.25" customHeight="1">
      <c r="H2031" s="18" t="s">
        <v>2798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2799</v>
      </c>
      <c r="B2" s="8" t="s">
        <v>2800</v>
      </c>
      <c r="C2" s="8" t="s">
        <v>2801</v>
      </c>
      <c r="D2" s="8" t="s">
        <v>2802</v>
      </c>
      <c r="E2" s="8" t="s">
        <v>2803</v>
      </c>
      <c r="F2" s="8" t="s">
        <v>2804</v>
      </c>
      <c r="G2" s="80" t="s">
        <v>2805</v>
      </c>
      <c r="H2" s="8" t="s">
        <v>2806</v>
      </c>
      <c r="I2" s="8" t="s">
        <v>2807</v>
      </c>
      <c r="J2" s="75" t="s">
        <v>2808</v>
      </c>
      <c r="R2" s="83" t="s">
        <v>2809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2810</v>
      </c>
      <c r="E3" s="10">
        <v>0.1234</v>
      </c>
      <c r="F3" s="10" t="s">
        <v>2811</v>
      </c>
      <c r="G3" s="81">
        <f>Table2[[#This Row],[Current Total FG QTY]]*Table2[[#This Row],[SAM Improvement]]*$S$7</f>
        <v>22089.830484330483</v>
      </c>
      <c r="H3" s="10" t="s">
        <v>2812</v>
      </c>
      <c r="I3" s="10" t="s">
        <v>2813</v>
      </c>
      <c r="J3" s="76">
        <v>46140.696493055599</v>
      </c>
      <c r="R3" s="85" t="s">
        <v>2814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2810</v>
      </c>
      <c r="E4" s="10"/>
      <c r="F4" s="10" t="s">
        <v>2815</v>
      </c>
      <c r="G4" s="81">
        <f>Table2[[#This Row],[Current Total FG QTY]]*Table2[[#This Row],[SAM Improvement]]*$S$7</f>
        <v>0</v>
      </c>
      <c r="H4" s="10"/>
      <c r="I4" s="10" t="s">
        <v>2813</v>
      </c>
      <c r="J4" s="76">
        <v>46149.4283796296</v>
      </c>
      <c r="R4" s="85" t="s">
        <v>2816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2810</v>
      </c>
      <c r="E5" s="10"/>
      <c r="F5" s="10" t="s">
        <v>2815</v>
      </c>
      <c r="G5" s="81">
        <f>Table2[[#This Row],[Current Total FG QTY]]*Table2[[#This Row],[SAM Improvement]]*$S$7</f>
        <v>0</v>
      </c>
      <c r="H5" s="10"/>
      <c r="I5" s="10" t="s">
        <v>2813</v>
      </c>
      <c r="J5" s="76">
        <v>46149.428298611099</v>
      </c>
      <c r="R5" s="85" t="s">
        <v>2817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2813</v>
      </c>
      <c r="J7" s="76">
        <v>46149.4286111111</v>
      </c>
      <c r="R7" s="87" t="s">
        <v>2818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2810</v>
      </c>
      <c r="E8" s="10">
        <v>0.1401</v>
      </c>
      <c r="F8" s="10" t="s">
        <v>2819</v>
      </c>
      <c r="G8" s="81">
        <f>Table2[[#This Row],[Current Total FG QTY]]*Table2[[#This Row],[SAM Improvement]]*$S$7</f>
        <v>11703.17965811966</v>
      </c>
      <c r="H8" s="10" t="s">
        <v>2812</v>
      </c>
      <c r="I8" s="10" t="s">
        <v>2813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2810</v>
      </c>
      <c r="E10" s="10">
        <v>0.1177</v>
      </c>
      <c r="F10" s="10" t="s">
        <v>2819</v>
      </c>
      <c r="G10" s="81">
        <f>Table2[[#This Row],[Current Total FG QTY]]*Table2[[#This Row],[SAM Improvement]]*$S$7</f>
        <v>8856.7573361823361</v>
      </c>
      <c r="H10" s="10"/>
      <c r="I10" s="10" t="s">
        <v>2813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2810</v>
      </c>
      <c r="E14" s="10">
        <v>0</v>
      </c>
      <c r="F14" s="10" t="s">
        <v>2820</v>
      </c>
      <c r="G14" s="81">
        <f>Table2[[#This Row],[Current Total FG QTY]]*Table2[[#This Row],[SAM Improvement]]*$S$7</f>
        <v>0</v>
      </c>
      <c r="H14" s="10" t="s">
        <v>2812</v>
      </c>
      <c r="I14" s="10" t="s">
        <v>2813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2823</v>
      </c>
      <c r="D76">
        <v>163</v>
      </c>
    </row>
    <row r="77" spans="2:4">
      <c r="B77" t="s">
        <v>2824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2825</v>
      </c>
      <c r="D167">
        <v>499</v>
      </c>
    </row>
    <row r="168" spans="2:4">
      <c r="B168" t="s">
        <v>2826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2831</v>
      </c>
      <c r="D210">
        <v>10</v>
      </c>
    </row>
    <row r="211" spans="2:4">
      <c r="B211" t="s">
        <v>2832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2833</v>
      </c>
      <c r="D218">
        <v>69</v>
      </c>
    </row>
    <row r="219" spans="2:4">
      <c r="B219" t="s">
        <v>2834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2026-05-18T10:00:29Z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