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77" documentId="13_ncr:1_{7EF57DF4-89AE-8C42-9C9C-3682908C3E34}" xr6:coauthVersionLast="47" xr6:coauthVersionMax="47" xr10:uidLastSave="{5CAF3558-911F-4789-B2D5-7688DF4C3C1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39" i="5" l="1"/>
  <c r="I193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<sst xmlns="http://schemas.openxmlformats.org/spreadsheetml/2006/main" count="11540" uniqueCount="2770">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</sst>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9" totalsRowShown="0" headerRowDxfId="26" dataDxfId="25" tableBorderDxfId="24">
  <autoFilter ref="A2:K193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9" activePane="bottomLeft" state="frozen"/>
      <selection pane="bottomLeft" activeCell="G1935" sqref="G193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IF(COUNTIFS($E$3:E1939,E910)=1,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IF(COUNTIFS($E$3:E1939,E911)=1,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IF(COUNTIFS($E$3:E1939,E912)=1,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IF(COUNTIFS($E$3:E1939,E913)=1,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IF(COUNTIFS($E$3:E1939,E914)=1,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IF(COUNTIFS($E$3:E1939,E915)=1,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IF(COUNTIFS($E$3:E1939,E916)=1,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IF(COUNTIFS($E$3:E1939,E917)=1,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IF(COUNTIFS($E$3:E1939,E918)=1,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IF(COUNTIFS($E$3:E1939,E919)=1,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IF(COUNTIFS($E$3:E1939,E920)=1,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IF(COUNTIFS($E$3:E1939,E925)=1,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IF(COUNTIFS($E$3:E1939,E926)=1,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IF(COUNTIFS($E$3:E1939,E927)=1,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IF(COUNTIFS($E$3:E1939,E928)=1,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IF(COUNTIFS($E$3:E1939,E929)=1,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IF(COUNTIFS($E$3:E1939,E939)=1,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IF(COUNTIFS($E$3:E1939,E944)=1,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IF(COUNTIFS($E$3:E1939,E945)=1,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IF(COUNTIFS($E$3:E1939,E946)=1,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IF(COUNTIFS($E$3:E1939,E947)=1,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IF(COUNTIFS($E$3:E1939,E948)=1,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IF(COUNTIFS($E$3:E1939,E955)=1,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IF(COUNTIFS($E$3:E1939,E956)=1,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IF(COUNTIFS($E$3:E1939,E957)=1,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IF(COUNTIFS($E$3:E1939,E959)=1,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IF(COUNTIFS($E$3:E1939,E972)=1,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IF(COUNTIFS($E$3:E1939,E973)=1,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IF(COUNTIFS($E$3:E1939,E974)=1,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IF(COUNTIFS($E$3:E1939,E975)=1,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IF(COUNTIFS($E$3:E1939,E976)=1,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IF(COUNTIFS($E$3:E1939,E977)=1,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IF(COUNTIFS($E$3:E1939,E992)=1,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IF(COUNTIFS($E$3:E1939,E999)=1,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IF(COUNTIFS($E$3:E1939,E1004)=1,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IF(COUNTIFS($E$3:E1939,E1005)=1,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IF(COUNTIFS($E$3:E1939,E1010)=1,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IF(COUNTIFS($E$3:E1939,E1015)=1,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IF(COUNTIFS($E$3:E1939,E1016)=1,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IF(COUNTIFS($E$3:E1939,E1026)=1,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IF(COUNTIFS($E$3:E1939,E1027)=1,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IF(COUNTIFS($E$3:E1939,E1028)=1,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IF(COUNTIFS($E$3:E1939,E1029)=1,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IF(COUNTIFS($E$3:E1939,E1030)=1,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IF(COUNTIFS($E$3:E1939,E1031)=1,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IF(COUNTIFS($E$3:E1939,E1032)=1,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IF(COUNTIFS($E$3:E1939,E1033)=1,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IF(COUNTIFS($E$3:E1939,E1034)=1,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IF(COUNTIFS($E$3:E1939,E1035)=1,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IF(COUNTIFS($E$3:E1939,E1036)=1,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IF(COUNTIFS($E$3:E1939,E1038)=1,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IF(COUNTIFS($E$3:E1939,E1039)=1,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IF(COUNTIFS($E$3:E1939,E1040)=1,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IF(COUNTIFS($E$3:E1939,E1041)=1,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IF(COUNTIFS($E$3:E1939,E1042)=1,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IF(COUNTIFS($E$3:E1939,E1043)=1,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IF(COUNTIFS($E$3:E1939,E1044)=1,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IF(COUNTIFS($E$3:E1939,E1045)=1,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IF(COUNTIFS($E$3:E1939,E1046)=1,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IF(COUNTIFS($E$3:E1939,E1047)=1,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IF(COUNTIFS($E$3:E1939,E1048)=1,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IF(COUNTIFS($E$3:E1939,E1049)=1,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IF(COUNTIFS($E$3:E1939,E1050)=1,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IF(COUNTIFS($E$3:E1939,E1051)=1,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IF(COUNTIFS($E$3:E1939,E1054)=1,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IF(COUNTIFS($E$3:E1939,E1055)=1,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IF(COUNTIFS($E$3:E1939,E1056)=1,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IF(COUNTIFS($E$3:E1939,E1061)=1,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IF(COUNTIFS($E$3:E1939,E1062)=1,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IF(COUNTIFS($E$3:E1939,E1063)=1,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IF(COUNTIFS($E$3:E1939,E1066)=1,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IF(COUNTIFS($E$3:E1939,E1067)=1,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IF(COUNTIFS($E$3:E1939,E1071)=1,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IF(COUNTIFS($E$3:E1939,E1072)=1,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IF(COUNTIFS($E$3:E1939,E1073)=1,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IF(COUNTIFS($E$3:E1939,E1074)=1,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IF(COUNTIFS($E$3:E1939,E1075)=1,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IF(COUNTIFS($E$3:E1939,E1076)=1,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IF(COUNTIFS($E$3:E1939,E1077)=1,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IF(COUNTIFS($E$3:E1939,E1078)=1,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IF(COUNTIFS($E$3:E1939,E1084)=1,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IF(COUNTIFS($E$3:E1939,E1085)=1,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IF(COUNTIFS($E$3:E1939,E1086)=1,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IF(COUNTIFS($E$3:E1939,E1088)=1,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IF(COUNTIFS($E$3:E1939,E1089)=1,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IF(COUNTIFS($E$3:E1939,E1098)=1,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IF(COUNTIFS($E$3:E1939,E1099)=1,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IF(COUNTIFS($E$3:E1939,E1100)=1,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IF(COUNTIFS($E$3:E1939,E1101)=1,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IF(COUNTIFS($E$3:E1939,E1102)=1,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IF(COUNTIFS($E$3:E1939,E1103)=1,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IF(COUNTIFS($E$3:E1939,E1104)=1,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IF(COUNTIFS($E$3:E1939,E1105)=1,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IF(COUNTIFS($E$3:E1939,E1106)=1,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IF(COUNTIFS($E$3:E1939,E1107)=1,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IF(COUNTIFS($E$3:E1939,E1108)=1,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IF(COUNTIFS($E$3:E1939,E1109)=1,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IF(COUNTIFS($E$3:E1939,E1110)=1,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IF(COUNTIFS($E$3:E1939,E1111)=1,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IF(COUNTIFS($E$3:E1939,E1118)=1,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IF(COUNTIFS($E$3:E1939,E1119)=1,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IF(COUNTIFS($E$3:E1939,E1120)=1,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IF(COUNTIFS($E$3:E1939,E1121)=1,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IF(COUNTIFS($E$3:E1939,E1122)=1,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IF(COUNTIFS($E$3:E1939,E1123)=1,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IF(COUNTIFS($E$3:E1939,E1124)=1,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IF(COUNTIFS($E$3:E1939,E1125)=1,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IF(COUNTIFS($E$3:E1939,E1126)=1,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IF(COUNTIFS($E$3:E1939,E1127)=1,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IF(COUNTIFS($E$3:E1939,E1128)=1,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IF(COUNTIFS($E$3:E1939,E1129)=1,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IF(COUNTIFS($E$3:E1939,E1130)=1,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IF(COUNTIFS($E$3:E1939,E1131)=1,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IF(COUNTIFS($E$3:E1939,E1132)=1,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IF(COUNTIFS($E$3:E1939,E1133)=1,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IF(COUNTIFS($E$3:E1939,E1134)=1,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IF(COUNTIFS($E$3:E1939,E1135)=1,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IF(COUNTIFS($E$3:E1939,E1136)=1,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IF(COUNTIFS($E$3:E1939,E1137)=1,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IF(COUNTIFS($E$3:E1939,E1138)=1,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IF(COUNTIFS($E$3:E1939,E1139)=1,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IF(COUNTIFS($E$3:E1939,E1140)=1,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IF(COUNTIFS($E$3:E1939,E1141)=1,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IF(COUNTIFS($E$3:E1939,E1142)=1,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IF(COUNTIFS($E$3:E1939,E1143)=1,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IF(COUNTIFS($E$3:E1939,E1144)=1,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IF(COUNTIFS($E$3:E1939,E1145)=1,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IF(COUNTIFS($E$3:E1939,E1146)=1,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IF(COUNTIFS($E$3:E1939,E1147)=1,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IF(COUNTIFS($E$3:E1939,E1148)=1,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IF(COUNTIFS($E$3:E1939,E1149)=1,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IF(COUNTIFS($E$3:E1939,E1150)=1,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IF(COUNTIFS($E$3:E1939,E1151)=1,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IF(COUNTIFS($E$3:E1939,E1152)=1,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IF(COUNTIFS($E$3:E1939,E1153)=1,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IF(COUNTIFS($E$3:E1939,E1154)=1,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IF(COUNTIFS($E$3:E1939,E1155)=1,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IF(COUNTIFS($E$3:E1939,E1156)=1,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IF(COUNTIFS($E$3:E1939,E1157)=1,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IF(COUNTIFS($E$3:E1939,E1158)=1,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IF(COUNTIFS($E$3:E1939,E1159)=1,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IF(COUNTIFS($E$3:E1939,E1160)=1,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IF(COUNTIFS($E$3:E1939,E1161)=1,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IF(COUNTIFS($E$3:E1939,E1162)=1,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IF(COUNTIFS($E$3:E1939,E1163)=1,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IF(COUNTIFS($E$3:E1939,E1164)=1,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IF(COUNTIFS($E$3:E1939,E1165)=1,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IF(COUNTIFS($E$3:E1939,E1166)=1,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IF(COUNTIFS($E$3:E1939,E1167)=1,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IF(COUNTIFS($E$3:E1939,E1168)=1,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IF(COUNTIFS($E$3:E1939,E1169)=1,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IF(COUNTIFS($E$3:E1939,E1170)=1,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IF(COUNTIFS($E$3:E1939,E1171)=1,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IF(COUNTIFS($E$3:E1939,E1172)=1,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IF(COUNTIFS($E$3:E1939,E1173)=1,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IF(COUNTIFS($E$3:E1939,E1174)=1,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IF(COUNTIFS($E$3:E1939,E1175)=1,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IF(COUNTIFS($E$3:E1939,E1176)=1,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IF(COUNTIFS($E$3:E1939,E1177)=1,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IF(COUNTIFS($E$3:E1939,E1178)=1,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IF(COUNTIFS($E$3:E1939,E1179)=1,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IF(COUNTIFS($E$3:E1939,E1180)=1,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IF(COUNTIFS($E$3:E1939,E1181)=1,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IF(COUNTIFS($E$3:E1939,E1182)=1,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IF(COUNTIFS($E$3:E1939,E1183)=1,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IF(COUNTIFS($E$3:E1939,E1184)=1,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IF(COUNTIFS($E$3:E1939,E1185)=1,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IF(COUNTIFS($E$3:E1939,E1186)=1,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IF(COUNTIFS($E$3:E1939,E1187)=1,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IF(COUNTIFS($E$3:E1939,E1188)=1,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IF(COUNTIFS($E$3:E1939,E1189)=1,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IF(COUNTIFS($E$3:E1939,E1190)=1,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IF(COUNTIFS($E$3:E1939,E1191)=1,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IF(COUNTIFS($E$3:E1939,E1192)=1,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IF(COUNTIFS($E$3:E1939,E1193)=1,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IF(COUNTIFS($E$3:E1939,E1194)=1,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IF(COUNTIFS($E$3:E1939,E1195)=1,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IF(COUNTIFS($E$3:E1939,E1196)=1,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IF(COUNTIFS($E$3:E1939,E1197)=1,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IF(COUNTIFS($E$3:E1939,E1198)=1,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IF(COUNTIFS($E$3:E1939,E1199)=1,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IF(COUNTIFS($E$3:E1939,E1200)=1,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IF(COUNTIFS($E$3:E1939,E1201)=1,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IF(COUNTIFS($E$3:E1939,E1202)=1,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IF(COUNTIFS($E$3:E1939,E1203)=1,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IF(COUNTIFS($E$3:E1939,E1204)=1,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IF(COUNTIFS($E$3:E1939,E1205)=1,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IF(COUNTIFS($E$3:E1939,E1206)=1,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IF(COUNTIFS($E$3:E1939,E1207)=1,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IF(COUNTIFS($E$3:E1939,E1208)=1,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IF(COUNTIFS($E$3:E1939,E1209)=1,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IF(COUNTIFS($E$3:E1939,E1210)=1,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IF(COUNTIFS($E$3:E1939,E1211)=1,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IF(COUNTIFS($E$3:E1939,E1212)=1,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IF(COUNTIFS($E$3:E1939,E1213)=1,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IF(COUNTIFS($E$3:E1939,E1214)=1,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IF(COUNTIFS($E$3:E1939,E1215)=1,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IF(COUNTIFS($E$3:E1939,E1216)=1,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IF(COUNTIFS($E$3:E1939,E1217)=1,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IF(COUNTIFS($E$3:E1939,E1218)=1,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IF(COUNTIFS($E$3:E1939,E1219)=1,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IF(COUNTIFS($E$3:E1939,E1220)=1,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IF(COUNTIFS($E$3:E1939,E1221)=1,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IF(COUNTIFS($E$3:E1939,E1222)=1,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IF(COUNTIFS($E$3:E1939,E1223)=1,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IF(COUNTIFS($E$3:E1939,E1224)=1,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IF(COUNTIFS($E$3:E1939,E1225)=1,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IF(COUNTIFS($E$3:E1939,E1226)=1,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IF(COUNTIFS($E$3:E1939,E1227)=1,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IF(COUNTIFS($E$3:E1939,E1228)=1,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IF(COUNTIFS($E$3:E1939,E1229)=1,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IF(COUNTIFS($E$3:E1939,E1230)=1,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IF(COUNTIFS($E$3:E1939,E1231)=1,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IF(COUNTIFS($E$3:E1939,E1232)=1,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IF(COUNTIFS($E$3:E1939,E1233)=1,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IF(COUNTIFS($E$3:E1939,E1234)=1,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IF(COUNTIFS($E$3:E1939,E1235)=1,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IF(COUNTIFS($E$3:E1939,E1236)=1,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IF(COUNTIFS($E$3:E1939,E1237)=1,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IF(COUNTIFS($E$3:E1939,E1238)=1,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IF(COUNTIFS($E$3:E1939,E1239)=1,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IF(COUNTIFS($E$3:E1939,E1240)=1,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IF(COUNTIFS($E$3:E1939,E1241)=1,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IF(COUNTIFS($E$3:E1939,E1242)=1,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IF(COUNTIFS($E$3:E1939,E1243)=1,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IF(COUNTIFS($E$3:E1939,E1244)=1,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IF(COUNTIFS($E$3:E1939,E1245)=1,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IF(COUNTIFS($E$3:E1939,E1246)=1,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IF(COUNTIFS($E$3:E1939,E1247)=1,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IF(COUNTIFS($E$3:E1939,E1248)=1,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IF(COUNTIFS($E$3:E1939,E1249)=1,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IF(COUNTIFS($E$3:E1939,E1250)=1,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IF(COUNTIFS($E$3:E1939,E1251)=1,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IF(COUNTIFS($E$3:E1939,E1252)=1,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IF(COUNTIFS($E$3:E1939,E1253)=1,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IF(COUNTIFS($E$3:E1939,E1254)=1,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IF(COUNTIFS($E$3:E1939,E1255)=1,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IF(COUNTIFS($E$3:E1939,E1256)=1,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IF(COUNTIFS($E$3:E1939,E1257)=1,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IF(COUNTIFS($E$3:E1939,E1258)=1,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IF(COUNTIFS($E$3:E1939,E1259)=1,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IF(COUNTIFS($E$3:E1939,E1260)=1,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IF(COUNTIFS($E$3:E1939,E1261)=1,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IF(COUNTIFS($E$3:E1939,E1262)=1,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IF(COUNTIFS($E$3:E1939,E1263)=1,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IF(COUNTIFS($E$3:E1939,E1264)=1,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IF(COUNTIFS($E$3:E1939,E1265)=1,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IF(COUNTIFS($E$3:E1939,E1266)=1,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IF(COUNTIFS($E$3:E1939,E1267)=1,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IF(COUNTIFS($E$3:E1939,E1268)=1,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IF(COUNTIFS($E$3:E1939,E1269)=1,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IF(COUNTIFS($E$3:E1939,E1270)=1,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IF(COUNTIFS($E$3:E1939,E1271)=1,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IF(COUNTIFS($E$3:E1939,E1272)=1,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IF(COUNTIFS($E$3:E1939,E1273)=1,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IF(COUNTIFS($E$3:E1939,E1274)=1,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IF(COUNTIFS($E$3:E1939,E1275)=1,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IF(COUNTIFS($E$3:E1939,E1276)=1,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IF(COUNTIFS($E$3:E1939,E1277)=1,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IF(COUNTIFS($E$3:E1939,E1278)=1,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IF(COUNTIFS($E$3:E1939,E1279)=1,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IF(COUNTIFS($E$3:E1939,E1280)=1,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IF(COUNTIFS($E$3:E1939,E1281)=1,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IF(COUNTIFS($E$3:E1939,E1282)=1,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IF(COUNTIFS($E$3:E1939,E1283)=1,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IF(COUNTIFS($E$3:E1939,E1284)=1,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IF(COUNTIFS($E$3:E1939,E1285)=1,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IF(COUNTIFS($E$3:E1939,E1286)=1,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IF(COUNTIFS($E$3:E1939,E1287)=1,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IF(COUNTIFS($E$3:E1939,E1288)=1,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IF(COUNTIFS($E$3:E1939,E1289)=1,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IF(COUNTIFS($E$3:E1939,E1290)=1,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IF(COUNTIFS($E$3:E1939,E1291)=1,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IF(COUNTIFS($E$3:E1939,E1292)=1,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IF(COUNTIFS($E$3:E1939,E1293)=1,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IF(COUNTIFS($E$3:E1939,E1294)=1,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IF(COUNTIFS($E$3:E1939,E1295)=1,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IF(COUNTIFS($E$3:E1939,E1296)=1,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IF(COUNTIFS($E$3:E1939,E1297)=1,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IF(COUNTIFS($E$3:E1939,E1298)=1,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IF(COUNTIFS($E$3:E1939,E1299)=1,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IF(COUNTIFS($E$3:E1939,E1300)=1,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IF(COUNTIFS($E$3:E1939,E1301)=1,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IF(COUNTIFS($E$3:E1939,E1302)=1,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IF(COUNTIFS($E$3:E1939,E1303)=1,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IF(COUNTIFS($E$3:E1939,E1304)=1,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IF(COUNTIFS($E$3:E1939,E1306)=1,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IF(COUNTIFS($E$3:E1939,E1307)=1,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IF(COUNTIFS($E$3:E1939,E1308)=1,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IF(COUNTIFS($E$3:E1939,E1309)=1,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IF(COUNTIFS($E$3:E1939,E1311)=1,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IF(COUNTIFS($E$3:E1939,E1323)=1,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IF(COUNTIFS($E$3:E1939,E1324)=1,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IF(COUNTIFS($E$3:E1939,E1325)=1,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IF(COUNTIFS($E$3:E1939,E1326)=1,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IF(COUNTIFS($E$3:E1939,E1329)=1,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IF(COUNTIFS($E$3:E1939,E1330)=1,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IF(COUNTIFS($E$3:E1939,E1331)=1,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IF(COUNTIFS($E$3:E1939,E1332)=1,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IF(COUNTIFS($E$3:E1939,E1333)=1,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IF(COUNTIFS($E$3:E1939,E1334)=1,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IF(COUNTIFS($E$3:E1939,E1335)=1,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IF(COUNTIFS($E$3:E1939,E1336)=1,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IF(COUNTIFS($E$3:E1939,E1338)=1,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IF(COUNTIFS($E$3:E1939,E1339)=1,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IF(COUNTIFS($E$3:E1939,E1341)=1,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IF(COUNTIFS($E$3:E1939,E1344)=1,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IF(COUNTIFS($E$3:E1939,E1345)=1,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IF(COUNTIFS($E$3:E1939,E1347)=1,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IF(COUNTIFS($E$3:E1939,E1349)=1,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IF(COUNTIFS($E$3:E1939,E1350)=1,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IF(COUNTIFS($E$3:E1939,E1351)=1,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IF(COUNTIFS($E$3:E1939,E1353)=1,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IF(COUNTIFS($E$3:E1939,E1354)=1,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IF(COUNTIFS($E$3:E1939,E1355)=1,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IF(COUNTIFS($E$3:E1939,E1356)=1,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IF(COUNTIFS($E$3:E1939,E1357)=1,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IF(COUNTIFS($E$3:E1939,E1358)=1,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IF(COUNTIFS($E$3:E1939,E1359)=1,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IF(COUNTIFS($E$3:E1939,E1360)=1,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IF(COUNTIFS($E$3:E1939,E1361)=1,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IF(COUNTIFS($E$3:E1939,E1362)=1,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IF(COUNTIFS($E$3:E1939,E1363)=1,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IF(COUNTIFS($E$3:E1939,E1364)=1,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IF(COUNTIFS($E$3:E1939,E1365)=1,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IF(COUNTIFS($E$3:E1939,E1366)=1,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IF(COUNTIFS($E$3:E1939,E1367)=1,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IF(COUNTIFS($E$3:E1939,E1368)=1,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IF(COUNTIFS($E$3:E1939,E1369)=1,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IF(COUNTIFS($E$3:E1939,E1370)=1,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IF(COUNTIFS($E$3:E1939,E1371)=1,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IF(COUNTIFS($E$3:E1939,E1372)=1,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IF(COUNTIFS($E$3:E1939,E1373)=1,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IF(COUNTIFS($E$3:E1939,E1374)=1,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IF(COUNTIFS($E$3:E1939,E1375)=1,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IF(COUNTIFS($E$3:E1939,E1376)=1,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IF(COUNTIFS($E$3:E1939,E1377)=1,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IF(COUNTIFS($E$3:E1939,E1378)=1,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IF(COUNTIFS($E$3:E1939,E1379)=1,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IF(COUNTIFS($E$3:E1939,E1380)=1,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IF(COUNTIFS($E$3:E1939,E1381)=1,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IF(COUNTIFS($E$3:E1939,E1382)=1,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IF(COUNTIFS($E$3:E1939,E1383)=1,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IF(COUNTIFS($E$3:E1939,E1384)=1,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IF(COUNTIFS($E$3:E1939,E1385)=1,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IF(COUNTIFS($E$3:E1939,E1386)=1,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IF(COUNTIFS($E$3:E1939,E1387)=1,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IF(COUNTIFS($E$3:E1939,E1388)=1,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IF(COUNTIFS($E$3:E1939,E1389)=1,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IF(COUNTIFS($E$3:E1939,E1390)=1,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IF(COUNTIFS($E$3:E1939,E1391)=1,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IF(COUNTIFS($E$3:E1939,E1392)=1,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IF(COUNTIFS($E$3:E1939,E1393)=1,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IF(COUNTIFS($E$3:E1939,E1394)=1,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IF(COUNTIFS($E$3:E1939,E1395)=1,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IF(COUNTIFS($E$3:E1939,E1396)=1,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IF(COUNTIFS($E$3:E1939,E1397)=1,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IF(COUNTIFS($E$3:E1939,E1398)=1,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IF(COUNTIFS($E$3:E1939,E1399)=1,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IF(COUNTIFS($E$3:E1939,E1400)=1,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IF(COUNTIFS($E$3:E1939,E1401)=1,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IF(COUNTIFS($E$3:E1939,E1402)=1,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IF(COUNTIFS($E$3:E1939,E1403)=1,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IF(COUNTIFS($E$3:E1939,E1404)=1,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IF(COUNTIFS($E$3:E1939,E1405)=1,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IF(COUNTIFS($E$3:E1939,E1406)=1,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IF(COUNTIFS($E$3:E1939,E1407)=1,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IF(COUNTIFS($E$3:E1939,E1408)=1,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IF(COUNTIFS($E$3:E1939,E1409)=1,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IF(COUNTIFS($E$3:E1939,E1410)=1,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IF(COUNTIFS($E$3:E1939,E1411)=1,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IF(COUNTIFS($E$3:E1939,E1415)=1,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IF(COUNTIFS($E$3:E1939,E1416)=1,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IF(COUNTIFS($E$3:E1939,E1417)=1,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IF(COUNTIFS($E$3:E1939,E1418)=1,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IF(COUNTIFS($E$3:E1939,E1419)=1,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IF(COUNTIFS($E$3:E1939,E1420)=1,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IF(COUNTIFS($E$3:E1939,E1421)=1,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IF(COUNTIFS($E$3:E1939,E1422)=1,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IF(COUNTIFS($E$3:E1939,E1423)=1,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IF(COUNTIFS($E$3:E1939,E1424)=1,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IF(COUNTIFS($E$3:E1939,E1425)=1,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IF(COUNTIFS($E$3:E1939,E1426)=1,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IF(COUNTIFS($E$3:E1939,E1427)=1,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IF(COUNTIFS($E$3:E1939,E1428)=1,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IF(COUNTIFS($E$3:E1939,E1429)=1,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IF(COUNTIFS($E$3:E1939,E1430)=1,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IF(COUNTIFS($E$3:E1939,E1431)=1,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IF(COUNTIFS($E$3:E1939,E1432)=1,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IF(COUNTIFS($E$3:E1939,E1433)=1,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IF(COUNTIFS($E$3:E1939,E1435)=1,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IF(COUNTIFS($E$3:E1939,E1436)=1,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IF(COUNTIFS($E$3:E1939,E1437)=1,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IF(COUNTIFS($E$3:E1939,E1438)=1,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IF(COUNTIFS($E$3:E1939,E1439)=1,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IF(COUNTIFS($E$3:E1939,E1440)=1,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IF(COUNTIFS($E$3:E1939,E1441)=1,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IF(COUNTIFS($E$3:E1939,E1442)=1,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IF(COUNTIFS($E$3:E1939,E1443)=1,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IF(COUNTIFS($E$3:E1939,E1444)=1,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IF(COUNTIFS($E$3:E1939,E1445)=1,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IF(COUNTIFS($E$3:E1939,E1446)=1,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IF(COUNTIFS($E$3:E1939,E1447)=1,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IF(COUNTIFS($E$3:E1939,E1448)=1,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IF(COUNTIFS($E$3:E1939,E1449)=1,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IF(COUNTIFS($E$3:E1939,E1451)=1,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IF(COUNTIFS($E$3:E1939,E1453)=1,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IF(COUNTIFS($E$3:E1939,E1454)=1,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IF(COUNTIFS($E$3:E1939,E1455)=1,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IF(COUNTIFS($E$3:E1939,E1456)=1,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IF(COUNTIFS($E$3:E1939,E1457)=1,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IF(COUNTIFS($E$3:E1939,E1458)=1,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IF(COUNTIFS($E$3:E1939,E1459)=1,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IF(COUNTIFS($E$3:E1939,E1460)=1,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IF(COUNTIFS($E$3:E1939,E1461)=1,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IF(COUNTIFS($E$3:E1939,E1462)=1,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IF(COUNTIFS($E$3:E1939,E1463)=1,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IF(COUNTIFS($E$3:E1939,E1464)=1,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IF(COUNTIFS($E$3:E1939,E1465)=1,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IF(COUNTIFS($E$3:E1939,E1466)=1,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IF(COUNTIFS($E$3:E1939,E1467)=1,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IF(COUNTIFS($E$3:E1939,E1468)=1,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IF(COUNTIFS($E$3:E1939,E1469)=1,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IF(COUNTIFS($E$3:E1939,E1470)=1,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IF(COUNTIFS($E$3:E1939,E1471)=1,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IF(COUNTIFS($E$3:E1939,E1473)=1,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IF(COUNTIFS($E$3:E1939,E1474)=1,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IF(COUNTIFS($E$3:E1939,E1475)=1,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IF(COUNTIFS($E$3:E1939,E1476)=1,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IF(COUNTIFS($E$3:E1939,E1477)=1,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IF(COUNTIFS($E$3:E1939,E1478)=1,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IF(COUNTIFS($E$3:E1939,E1479)=1,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IF(COUNTIFS($E$3:E1939,E1480)=1,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IF(COUNTIFS($E$3:E1939,E1481)=1,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IF(COUNTIFS($E$3:E1940,E1483)=1,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IF(COUNTIFS($E$3:E1941,E1484)=1,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IF(COUNTIFS($E$3:E1942,E1485)=1,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IF(COUNTIFS($E$3:E1943,E1486)=1,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IF(COUNTIFS($E$3:E1944,E1487)=1,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IF(COUNTIFS($E$3:E1945,E1488)=1,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IF(COUNTIFS($E$3:E1946,E1489)=1,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IF(COUNTIFS($E$3:E1947,E1490)=1,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IF(COUNTIFS($E$3:E1948,E1491)=1,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IF(COUNTIFS($E$3:E1950,E1493)=1,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IF(COUNTIFS($E$3:E1951,E1494)=1,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IF(COUNTIFS($E$3:E1952,E1495)=1,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IF(COUNTIFS($E$3:E1953,E1496)=1,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IF(COUNTIFS($E$3:E1954,E1497)=1,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IF(COUNTIFS($E$3:E1955,E1498)=1,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IF(COUNTIFS($E$3:E1956,E1499)=1,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IF(COUNTIFS($E$3:E1957,E1500)=1,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IF(COUNTIFS($E$3:E1958,E1501)=1,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IF(COUNTIFS($E$3:E1962,E1505)=1,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IF(COUNTIFS($E$3:E1963,E1506)=1,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IF(COUNTIFS($E$3:E1964,E1507)=1,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IF(COUNTIFS($E$3:E1965,E1508)=1,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IF(COUNTIFS($E$3:E1966,E1509)=1,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IF(COUNTIFS($E$3:E1967,E1510)=1,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IF(COUNTIFS($E$3:E1968,E1511)=1,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IF(COUNTIFS($E$3:E1970,E1513)=1,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IF(COUNTIFS($E$3:E1971,E1514)=1,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IF(COUNTIFS($E$3:E1972,E1515)=1,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IF(COUNTIFS($E$3:E1973,E1516)=1,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IF(COUNTIFS($E$3:E1974,E1517)=1,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IF(COUNTIFS($E$3:E1975,E1518)=1,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IF(COUNTIFS($E$3:E1976,E1519)=1,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IF(COUNTIFS($E$3:E1977,E1520)=1,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IF(COUNTIFS($E$3:E1978,E1521)=1,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IF(COUNTIFS($E$3:E1980,E1523)=1,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IF(COUNTIFS($E$3:E1981,E1524)=1,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IF(COUNTIFS($E$3:E1982,E1525)=1,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IF(COUNTIFS($E$3:E1983,E1526)=1,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IF(COUNTIFS($E$3:E1984,E1527)=1,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IF(COUNTIFS($E$3:E1985,E1528)=1,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IF(COUNTIFS($E$3:E1986,E1529)=1,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IF(COUNTIFS($E$3:E1987,E1530)=1,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IF(COUNTIFS($E$3:E1988,E1531)=1,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IF(COUNTIFS($E$3:E1990,E1533)=1,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IF(COUNTIFS($E$3:E1991,E1534)=1,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IF(COUNTIFS($E$3:E1992,E1535)=1,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IF(COUNTIFS($E$3:E1993,E1536)=1,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IF(COUNTIFS($E$3:E1994,E1537)=1,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IF(COUNTIFS($E$3:E1995,E1538)=1,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IF(COUNTIFS($E$3:E1996,E1539)=1,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IF(COUNTIFS($E$3:E1997,E1540)=1,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IF(COUNTIFS($E$3:E1998,E1541)=1,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IF(COUNTIFS($E$3:E2000,E1543)=1,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IF(COUNTIFS($E$3:E2001,E1544)=1,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IF(COUNTIFS($E$3:E2002,E1545)=1,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IF(COUNTIFS($E$3:E2003,E1546)=1,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IF(COUNTIFS($E$3:E2004,E1547)=1,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IF(COUNTIFS($E$3:E2005,E1548)=1,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IF(COUNTIFS($E$3:E2006,E1549)=1,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IF(COUNTIFS($E$3:E2007,E1550)=1,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IF(COUNTIFS($E$3:E2008,E1551)=1,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IF(COUNTIFS($E$3:E2010,E1553)=1,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IF(COUNTIFS($E$3:E2011,E1554)=1,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IF(COUNTIFS($E$3:E2012,E1555)=1,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IF(COUNTIFS($E$3:E2013,E1556)=1,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IF(COUNTIFS($E$3:E2014,E1557)=1,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IF(COUNTIFS($E$3:E2015,E1558)=1,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IF(COUNTIFS($E$3:E2016,E1559)=1,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IF(COUNTIFS($E$3:E2040,E1583)=1,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IF(COUNTIFS($E$3:E2041,E1584)=1,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IF(COUNTIFS($E$3:E2042,E1585)=1,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IF(COUNTIFS($E$3:E2043,E1586)=1,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IF(COUNTIFS($E$3:E2044,E1587)=1,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IF(COUNTIFS($E$3:E2045,E1588)=1,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IF(COUNTIFS($E$3:E2046,E1589)=1,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IF(COUNTIFS($E$3:E2047,E1590)=1,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IF(COUNTIFS($E$3:E2048,E1591)=1,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IF(COUNTIFS($E$3:E2050,E1593)=1,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IF(COUNTIFS($E$3:E2051,E1594)=1,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IF(COUNTIFS($E$3:E2080,E1623)=1,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IF(COUNTIFS($E$3:E2081,E1624)=1,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IF(COUNTIFS($E$3:E2082,E1625)=1,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IF(COUNTIFS($E$3:E2083,E1626)=1,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IF(COUNTIFS($E$3:E2084,E1627)=1,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IF(COUNTIFS($E$3:E2085,E1628)=1,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IF(COUNTIFS($E$3:E2086,E1629)=1,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IF(COUNTIFS($E$3:E2087,E1630)=1,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IF(COUNTIFS($E$3:E2088,E1631)=1,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IF(COUNTIFS($E$3:E2090,E1633)=1,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IF(COUNTIFS($E$3:E2091,E1634)=1,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IF(COUNTIFS($E$3:E2092,E1635)=1,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IF(COUNTIFS($E$3:E2093,E1636)=1,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IF(COUNTIFS($E$3:E2094,E1637)=1,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IF(COUNTIFS($E$3:E2095,E1638)=1,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IF(COUNTIFS($E$3:E2096,E1639)=1,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IF(COUNTIFS($E$3:E2097,E1640)=1,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IF(COUNTIFS($E$3:E2098,E1641)=1,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IF(COUNTIFS($E$3:E2100,E1643)=1,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IF(COUNTIFS($E$3:E2101,E1644)=1,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IF(COUNTIFS($E$3:E2102,E1645)=1,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IF(COUNTIFS($E$3:E2103,E1646)=1,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IF(COUNTIFS($E$3:E2104,E1647)=1,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IF(COUNTIFS($E$3:E2105,E1648)=1,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IF(COUNTIFS($E$3:E2106,E1649)=1,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IF(COUNTIFS($E$3:E2107,E1650)=1,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IF(COUNTIFS($E$3:E2108,E1651)=1,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IF(COUNTIFS($E$3:E2110,E1653)=1,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IF(COUNTIFS($E$3:E2111,E1654)=1,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IF(COUNTIFS($E$3:E2112,E1655)=1,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IF(COUNTIFS($E$3:E2113,E1656)=1,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IF(COUNTIFS($E$3:E2114,E1657)=1,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IF(COUNTIFS($E$3:E2115,E1658)=1,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IF(COUNTIFS($E$3:E2116,E1659)=1,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IF(COUNTIFS($E$3:E2117,E1660)=1,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IF(COUNTIFS($E$3:E2118,E1661)=1,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IF(COUNTIFS($E$3:E2120,E1663)=1,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IF(COUNTIFS($E$3:E2121,E1664)=1,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IF(COUNTIFS($E$3:E2122,E1665)=1,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IF(COUNTIFS($E$3:E2123,E1666)=1,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IF(COUNTIFS($E$3:E2124,E1667)=1,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IF(COUNTIFS($E$3:E2125,E1668)=1,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IF(COUNTIFS($E$3:E2126,E1669)=1,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IF(COUNTIFS($E$3:E2127,E1670)=1,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IF(COUNTIFS($E$3:E2128,E1671)=1,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IF(COUNTIFS($E$3:E2130,E1673)=1,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IF(COUNTIFS($E$3:E2131,E1674)=1,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IF(COUNTIFS($E$3:E2132,E1675)=1,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IF(COUNTIFS($E$3:E2133,E1676)=1,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IF(COUNTIFS($E$3:E2134,E1677)=1,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IF(COUNTIFS($E$3:E2135,E1678)=1,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IF(COUNTIFS($E$3:E2136,E1679)=1,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IF(COUNTIFS($E$3:E2137,E1680)=1,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IF(COUNTIFS($E$3:E2138,E1681)=1,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IF(COUNTIFS($E$3:E2140,E1683)=1,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IF(COUNTIFS($E$3:E2141,E1684)=1,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IF(COUNTIFS($E$3:E2142,E1685)=1,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IF(COUNTIFS($E$3:E2143,E1686)=1,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IF(COUNTIFS($E$3:E2144,E1687)=1,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IF(COUNTIFS($E$3:E2145,E1688)=1,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IF(COUNTIFS($E$3:E2146,E1689)=1,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IF(COUNTIFS($E$3:E2147,E1690)=1,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IF(COUNTIFS($E$3:E2148,E1691)=1,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IF(COUNTIFS($E$3:E2150,E1693)=1,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IF(COUNTIFS($E$3:E2151,E1694)=1,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IF(COUNTIFS($E$3:E2152,E1695)=1,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IF(COUNTIFS($E$3:E2153,E1696)=1,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IF(COUNTIFS($E$3:E2154,E1697)=1,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IF(COUNTIFS($E$3:E2155,E1698)=1,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IF(COUNTIFS($E$3:E2156,E1699)=1,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IF(COUNTIFS($E$3:E2157,E1700)=1,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IF(COUNTIFS($E$3:E2158,E1701)=1,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IF(COUNTIFS($E$3:E2160,E1703)=1,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IF(COUNTIFS($E$3:E2161,E1704)=1,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IF(COUNTIFS($E$3:E2162,E1705)=1,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IF(COUNTIFS($E$3:E2163,E1706)=1,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IF(COUNTIFS($E$3:E2164,E1707)=1,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IF(COUNTIFS($E$3:E2165,E1708)=1,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IF(COUNTIFS($E$3:E2166,E1709)=1,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IF(COUNTIFS($E$3:E2167,E1710)=1,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IF(COUNTIFS($E$3:E2168,E1711)=1,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 t="s">
        <v>465</v>
      </c>
      <c r="H1928" s="25" t="str">
        <f>IF(RIGHT(G1928,1)="M", LEFT(G1928,LEN(G1928)-1), G1928)</f>
        <v>CL210</v>
      </c>
      <c r="I1928" s="25" t="str">
        <f>IF(RIGHT(G1928,1)="M","M","Non-M")</f>
        <v>M</v>
      </c>
      <c r="J1928" s="34" t="s">
        <v>2667</v>
      </c>
      <c r="K1928" s="79"/>
    </row>
    <row r="1929" spans="1:11" ht="41.25" customHeight="1">
      <c r="A1929" s="96" t="s">
        <v>2668</v>
      </c>
      <c r="B1929" s="19"/>
      <c r="C1929" s="19"/>
      <c r="D1929" s="60"/>
      <c r="E1929" s="19"/>
      <c r="F1929" s="21"/>
      <c r="G1929" s="19" t="s">
        <v>469</v>
      </c>
      <c r="H1929" s="25" t="str">
        <f>IF(RIGHT(G1929,1)="M", LEFT(G1929,LEN(G1929)-1), G1929)</f>
        <v>LP100</v>
      </c>
      <c r="I1929" s="25" t="str">
        <f>IF(RIGHT(G1929,1)="M","M","Non-M")</f>
        <v>Non-M</v>
      </c>
      <c r="J1929" s="34"/>
      <c r="K1929" s="79"/>
    </row>
    <row r="1930" spans="1:11" ht="41.25" customHeight="1">
      <c r="A1930" s="96" t="s">
        <v>2669</v>
      </c>
      <c r="B1930" s="19"/>
      <c r="C1930" s="19"/>
      <c r="D1930" s="60"/>
      <c r="E1930" s="19"/>
      <c r="F1930" s="21"/>
      <c r="G1930" s="19" t="s">
        <v>1344</v>
      </c>
      <c r="H1930" s="25" t="str">
        <f>IF(RIGHT(G1930,1)="M", LEFT(G1930,LEN(G1930)-1), G1930)</f>
        <v>JS105</v>
      </c>
      <c r="I1930" s="25" t="str">
        <f>IF(RIGHT(G1930,1)="M","M","Non-M")</f>
        <v>Non-M</v>
      </c>
      <c r="J1930" s="34"/>
      <c r="K1930" s="79"/>
    </row>
    <row r="1931" spans="1:11" ht="41.25" customHeight="1">
      <c r="A1931" s="96" t="s">
        <v>2670</v>
      </c>
      <c r="B1931" s="19"/>
      <c r="C1931" s="19"/>
      <c r="D1931" s="60"/>
      <c r="E1931" s="19"/>
      <c r="F1931" s="21"/>
      <c r="G1931" s="19" t="s">
        <v>1524</v>
      </c>
      <c r="H1931" s="25" t="str">
        <f t="shared" ref="H1931:H1932" si="199">IF(RIGHT(G1931,1)="M", LEFT(G1931,LEN(G1931)-1), G1931)</f>
        <v>JS124</v>
      </c>
      <c r="I1931" s="25" t="str">
        <f t="shared" ref="I1931:I1932" si="200">IF(RIGHT(G1931,1)="M","M","Non-M")</f>
        <v>M</v>
      </c>
      <c r="J1931" s="34" t="s">
        <v>2639</v>
      </c>
      <c r="K1931" s="79"/>
    </row>
    <row r="1932" spans="1:11" ht="41.25" customHeight="1">
      <c r="A1932" s="96" t="s">
        <v>2671</v>
      </c>
      <c r="B1932" s="19"/>
      <c r="C1932" s="19"/>
      <c r="D1932" s="60"/>
      <c r="E1932" s="19"/>
      <c r="F1932" s="21"/>
      <c r="G1932" s="19" t="s">
        <v>660</v>
      </c>
      <c r="H1932" s="25" t="str">
        <f t="shared" si="199"/>
        <v>PK100</v>
      </c>
      <c r="I1932" s="25" t="str">
        <f t="shared" si="200"/>
        <v>Non-M</v>
      </c>
      <c r="J1932" s="34"/>
      <c r="K1932" s="79"/>
    </row>
    <row r="1933" spans="1:11" ht="41.25" customHeight="1">
      <c r="A1933" s="96" t="s">
        <v>2672</v>
      </c>
      <c r="B1933" s="19"/>
      <c r="C1933" s="19"/>
      <c r="D1933" s="60"/>
      <c r="E1933" s="19"/>
      <c r="F1933" s="21"/>
      <c r="G1933" s="19" t="s">
        <v>224</v>
      </c>
      <c r="H1933" s="25" t="str">
        <f t="shared" ref="H1933:H1938" si="201">IF(RIGHT(G1933,1)="M", LEFT(G1933,LEN(G1933)-1), G1933)</f>
        <v>PB201</v>
      </c>
      <c r="I1933" s="25" t="str">
        <f t="shared" ref="I1933:I1938" si="202">IF(RIGHT(G1933,1)="M","M","Non-M")</f>
        <v>Non-M</v>
      </c>
      <c r="J1933" s="34"/>
      <c r="K1933" s="79"/>
    </row>
    <row r="1934" spans="1:11" ht="41.25" customHeight="1">
      <c r="A1934" s="96" t="s">
        <v>2673</v>
      </c>
      <c r="B1934" s="19"/>
      <c r="C1934" s="19"/>
      <c r="D1934" s="60"/>
      <c r="E1934" s="19"/>
      <c r="F1934" s="21"/>
      <c r="G1934" s="19" t="s">
        <v>729</v>
      </c>
      <c r="H1934" s="25" t="str">
        <f t="shared" si="201"/>
        <v>HM512</v>
      </c>
      <c r="I1934" s="25" t="str">
        <f t="shared" si="202"/>
        <v>Non-M</v>
      </c>
      <c r="J1934" s="34"/>
      <c r="K1934" s="79"/>
    </row>
    <row r="1935" spans="1:11" ht="41.25" customHeight="1">
      <c r="A1935" s="96" t="s">
        <v>2674</v>
      </c>
      <c r="B1935" s="19"/>
      <c r="C1935" s="19"/>
      <c r="D1935" s="60"/>
      <c r="E1935" s="19"/>
      <c r="F1935" s="21"/>
      <c r="G1935" s="19"/>
      <c r="H1935" s="25">
        <f t="shared" si="201"/>
        <v>0</v>
      </c>
      <c r="I1935" s="25" t="str">
        <f t="shared" si="202"/>
        <v>Non-M</v>
      </c>
      <c r="J1935" s="34"/>
      <c r="K1935" s="79"/>
    </row>
    <row r="1936" spans="1:11" ht="41.25" customHeight="1">
      <c r="A1936" s="96" t="s">
        <v>2675</v>
      </c>
      <c r="B1936" s="19"/>
      <c r="C1936" s="19"/>
      <c r="D1936" s="60"/>
      <c r="E1936" s="19"/>
      <c r="F1936" s="21"/>
      <c r="G1936" s="19"/>
      <c r="H1936" s="25">
        <f t="shared" si="201"/>
        <v>0</v>
      </c>
      <c r="I1936" s="25" t="str">
        <f t="shared" si="202"/>
        <v>Non-M</v>
      </c>
      <c r="J1936" s="34"/>
      <c r="K1936" s="79"/>
    </row>
    <row r="1937" spans="1:11" ht="41.25" customHeight="1">
      <c r="A1937" s="96" t="s">
        <v>2676</v>
      </c>
      <c r="B1937" s="19"/>
      <c r="C1937" s="19"/>
      <c r="D1937" s="60"/>
      <c r="E1937" s="19"/>
      <c r="F1937" s="21"/>
      <c r="G1937" s="19"/>
      <c r="H1937" s="25">
        <f t="shared" si="201"/>
        <v>0</v>
      </c>
      <c r="I1937" s="25" t="str">
        <f t="shared" si="202"/>
        <v>Non-M</v>
      </c>
      <c r="J1937" s="34"/>
      <c r="K1937" s="79"/>
    </row>
    <row r="1938" spans="1:11" ht="41.25" customHeight="1">
      <c r="A1938" s="96" t="s">
        <v>2677</v>
      </c>
      <c r="B1938" s="19"/>
      <c r="C1938" s="19"/>
      <c r="D1938" s="60"/>
      <c r="E1938" s="19"/>
      <c r="F1938" s="21"/>
      <c r="G1938" s="19"/>
      <c r="H1938" s="25">
        <f t="shared" si="201"/>
        <v>0</v>
      </c>
      <c r="I1938" s="25" t="str">
        <f t="shared" si="202"/>
        <v>Non-M</v>
      </c>
      <c r="J1938" s="34"/>
      <c r="K1938" s="79"/>
    </row>
    <row r="1939" spans="1:11" ht="41.25" customHeight="1">
      <c r="A1939" s="96" t="s">
        <v>2678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customHeight="1">
      <c r="H1940" s="18" t="s">
        <v>2679</v>
      </c>
    </row>
    <row r="1941" spans="1:11" ht="41.25" customHeight="1"/>
    <row r="1942" spans="1:11" ht="41.25" customHeight="1"/>
    <row r="1943" spans="1:11" ht="41.25" customHeight="1"/>
    <row r="1944" spans="1:11" ht="41.25" customHeight="1"/>
    <row r="1945" spans="1:11" ht="41.25" customHeight="1"/>
    <row r="1946" spans="1:11" ht="41.25" customHeight="1"/>
    <row r="1947" spans="1:11" ht="41.25" customHeight="1"/>
    <row r="1948" spans="1:11" ht="41.25" customHeight="1"/>
    <row r="1949" spans="1:11" ht="41.25" customHeight="1"/>
    <row r="1950" spans="1:11" ht="41.25" customHeight="1"/>
    <row r="1951" spans="1:11" ht="41.25" customHeight="1"/>
    <row r="1952" spans="1:11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2680</v>
      </c>
      <c r="B2" s="8" t="s">
        <v>2681</v>
      </c>
      <c r="C2" s="8" t="s">
        <v>2682</v>
      </c>
      <c r="D2" s="8" t="s">
        <v>2683</v>
      </c>
      <c r="E2" s="8" t="s">
        <v>2684</v>
      </c>
      <c r="F2" s="8" t="s">
        <v>2685</v>
      </c>
      <c r="G2" s="80" t="s">
        <v>2686</v>
      </c>
      <c r="H2" s="8" t="s">
        <v>2687</v>
      </c>
      <c r="I2" s="8" t="s">
        <v>2688</v>
      </c>
      <c r="J2" s="75" t="s">
        <v>2689</v>
      </c>
      <c r="R2" s="83" t="s">
        <v>2690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2691</v>
      </c>
      <c r="E3" s="10">
        <v>0.1234</v>
      </c>
      <c r="F3" s="10" t="s">
        <v>2692</v>
      </c>
      <c r="G3" s="81">
        <f>Table2[[#This Row],[Current Total FG QTY]]*Table2[[#This Row],[SAM Improvement]]*$S$7</f>
        <v>22089.830484330483</v>
      </c>
      <c r="H3" s="10" t="s">
        <v>2693</v>
      </c>
      <c r="I3" s="10" t="s">
        <v>2694</v>
      </c>
      <c r="J3" s="76">
        <v>46140.696493055599</v>
      </c>
      <c r="R3" s="85" t="s">
        <v>2695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2691</v>
      </c>
      <c r="E4" s="10"/>
      <c r="F4" s="10" t="s">
        <v>2696</v>
      </c>
      <c r="G4" s="81">
        <f>Table2[[#This Row],[Current Total FG QTY]]*Table2[[#This Row],[SAM Improvement]]*$S$7</f>
        <v>0</v>
      </c>
      <c r="H4" s="10"/>
      <c r="I4" s="10" t="s">
        <v>2694</v>
      </c>
      <c r="J4" s="76">
        <v>46149.4283796296</v>
      </c>
      <c r="R4" s="85" t="s">
        <v>2697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2691</v>
      </c>
      <c r="E5" s="10"/>
      <c r="F5" s="10" t="s">
        <v>2696</v>
      </c>
      <c r="G5" s="81">
        <f>Table2[[#This Row],[Current Total FG QTY]]*Table2[[#This Row],[SAM Improvement]]*$S$7</f>
        <v>0</v>
      </c>
      <c r="H5" s="10"/>
      <c r="I5" s="10" t="s">
        <v>2694</v>
      </c>
      <c r="J5" s="76">
        <v>46149.428298611099</v>
      </c>
      <c r="R5" s="85" t="s">
        <v>2698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2691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2691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2694</v>
      </c>
      <c r="J7" s="76">
        <v>46149.4286111111</v>
      </c>
      <c r="R7" s="87" t="s">
        <v>2699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2691</v>
      </c>
      <c r="E8" s="10">
        <v>0.1401</v>
      </c>
      <c r="F8" s="10" t="s">
        <v>2700</v>
      </c>
      <c r="G8" s="81">
        <f>Table2[[#This Row],[Current Total FG QTY]]*Table2[[#This Row],[SAM Improvement]]*$S$7</f>
        <v>11703.17965811966</v>
      </c>
      <c r="H8" s="10" t="s">
        <v>2693</v>
      </c>
      <c r="I8" s="10" t="s">
        <v>2694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2691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2691</v>
      </c>
      <c r="E10" s="10">
        <v>0.1177</v>
      </c>
      <c r="F10" s="10" t="s">
        <v>2700</v>
      </c>
      <c r="G10" s="81">
        <f>Table2[[#This Row],[Current Total FG QTY]]*Table2[[#This Row],[SAM Improvement]]*$S$7</f>
        <v>8856.7573361823361</v>
      </c>
      <c r="H10" s="10"/>
      <c r="I10" s="10" t="s">
        <v>2694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2691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2691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2691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2691</v>
      </c>
      <c r="E14" s="10">
        <v>0</v>
      </c>
      <c r="F14" s="10" t="s">
        <v>2701</v>
      </c>
      <c r="G14" s="81">
        <f>Table2[[#This Row],[Current Total FG QTY]]*Table2[[#This Row],[SAM Improvement]]*$S$7</f>
        <v>0</v>
      </c>
      <c r="H14" s="10" t="s">
        <v>2693</v>
      </c>
      <c r="I14" s="10" t="s">
        <v>2694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2691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2691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2694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2691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2691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2691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2691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2691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2691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2702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2703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2704</v>
      </c>
      <c r="D76">
        <v>163</v>
      </c>
    </row>
    <row r="77" spans="2:4">
      <c r="B77" t="s">
        <v>2705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2706</v>
      </c>
      <c r="D167">
        <v>499</v>
      </c>
    </row>
    <row r="168" spans="2:4">
      <c r="B168" t="s">
        <v>2707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2708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2709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2710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2711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2712</v>
      </c>
      <c r="D210">
        <v>10</v>
      </c>
    </row>
    <row r="211" spans="2:4">
      <c r="B211" t="s">
        <v>2713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2714</v>
      </c>
      <c r="D218">
        <v>69</v>
      </c>
    </row>
    <row r="219" spans="2:4">
      <c r="B219" t="s">
        <v>2715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2716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2715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2717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2718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2719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2720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2721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2722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2723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2724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2725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2726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2727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2728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2734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2735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2736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2737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2738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2739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2740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2750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2751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2752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2753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2754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2755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2756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2757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2758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2759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2760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2761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2762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2763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2764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2765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2766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2767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2768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2769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2026-05-16T00:24:03Z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