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555" documentId="13_ncr:1_{7EF57DF4-89AE-8C42-9C9C-3682908C3E34}" xr6:coauthVersionLast="47" xr6:coauthVersionMax="47" xr10:uidLastSave="{4C402AB3-29C2-4E10-BF0F-8DEFF6C2318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55" i="5"/>
  <c r="I1755" i="5"/>
  <c r="H1769" i="5"/>
  <c r="I176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<sst xmlns="http://schemas.openxmlformats.org/spreadsheetml/2006/main" count="10614" uniqueCount="2577">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</sst>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81" totalsRowShown="0" headerRowDxfId="26" dataDxfId="25" tableBorderDxfId="24">
  <autoFilter ref="A2:K178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43" activePane="bottomLeft" state="frozen"/>
      <selection pane="bottomLeft" activeCell="A1759" sqref="A1746:L17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IF(COUNTIFS($E$3:E1781,E910)=1,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IF(COUNTIFS($E$3:E1781,E911)=1,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IF(COUNTIFS($E$3:E1781,E912)=1,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IF(COUNTIFS($E$3:E1781,E913)=1,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IF(COUNTIFS($E$3:E1781,E914)=1,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IF(COUNTIFS($E$3:E1781,E915)=1,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IF(COUNTIFS($E$3:E1781,E916)=1,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IF(COUNTIFS($E$3:E1781,E917)=1,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IF(COUNTIFS($E$3:E1781,E918)=1,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IF(COUNTIFS($E$3:E1781,E919)=1,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IF(COUNTIFS($E$3:E1781,E920)=1,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IF(COUNTIFS($E$3:E1781,E925)=1,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IF(COUNTIFS($E$3:E1781,E926)=1,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IF(COUNTIFS($E$3:E1781,E927)=1,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IF(COUNTIFS($E$3:E1781,E928)=1,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IF(COUNTIFS($E$3:E1781,E929)=1,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IF(COUNTIFS($E$3:E1781,E939)=1,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IF(COUNTIFS($E$3:E1781,E944)=1,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IF(COUNTIFS($E$3:E1781,E945)=1,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IF(COUNTIFS($E$3:E1781,E946)=1,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IF(COUNTIFS($E$3:E1781,E947)=1,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IF(COUNTIFS($E$3:E1781,E948)=1,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IF(COUNTIFS($E$3:E1781,E955)=1,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IF(COUNTIFS($E$3:E1781,E956)=1,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IF(COUNTIFS($E$3:E1781,E957)=1,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IF(COUNTIFS($E$3:E1781,E959)=1,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IF(COUNTIFS($E$3:E1781,E972)=1,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IF(COUNTIFS($E$3:E1781,E973)=1,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IF(COUNTIFS($E$3:E1781,E974)=1,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IF(COUNTIFS($E$3:E1781,E975)=1,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IF(COUNTIFS($E$3:E1781,E976)=1,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IF(COUNTIFS($E$3:E1781,E977)=1,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IF(COUNTIFS($E$3:E1781,E992)=1,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IF(COUNTIFS($E$3:E1781,E999)=1,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IF(COUNTIFS($E$3:E1781,E1004)=1,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IF(COUNTIFS($E$3:E1781,E1005)=1,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IF(COUNTIFS($E$3:E1781,E1010)=1,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IF(COUNTIFS($E$3:E1781,E1015)=1,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IF(COUNTIFS($E$3:E1781,E1016)=1,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IF(COUNTIFS($E$3:E1781,E1026)=1,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IF(COUNTIFS($E$3:E1781,E1027)=1,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IF(COUNTIFS($E$3:E1781,E1028)=1,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IF(COUNTIFS($E$3:E1781,E1029)=1,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IF(COUNTIFS($E$3:E1781,E1030)=1,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IF(COUNTIFS($E$3:E1781,E1031)=1,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IF(COUNTIFS($E$3:E1781,E1032)=1,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IF(COUNTIFS($E$3:E1781,E1033)=1,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IF(COUNTIFS($E$3:E1781,E1034)=1,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IF(COUNTIFS($E$3:E1781,E1035)=1,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IF(COUNTIFS($E$3:E1781,E1036)=1,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IF(COUNTIFS($E$3:E1781,E1038)=1,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IF(COUNTIFS($E$3:E1781,E1039)=1,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IF(COUNTIFS($E$3:E1781,E1040)=1,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IF(COUNTIFS($E$3:E1781,E1041)=1,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IF(COUNTIFS($E$3:E1781,E1042)=1,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IF(COUNTIFS($E$3:E1781,E1043)=1,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IF(COUNTIFS($E$3:E1781,E1044)=1,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IF(COUNTIFS($E$3:E1781,E1045)=1,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IF(COUNTIFS($E$3:E1781,E1046)=1,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IF(COUNTIFS($E$3:E1781,E1047)=1,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IF(COUNTIFS($E$3:E1781,E1048)=1,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IF(COUNTIFS($E$3:E1781,E1049)=1,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IF(COUNTIFS($E$3:E1781,E1050)=1,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IF(COUNTIFS($E$3:E1781,E1051)=1,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IF(COUNTIFS($E$3:E1781,E1054)=1,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IF(COUNTIFS($E$3:E1781,E1055)=1,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IF(COUNTIFS($E$3:E1781,E1056)=1,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IF(COUNTIFS($E$3:E1781,E1061)=1,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IF(COUNTIFS($E$3:E1781,E1062)=1,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IF(COUNTIFS($E$3:E1781,E1063)=1,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IF(COUNTIFS($E$3:E1781,E1066)=1,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IF(COUNTIFS($E$3:E1781,E1067)=1,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IF(COUNTIFS($E$3:E1781,E1071)=1,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IF(COUNTIFS($E$3:E1781,E1072)=1,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IF(COUNTIFS($E$3:E1781,E1073)=1,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IF(COUNTIFS($E$3:E1781,E1074)=1,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IF(COUNTIFS($E$3:E1781,E1075)=1,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IF(COUNTIFS($E$3:E1781,E1076)=1,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IF(COUNTIFS($E$3:E1781,E1077)=1,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IF(COUNTIFS($E$3:E1781,E1078)=1,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IF(COUNTIFS($E$3:E1781,E1084)=1,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IF(COUNTIFS($E$3:E1781,E1085)=1,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IF(COUNTIFS($E$3:E1781,E1086)=1,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IF(COUNTIFS($E$3:E1781,E1088)=1,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IF(COUNTIFS($E$3:E1781,E1089)=1,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IF(COUNTIFS($E$3:E1781,E1098)=1,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IF(COUNTIFS($E$3:E1781,E1099)=1,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IF(COUNTIFS($E$3:E1781,E1100)=1,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IF(COUNTIFS($E$3:E1781,E1101)=1,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IF(COUNTIFS($E$3:E1781,E1102)=1,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IF(COUNTIFS($E$3:E1781,E1103)=1,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IF(COUNTIFS($E$3:E1781,E1104)=1,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IF(COUNTIFS($E$3:E1781,E1105)=1,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IF(COUNTIFS($E$3:E1781,E1106)=1,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IF(COUNTIFS($E$3:E1781,E1107)=1,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IF(COUNTIFS($E$3:E1781,E1108)=1,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IF(COUNTIFS($E$3:E1781,E1109)=1,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IF(COUNTIFS($E$3:E1781,E1110)=1,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IF(COUNTIFS($E$3:E1781,E1111)=1,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IF(COUNTIFS($E$3:E1781,E1118)=1,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IF(COUNTIFS($E$3:E1781,E1119)=1,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IF(COUNTIFS($E$3:E1781,E1120)=1,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IF(COUNTIFS($E$3:E1781,E1121)=1,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IF(COUNTIFS($E$3:E1781,E1122)=1,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IF(COUNTIFS($E$3:E1781,E1123)=1,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IF(COUNTIFS($E$3:E1781,E1124)=1,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IF(COUNTIFS($E$3:E1781,E1125)=1,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IF(COUNTIFS($E$3:E1781,E1126)=1,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IF(COUNTIFS($E$3:E1781,E1127)=1,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IF(COUNTIFS($E$3:E1781,E1128)=1,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IF(COUNTIFS($E$3:E1781,E1129)=1,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IF(COUNTIFS($E$3:E1781,E1130)=1,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IF(COUNTIFS($E$3:E1781,E1131)=1,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IF(COUNTIFS($E$3:E1781,E1132)=1,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IF(COUNTIFS($E$3:E1781,E1133)=1,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IF(COUNTIFS($E$3:E1781,E1134)=1,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IF(COUNTIFS($E$3:E1781,E1135)=1,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IF(COUNTIFS($E$3:E1781,E1136)=1,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IF(COUNTIFS($E$3:E1781,E1137)=1,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IF(COUNTIFS($E$3:E1781,E1138)=1,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IF(COUNTIFS($E$3:E1781,E1139)=1,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IF(COUNTIFS($E$3:E1781,E1140)=1,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IF(COUNTIFS($E$3:E1781,E1141)=1,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IF(COUNTIFS($E$3:E1781,E1142)=1,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IF(COUNTIFS($E$3:E1781,E1143)=1,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IF(COUNTIFS($E$3:E1781,E1144)=1,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IF(COUNTIFS($E$3:E1781,E1145)=1,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IF(COUNTIFS($E$3:E1781,E1146)=1,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IF(COUNTIFS($E$3:E1781,E1147)=1,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IF(COUNTIFS($E$3:E1781,E1148)=1,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IF(COUNTIFS($E$3:E1781,E1149)=1,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IF(COUNTIFS($E$3:E1781,E1150)=1,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IF(COUNTIFS($E$3:E1781,E1151)=1,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IF(COUNTIFS($E$3:E1781,E1152)=1,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IF(COUNTIFS($E$3:E1781,E1153)=1,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IF(COUNTIFS($E$3:E1781,E1154)=1,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IF(COUNTIFS($E$3:E1781,E1155)=1,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IF(COUNTIFS($E$3:E1781,E1156)=1,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IF(COUNTIFS($E$3:E1781,E1157)=1,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IF(COUNTIFS($E$3:E1781,E1158)=1,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IF(COUNTIFS($E$3:E1781,E1159)=1,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IF(COUNTIFS($E$3:E1781,E1160)=1,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IF(COUNTIFS($E$3:E1781,E1161)=1,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IF(COUNTIFS($E$3:E1781,E1162)=1,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IF(COUNTIFS($E$3:E1781,E1163)=1,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IF(COUNTIFS($E$3:E1781,E1164)=1,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IF(COUNTIFS($E$3:E1781,E1165)=1,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IF(COUNTIFS($E$3:E1781,E1166)=1,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IF(COUNTIFS($E$3:E1781,E1167)=1,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IF(COUNTIFS($E$3:E1781,E1168)=1,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IF(COUNTIFS($E$3:E1781,E1169)=1,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IF(COUNTIFS($E$3:E1781,E1170)=1,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IF(COUNTIFS($E$3:E1781,E1171)=1,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IF(COUNTIFS($E$3:E1781,E1172)=1,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IF(COUNTIFS($E$3:E1781,E1173)=1,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IF(COUNTIFS($E$3:E1781,E1174)=1,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IF(COUNTIFS($E$3:E1781,E1175)=1,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IF(COUNTIFS($E$3:E1781,E1176)=1,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IF(COUNTIFS($E$3:E1781,E1177)=1,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IF(COUNTIFS($E$3:E1781,E1178)=1,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IF(COUNTIFS($E$3:E1781,E1179)=1,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IF(COUNTIFS($E$3:E1781,E1180)=1,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IF(COUNTIFS($E$3:E1781,E1181)=1,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IF(COUNTIFS($E$3:E1781,E1182)=1,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IF(COUNTIFS($E$3:E1781,E1183)=1,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IF(COUNTIFS($E$3:E1781,E1184)=1,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IF(COUNTIFS($E$3:E1781,E1185)=1,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IF(COUNTIFS($E$3:E1781,E1186)=1,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IF(COUNTIFS($E$3:E1781,E1187)=1,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IF(COUNTIFS($E$3:E1781,E1188)=1,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IF(COUNTIFS($E$3:E1781,E1189)=1,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IF(COUNTIFS($E$3:E1781,E1190)=1,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IF(COUNTIFS($E$3:E1781,E1191)=1,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IF(COUNTIFS($E$3:E1781,E1192)=1,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IF(COUNTIFS($E$3:E1781,E1193)=1,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IF(COUNTIFS($E$3:E1781,E1194)=1,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IF(COUNTIFS($E$3:E1781,E1195)=1,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IF(COUNTIFS($E$3:E1781,E1196)=1,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IF(COUNTIFS($E$3:E1781,E1197)=1,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IF(COUNTIFS($E$3:E1781,E1198)=1,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IF(COUNTIFS($E$3:E1781,E1199)=1,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IF(COUNTIFS($E$3:E1781,E1200)=1,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IF(COUNTIFS($E$3:E1781,E1201)=1,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IF(COUNTIFS($E$3:E1781,E1202)=1,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IF(COUNTIFS($E$3:E1781,E1203)=1,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IF(COUNTIFS($E$3:E1781,E1204)=1,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IF(COUNTIFS($E$3:E1781,E1205)=1,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IF(COUNTIFS($E$3:E1781,E1206)=1,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IF(COUNTIFS($E$3:E1781,E1207)=1,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IF(COUNTIFS($E$3:E1781,E1208)=1,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IF(COUNTIFS($E$3:E1781,E1209)=1,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IF(COUNTIFS($E$3:E1781,E1210)=1,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IF(COUNTIFS($E$3:E1781,E1211)=1,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IF(COUNTIFS($E$3:E1781,E1212)=1,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IF(COUNTIFS($E$3:E1781,E1213)=1,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IF(COUNTIFS($E$3:E1781,E1214)=1,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IF(COUNTIFS($E$3:E1781,E1215)=1,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IF(COUNTIFS($E$3:E1781,E1216)=1,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IF(COUNTIFS($E$3:E1781,E1217)=1,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IF(COUNTIFS($E$3:E1781,E1218)=1,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IF(COUNTIFS($E$3:E1781,E1219)=1,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IF(COUNTIFS($E$3:E1781,E1220)=1,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IF(COUNTIFS($E$3:E1781,E1221)=1,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IF(COUNTIFS($E$3:E1781,E1222)=1,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IF(COUNTIFS($E$3:E1781,E1223)=1,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IF(COUNTIFS($E$3:E1781,E1224)=1,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IF(COUNTIFS($E$3:E1781,E1225)=1,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IF(COUNTIFS($E$3:E1781,E1226)=1,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IF(COUNTIFS($E$3:E1781,E1227)=1,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IF(COUNTIFS($E$3:E1781,E1228)=1,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IF(COUNTIFS($E$3:E1781,E1229)=1,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IF(COUNTIFS($E$3:E1781,E1230)=1,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IF(COUNTIFS($E$3:E1781,E1231)=1,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IF(COUNTIFS($E$3:E1781,E1232)=1,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IF(COUNTIFS($E$3:E1781,E1233)=1,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IF(COUNTIFS($E$3:E1781,E1234)=1,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IF(COUNTIFS($E$3:E1781,E1235)=1,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IF(COUNTIFS($E$3:E1781,E1236)=1,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IF(COUNTIFS($E$3:E1781,E1237)=1,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IF(COUNTIFS($E$3:E1781,E1238)=1,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IF(COUNTIFS($E$3:E1781,E1239)=1,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IF(COUNTIFS($E$3:E1781,E1240)=1,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IF(COUNTIFS($E$3:E1781,E1241)=1,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IF(COUNTIFS($E$3:E1781,E1242)=1,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IF(COUNTIFS($E$3:E1781,E1243)=1,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IF(COUNTIFS($E$3:E1781,E1244)=1,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IF(COUNTIFS($E$3:E1781,E1245)=1,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IF(COUNTIFS($E$3:E1781,E1246)=1,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IF(COUNTIFS($E$3:E1781,E1247)=1,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IF(COUNTIFS($E$3:E1781,E1248)=1,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IF(COUNTIFS($E$3:E1781,E1249)=1,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IF(COUNTIFS($E$3:E1781,E1250)=1,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IF(COUNTIFS($E$3:E1781,E1251)=1,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IF(COUNTIFS($E$3:E1781,E1252)=1,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IF(COUNTIFS($E$3:E1781,E1253)=1,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IF(COUNTIFS($E$3:E1781,E1254)=1,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IF(COUNTIFS($E$3:E1781,E1255)=1,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IF(COUNTIFS($E$3:E1781,E1256)=1,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IF(COUNTIFS($E$3:E1781,E1257)=1,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IF(COUNTIFS($E$3:E1781,E1258)=1,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IF(COUNTIFS($E$3:E1781,E1259)=1,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IF(COUNTIFS($E$3:E1781,E1260)=1,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IF(COUNTIFS($E$3:E1781,E1261)=1,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IF(COUNTIFS($E$3:E1781,E1262)=1,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IF(COUNTIFS($E$3:E1781,E1263)=1,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IF(COUNTIFS($E$3:E1781,E1264)=1,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IF(COUNTIFS($E$3:E1781,E1265)=1,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IF(COUNTIFS($E$3:E1781,E1266)=1,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IF(COUNTIFS($E$3:E1781,E1267)=1,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IF(COUNTIFS($E$3:E1781,E1268)=1,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IF(COUNTIFS($E$3:E1781,E1269)=1,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IF(COUNTIFS($E$3:E1781,E1270)=1,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IF(COUNTIFS($E$3:E1781,E1271)=1,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IF(COUNTIFS($E$3:E1781,E1272)=1,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IF(COUNTIFS($E$3:E1781,E1273)=1,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IF(COUNTIFS($E$3:E1781,E1274)=1,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IF(COUNTIFS($E$3:E1781,E1275)=1,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IF(COUNTIFS($E$3:E1781,E1276)=1,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IF(COUNTIFS($E$3:E1781,E1277)=1,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IF(COUNTIFS($E$3:E1781,E1278)=1,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IF(COUNTIFS($E$3:E1781,E1279)=1,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IF(COUNTIFS($E$3:E1781,E1280)=1,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IF(COUNTIFS($E$3:E1781,E1281)=1,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IF(COUNTIFS($E$3:E1781,E1282)=1,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IF(COUNTIFS($E$3:E1781,E1283)=1,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IF(COUNTIFS($E$3:E1781,E1284)=1,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IF(COUNTIFS($E$3:E1781,E1285)=1,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IF(COUNTIFS($E$3:E1781,E1286)=1,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IF(COUNTIFS($E$3:E1781,E1287)=1,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IF(COUNTIFS($E$3:E1781,E1288)=1,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IF(COUNTIFS($E$3:E1781,E1289)=1,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IF(COUNTIFS($E$3:E1781,E1290)=1,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IF(COUNTIFS($E$3:E1781,E1291)=1,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IF(COUNTIFS($E$3:E1781,E1292)=1,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IF(COUNTIFS($E$3:E1781,E1293)=1,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IF(COUNTIFS($E$3:E1781,E1294)=1,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IF(COUNTIFS($E$3:E1781,E1295)=1,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IF(COUNTIFS($E$3:E1781,E1296)=1,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IF(COUNTIFS($E$3:E1781,E1297)=1,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IF(COUNTIFS($E$3:E1781,E1298)=1,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IF(COUNTIFS($E$3:E1781,E1299)=1,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IF(COUNTIFS($E$3:E1781,E1300)=1,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IF(COUNTIFS($E$3:E1781,E1301)=1,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IF(COUNTIFS($E$3:E1781,E1302)=1,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IF(COUNTIFS($E$3:E1781,E1303)=1,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IF(COUNTIFS($E$3:E1781,E1304)=1,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IF(COUNTIFS($E$3:E1781,E1306)=1,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IF(COUNTIFS($E$3:E1781,E1307)=1,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IF(COUNTIFS($E$3:E1781,E1308)=1,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IF(COUNTIFS($E$3:E1781,E1309)=1,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IF(COUNTIFS($E$3:E1781,E1311)=1,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IF(COUNTIFS($E$3:E1781,E1323)=1,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IF(COUNTIFS($E$3:E1781,E1324)=1,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IF(COUNTIFS($E$3:E1781,E1325)=1,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IF(COUNTIFS($E$3:E1781,E1326)=1,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IF(COUNTIFS($E$3:E1781,E1329)=1,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IF(COUNTIFS($E$3:E1781,E1330)=1,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IF(COUNTIFS($E$3:E1781,E1331)=1,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IF(COUNTIFS($E$3:E1781,E1332)=1,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IF(COUNTIFS($E$3:E1781,E1333)=1,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IF(COUNTIFS($E$3:E1781,E1334)=1,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IF(COUNTIFS($E$3:E1781,E1335)=1,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IF(COUNTIFS($E$3:E1781,E1336)=1,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IF(COUNTIFS($E$3:E1781,E1338)=1,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IF(COUNTIFS($E$3:E1781,E1339)=1,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IF(COUNTIFS($E$3:E1781,E1341)=1,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IF(COUNTIFS($E$3:E1781,E1344)=1,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IF(COUNTIFS($E$3:E1781,E1345)=1,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IF(COUNTIFS($E$3:E1781,E1347)=1,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IF(COUNTIFS($E$3:E1781,E1349)=1,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IF(COUNTIFS($E$3:E1781,E1350)=1,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IF(COUNTIFS($E$3:E1781,E1351)=1,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IF(COUNTIFS($E$3:E1781,E1353)=1,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IF(COUNTIFS($E$3:E1781,E1354)=1,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IF(COUNTIFS($E$3:E1781,E1355)=1,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IF(COUNTIFS($E$3:E1781,E1356)=1,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IF(COUNTIFS($E$3:E1781,E1357)=1,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IF(COUNTIFS($E$3:E1781,E1358)=1,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IF(COUNTIFS($E$3:E1781,E1359)=1,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IF(COUNTIFS($E$3:E1781,E1360)=1,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IF(COUNTIFS($E$3:E1781,E1361)=1,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IF(COUNTIFS($E$3:E1781,E1362)=1,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IF(COUNTIFS($E$3:E1781,E1363)=1,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IF(COUNTIFS($E$3:E1781,E1364)=1,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IF(COUNTIFS($E$3:E1781,E1365)=1,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IF(COUNTIFS($E$3:E1781,E1366)=1,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IF(COUNTIFS($E$3:E1781,E1367)=1,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IF(COUNTIFS($E$3:E1781,E1368)=1,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IF(COUNTIFS($E$3:E1781,E1369)=1,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IF(COUNTIFS($E$3:E1781,E1370)=1,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IF(COUNTIFS($E$3:E1781,E1371)=1,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IF(COUNTIFS($E$3:E1781,E1372)=1,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IF(COUNTIFS($E$3:E1781,E1373)=1,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IF(COUNTIFS($E$3:E1781,E1374)=1,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IF(COUNTIFS($E$3:E1781,E1375)=1,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IF(COUNTIFS($E$3:E1781,E1376)=1,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IF(COUNTIFS($E$3:E1781,E1377)=1,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IF(COUNTIFS($E$3:E1781,E1378)=1,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IF(COUNTIFS($E$3:E1781,E1379)=1,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IF(COUNTIFS($E$3:E1781,E1380)=1,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IF(COUNTIFS($E$3:E1781,E1381)=1,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IF(COUNTIFS($E$3:E1781,E1382)=1,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IF(COUNTIFS($E$3:E1781,E1383)=1,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IF(COUNTIFS($E$3:E1781,E1384)=1,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IF(COUNTIFS($E$3:E1781,E1385)=1,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IF(COUNTIFS($E$3:E1781,E1386)=1,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IF(COUNTIFS($E$3:E1781,E1387)=1,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IF(COUNTIFS($E$3:E1781,E1388)=1,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IF(COUNTIFS($E$3:E1781,E1389)=1,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IF(COUNTIFS($E$3:E1781,E1390)=1,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IF(COUNTIFS($E$3:E1781,E1391)=1,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IF(COUNTIFS($E$3:E1781,E1392)=1,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IF(COUNTIFS($E$3:E1784,E1395)=1,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IF(COUNTIFS($E$3:E1786,E1397)=1,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IF(COUNTIFS($E$3:E1789,E1400)=1,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/>
      <c r="B1781" s="97"/>
      <c r="C1781" s="97"/>
      <c r="D1781" s="68"/>
      <c r="E1781" s="97"/>
      <c r="F1781" s="98"/>
      <c r="G1781" s="97"/>
      <c r="H1781" s="99"/>
      <c r="I1781" s="99" t="str">
        <f>IF(RIGHT(G1781,1)="M","M","Non-M")</f>
        <v>Non-M</v>
      </c>
      <c r="J1781" s="100"/>
      <c r="K1781" s="101"/>
      <c r="L1781" s="102"/>
      <c r="M1781" s="103"/>
    </row>
    <row r="1782" spans="1:13" ht="41.25" customHeight="1"/>
    <row r="1783" spans="1:13" ht="41.25" customHeight="1"/>
    <row r="1784" spans="1:13" ht="41.25" customHeight="1"/>
    <row r="1785" spans="1:13" ht="41.25" customHeight="1"/>
    <row r="1786" spans="1:13" ht="41.25" customHeight="1"/>
    <row r="1787" spans="1:13" ht="41.25" customHeight="1"/>
    <row r="1788" spans="1:13" ht="41.25" customHeight="1"/>
    <row r="1789" spans="1:13" ht="41.25" customHeight="1"/>
    <row r="1790" spans="1:13" ht="41.25" customHeight="1"/>
    <row r="1791" spans="1:13" ht="41.25" customHeight="1"/>
    <row r="1792" spans="1:13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2485</v>
      </c>
      <c r="B2" s="8" t="s">
        <v>2486</v>
      </c>
      <c r="C2" s="8" t="s">
        <v>2487</v>
      </c>
      <c r="D2" s="8" t="s">
        <v>2488</v>
      </c>
      <c r="E2" s="8" t="s">
        <v>2489</v>
      </c>
      <c r="F2" s="8" t="s">
        <v>2490</v>
      </c>
      <c r="G2" s="80" t="s">
        <v>2491</v>
      </c>
      <c r="H2" s="8" t="s">
        <v>2492</v>
      </c>
      <c r="I2" s="8" t="s">
        <v>2493</v>
      </c>
      <c r="J2" s="75" t="s">
        <v>2494</v>
      </c>
      <c r="R2" s="83" t="s">
        <v>2495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2496</v>
      </c>
      <c r="E3" s="10">
        <v>0.1234</v>
      </c>
      <c r="F3" s="10" t="s">
        <v>2497</v>
      </c>
      <c r="G3" s="81">
        <f>Table2[[#This Row],[Current Total FG QTY]]*Table2[[#This Row],[SAM Improvement]]*$S$7</f>
        <v>22089.830484330483</v>
      </c>
      <c r="H3" s="10" t="s">
        <v>2498</v>
      </c>
      <c r="I3" s="10" t="s">
        <v>2499</v>
      </c>
      <c r="J3" s="76">
        <v>46140.696493055599</v>
      </c>
      <c r="R3" s="85" t="s">
        <v>2500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2496</v>
      </c>
      <c r="E4" s="10">
        <v>0</v>
      </c>
      <c r="F4" s="10" t="s">
        <v>2501</v>
      </c>
      <c r="G4" s="81">
        <f>Table2[[#This Row],[Current Total FG QTY]]*Table2[[#This Row],[SAM Improvement]]*$S$7</f>
        <v>0</v>
      </c>
      <c r="H4" s="10"/>
      <c r="I4" s="10" t="s">
        <v>2499</v>
      </c>
      <c r="J4" s="76">
        <v>46140.7086458333</v>
      </c>
      <c r="R4" s="85" t="s">
        <v>2502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2499</v>
      </c>
      <c r="J5" s="76">
        <v>46140.698171296302</v>
      </c>
      <c r="R5" s="85" t="s">
        <v>2503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2496</v>
      </c>
      <c r="E7" s="10">
        <v>0</v>
      </c>
      <c r="F7" s="10" t="s">
        <v>2501</v>
      </c>
      <c r="G7" s="81">
        <f>Table2[[#This Row],[Current Total FG QTY]]*Table2[[#This Row],[SAM Improvement]]*$S$7</f>
        <v>0</v>
      </c>
      <c r="H7" s="10"/>
      <c r="I7" s="10" t="s">
        <v>2499</v>
      </c>
      <c r="J7" s="76">
        <v>46140.7088194444</v>
      </c>
      <c r="R7" s="87" t="s">
        <v>2504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2496</v>
      </c>
      <c r="E10" s="10">
        <v>0.1177</v>
      </c>
      <c r="F10" s="10" t="s">
        <v>2505</v>
      </c>
      <c r="G10" s="81">
        <f>Table2[[#This Row],[Current Total FG QTY]]*Table2[[#This Row],[SAM Improvement]]*$S$7</f>
        <v>8856.7573361823361</v>
      </c>
      <c r="H10" s="10"/>
      <c r="I10" s="10" t="s">
        <v>2499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2496</v>
      </c>
      <c r="E16" s="10">
        <v>0</v>
      </c>
      <c r="F16" s="10" t="s">
        <v>2506</v>
      </c>
      <c r="G16" s="81">
        <f>Table2[[#This Row],[Current Total FG QTY]]*Table2[[#This Row],[SAM Improvement]]*$S$7</f>
        <v>0</v>
      </c>
      <c r="H16" s="10" t="s">
        <v>2498</v>
      </c>
      <c r="I16" s="10" t="s">
        <v>2499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2509</v>
      </c>
      <c r="D76">
        <v>163</v>
      </c>
    </row>
    <row r="77" spans="2:4">
      <c r="B77" t="s">
        <v>2510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2511</v>
      </c>
      <c r="D167">
        <v>499</v>
      </c>
    </row>
    <row r="168" spans="2:4">
      <c r="B168" t="s">
        <v>2512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2517</v>
      </c>
      <c r="D210">
        <v>10</v>
      </c>
    </row>
    <row r="211" spans="2:4">
      <c r="B211" t="s">
        <v>2518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2519</v>
      </c>
      <c r="D218">
        <v>69</v>
      </c>
    </row>
    <row r="219" spans="2:4">
      <c r="B219" t="s">
        <v>2520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2026-04-29T09:30:08Z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