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56" documentId="13_ncr:1_{7EF57DF4-89AE-8C42-9C9C-3682908C3E34}" xr6:coauthVersionLast="47" xr6:coauthVersionMax="47" xr10:uidLastSave="{C914515C-2F55-4281-8CE8-F53477B029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4" i="5" l="1"/>
  <c r="H2015" i="5"/>
  <c r="H2016" i="5"/>
  <c r="H2017" i="5"/>
  <c r="H2018" i="5"/>
  <c r="I2014" i="5"/>
  <c r="I2015" i="5"/>
  <c r="I2016" i="5"/>
  <c r="I2017" i="5"/>
  <c r="I201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<sst xmlns="http://schemas.openxmlformats.org/spreadsheetml/2006/main" count="12017" uniqueCount="2874">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</sst>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18" totalsRowShown="0" headerRowDxfId="26" dataDxfId="25" tableBorderDxfId="24">
  <autoFilter ref="A2:K20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2" activePane="bottomLeft" state="frozen"/>
      <selection pane="bottomLeft" activeCell="G2017" sqref="G20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IF(COUNTIFS($E$3:E2022,E1486)=1,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IF(COUNTIFS($E$3:E2023,E1487)=1,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IF(COUNTIFS($E$3:E2024,E1488)=1,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IF(COUNTIFS($E$3:E2025,E1489)=1,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IF(COUNTIFS($E$3:E2026,E1490)=1,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IF(COUNTIFS($E$3:E2027,E1491)=1,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IF(COUNTIFS($E$3:E2028,E1492)=1,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IF(COUNTIFS($E$3:E2029,E1493)=1,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IF(COUNTIFS($E$3:E2030,E1494)=1,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IF(COUNTIFS($E$3:E2031,E1495)=1,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IF(COUNTIFS($E$3:E2032,E1496)=1,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IF(COUNTIFS($E$3:E2033,E1497)=1,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IF(COUNTIFS($E$3:E2034,E1498)=1,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IF(COUNTIFS($E$3:E2035,E1499)=1,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IF(COUNTIFS($E$3:E2036,E1500)=1,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IF(COUNTIFS($E$3:E2037,E1501)=1,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IF(COUNTIFS($E$3:E2038,E1502)=1,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IF(COUNTIFS($E$3:E2039,E1503)=1,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IF(COUNTIFS($E$3:E2040,E1504)=1,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IF(COUNTIFS($E$3:E2041,E1505)=1,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IF(COUNTIFS($E$3:E2042,E1506)=1,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IF(COUNTIFS($E$3:E2043,E1507)=1,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IF(COUNTIFS($E$3:E2044,E1508)=1,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IF(COUNTIFS($E$3:E2045,E1509)=1,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IF(COUNTIFS($E$3:E2046,E1510)=1,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IF(COUNTIFS($E$3:E2047,E1511)=1,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IF(COUNTIFS($E$3:E2048,E1512)=1,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IF(COUNTIFS($E$3:E2049,E1513)=1,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IF(COUNTIFS($E$3:E2050,E1514)=1,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IF(COUNTIFS($E$3:E2051,E1515)=1,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IF(COUNTIFS($E$3:E2052,E1516)=1,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IF(COUNTIFS($E$3:E2053,E1517)=1,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IF(COUNTIFS($E$3:E2054,E1518)=1,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IF(COUNTIFS($E$3:E2055,E1519)=1,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IF(COUNTIFS($E$3:E2056,E1520)=1,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IF(COUNTIFS($E$3:E2057,E1521)=1,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IF(COUNTIFS($E$3:E2058,E1522)=1,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IF(COUNTIFS($E$3:E2059,E1523)=1,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IF(COUNTIFS($E$3:E2060,E1524)=1,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IF(COUNTIFS($E$3:E2061,E1525)=1,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IF(COUNTIFS($E$3:E2062,E1526)=1,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IF(COUNTIFS($E$3:E2063,E1527)=1,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IF(COUNTIFS($E$3:E2064,E1528)=1,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IF(COUNTIFS($E$3:E2065,E1529)=1,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IF(COUNTIFS($E$3:E2066,E1530)=1,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IF(COUNTIFS($E$3:E2067,E1531)=1,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IF(COUNTIFS($E$3:E2068,E1532)=1,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IF(COUNTIFS($E$3:E2069,E1533)=1,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IF(COUNTIFS($E$3:E2070,E1534)=1,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IF(COUNTIFS($E$3:E2071,E1535)=1,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IF(COUNTIFS($E$3:E2072,E1536)=1,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IF(COUNTIFS($E$3:E2073,E1537)=1,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IF(COUNTIFS($E$3:E2074,E1538)=1,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IF(COUNTIFS($E$3:E2075,E1539)=1,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IF(COUNTIFS($E$3:E2076,E1540)=1,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IF(COUNTIFS($E$3:E2077,E1541)=1,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IF(COUNTIFS($E$3:E2078,E1542)=1,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IF(COUNTIFS($E$3:E2079,E1543)=1,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IF(COUNTIFS($E$3:E2080,E1544)=1,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IF(COUNTIFS($E$3:E2081,E1545)=1,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IF(COUNTIFS($E$3:E2082,E1546)=1,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IF(COUNTIFS($E$3:E2083,E1547)=1,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IF(COUNTIFS($E$3:E2084,E1548)=1,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IF(COUNTIFS($E$3:E2085,E1549)=1,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IF(COUNTIFS($E$3:E2086,E1550)=1,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IF(COUNTIFS($E$3:E2087,E1551)=1,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IF(COUNTIFS($E$3:E2088,E1552)=1,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IF(COUNTIFS($E$3:E2089,E1553)=1,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IF(COUNTIFS($E$3:E2090,E1554)=1,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IF(COUNTIFS($E$3:E2091,E1555)=1,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IF(COUNTIFS($E$3:E2092,E1556)=1,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IF(COUNTIFS($E$3:E2093,E1557)=1,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IF(COUNTIFS($E$3:E2094,E1558)=1,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IF(COUNTIFS($E$3:E2095,E1559)=1,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IF(COUNTIFS($E$3:E2119,E1583)=1,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IF(COUNTIFS($E$3:E2120,E1584)=1,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IF(COUNTIFS($E$3:E2121,E1585)=1,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IF(COUNTIFS($E$3:E2122,E1586)=1,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IF(COUNTIFS($E$3:E2123,E1587)=1,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IF(COUNTIFS($E$3:E2124,E1588)=1,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IF(COUNTIFS($E$3:E2125,E1589)=1,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IF(COUNTIFS($E$3:E2126,E1590)=1,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IF(COUNTIFS($E$3:E2127,E1591)=1,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IF(COUNTIFS($E$3:E2128,E1592)=1,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IF(COUNTIFS($E$3:E2129,E1593)=1,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IF(COUNTIFS($E$3:E2130,E1594)=1,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IF(COUNTIFS($E$3:E2158,E1622)=1,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IF(COUNTIFS($E$3:E2159,E1623)=1,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IF(COUNTIFS($E$3:E2160,E1624)=1,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IF(COUNTIFS($E$3:E2161,E1625)=1,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IF(COUNTIFS($E$3:E2162,E1626)=1,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IF(COUNTIFS($E$3:E2163,E1627)=1,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IF(COUNTIFS($E$3:E2164,E1628)=1,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IF(COUNTIFS($E$3:E2165,E1629)=1,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IF(COUNTIFS($E$3:E2166,E1630)=1,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IF(COUNTIFS($E$3:E2167,E1631)=1,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IF(COUNTIFS($E$3:E2168,E1632)=1,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IF(COUNTIFS($E$3:E2169,E1633)=1,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IF(COUNTIFS($E$3:E2170,E1634)=1,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IF(COUNTIFS($E$3:E2171,E1635)=1,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IF(COUNTIFS($E$3:E2172,E1636)=1,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IF(COUNTIFS($E$3:E2173,E1637)=1,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IF(COUNTIFS($E$3:E2174,E1638)=1,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IF(COUNTIFS($E$3:E2175,E1639)=1,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IF(COUNTIFS($E$3:E2176,E1640)=1,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IF(COUNTIFS($E$3:E2177,E1641)=1,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IF(COUNTIFS($E$3:E2178,E1642)=1,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IF(COUNTIFS($E$3:E2179,E1643)=1,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IF(COUNTIFS($E$3:E2180,E1644)=1,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IF(COUNTIFS($E$3:E2181,E1645)=1,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IF(COUNTIFS($E$3:E2182,E1646)=1,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IF(COUNTIFS($E$3:E2183,E1647)=1,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IF(COUNTIFS($E$3:E2184,E1648)=1,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IF(COUNTIFS($E$3:E2185,E1649)=1,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IF(COUNTIFS($E$3:E2186,E1650)=1,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IF(COUNTIFS($E$3:E2187,E1651)=1,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IF(COUNTIFS($E$3:E2188,E1652)=1,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IF(COUNTIFS($E$3:E2189,E1653)=1,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IF(COUNTIFS($E$3:E2190,E1654)=1,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IF(COUNTIFS($E$3:E2191,E1655)=1,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IF(COUNTIFS($E$3:E2192,E1656)=1,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IF(COUNTIFS($E$3:E2193,E1657)=1,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IF(COUNTIFS($E$3:E2194,E1658)=1,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IF(COUNTIFS($E$3:E2195,E1659)=1,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IF(COUNTIFS($E$3:E2196,E1660)=1,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IF(COUNTIFS($E$3:E2197,E1661)=1,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IF(COUNTIFS($E$3:E2198,E1662)=1,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IF(COUNTIFS($E$3:E2199,E1663)=1,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IF(COUNTIFS($E$3:E2200,E1664)=1,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IF(COUNTIFS($E$3:E2201,E1665)=1,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IF(COUNTIFS($E$3:E2202,E1666)=1,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IF(COUNTIFS($E$3:E2203,E1667)=1,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IF(COUNTIFS($E$3:E2204,E1668)=1,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IF(COUNTIFS($E$3:E2205,E1669)=1,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IF(COUNTIFS($E$3:E2206,E1670)=1,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IF(COUNTIFS($E$3:E2207,E1671)=1,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IF(COUNTIFS($E$3:E2208,E1672)=1,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IF(COUNTIFS($E$3:E2209,E1673)=1,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IF(COUNTIFS($E$3:E2210,E1674)=1,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IF(COUNTIFS($E$3:E2211,E1675)=1,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IF(COUNTIFS($E$3:E2212,E1676)=1,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IF(COUNTIFS($E$3:E2213,E1677)=1,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IF(COUNTIFS($E$3:E2214,E1678)=1,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IF(COUNTIFS($E$3:E2215,E1679)=1,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IF(COUNTIFS($E$3:E2216,E1680)=1,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IF(COUNTIFS($E$3:E2217,E1681)=1,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IF(COUNTIFS($E$3:E2218,E1682)=1,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IF(COUNTIFS($E$3:E2219,E1683)=1,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IF(COUNTIFS($E$3:E2220,E1684)=1,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IF(COUNTIFS($E$3:E2221,E1685)=1,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IF(COUNTIFS($E$3:E2222,E1686)=1,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IF(COUNTIFS($E$3:E2223,E1687)=1,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IF(COUNTIFS($E$3:E2224,E1688)=1,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IF(COUNTIFS($E$3:E2225,E1689)=1,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IF(COUNTIFS($E$3:E2226,E1690)=1,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IF(COUNTIFS($E$3:E2227,E1691)=1,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IF(COUNTIFS($E$3:E2228,E1692)=1,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IF(COUNTIFS($E$3:E2229,E1693)=1,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IF(COUNTIFS($E$3:E2230,E1694)=1,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IF(COUNTIFS($E$3:E2231,E1695)=1,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IF(COUNTIFS($E$3:E2232,E1696)=1,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IF(COUNTIFS($E$3:E2233,E1697)=1,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IF(COUNTIFS($E$3:E2234,E1698)=1,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IF(COUNTIFS($E$3:E2235,E1699)=1,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IF(COUNTIFS($E$3:E2236,E1700)=1,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IF(COUNTIFS($E$3:E2237,E1701)=1,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IF(COUNTIFS($E$3:E2238,E1702)=1,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IF(COUNTIFS($E$3:E2239,E1703)=1,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IF(COUNTIFS($E$3:E2240,E1704)=1,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IF(COUNTIFS($E$3:E2241,E1705)=1,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IF(COUNTIFS($E$3:E2242,E1706)=1,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IF(COUNTIFS($E$3:E2243,E1707)=1,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IF(COUNTIFS($E$3:E2244,E1708)=1,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IF(COUNTIFS($E$3:E2245,E1709)=1,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IF(COUNTIFS($E$3:E2246,E1710)=1,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IF(COUNTIFS($E$3:E2247,E1711)=1,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IF(COUNTIFS($E$3:E2248,E1712)=1,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 t="s">
        <v>924</v>
      </c>
      <c r="H2005" s="25" t="str">
        <f t="shared" si="219"/>
        <v>WB503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 t="s">
        <v>61</v>
      </c>
      <c r="H2006" s="25" t="str">
        <f t="shared" si="219"/>
        <v>DC101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 t="s">
        <v>94</v>
      </c>
      <c r="H2007" s="25" t="str">
        <f t="shared" si="219"/>
        <v>DC202</v>
      </c>
      <c r="I2007" s="25" t="str">
        <f t="shared" si="220"/>
        <v>Non-M</v>
      </c>
      <c r="J2007" s="90"/>
      <c r="K2007" s="79"/>
    </row>
    <row r="2008" spans="1:11" ht="41.25" customHeight="1">
      <c r="A2008" s="18" t="s">
        <v>2772</v>
      </c>
      <c r="B2008" s="19"/>
      <c r="C2008" s="19"/>
      <c r="D2008" s="60"/>
      <c r="E2008" s="19"/>
      <c r="F2008" s="21"/>
      <c r="G2008" s="19" t="s">
        <v>96</v>
      </c>
      <c r="H2008" s="25" t="str">
        <f t="shared" ref="H2008:H2013" si="221">IF(RIGHT(G2008,1)="M", LEFT(G2008,LEN(G2008)-1), G2008)</f>
        <v>DC300</v>
      </c>
      <c r="I2008" s="25" t="str">
        <f t="shared" ref="I2008:I2013" si="222">IF(RIGHT(G2008,1)="M","M","Non-M")</f>
        <v>Non-M</v>
      </c>
      <c r="J2008" s="90"/>
      <c r="K2008" s="79"/>
    </row>
    <row r="2009" spans="1:11" ht="41.25" customHeight="1">
      <c r="A2009" s="18" t="s">
        <v>2773</v>
      </c>
      <c r="B2009" s="19"/>
      <c r="C2009" s="19"/>
      <c r="D2009" s="60"/>
      <c r="E2009" s="19"/>
      <c r="F2009" s="21"/>
      <c r="G2009" s="19" t="s">
        <v>145</v>
      </c>
      <c r="H2009" s="25" t="str">
        <f t="shared" si="221"/>
        <v>DC402</v>
      </c>
      <c r="I2009" s="25" t="str">
        <f t="shared" si="222"/>
        <v>Non-M</v>
      </c>
      <c r="J2009" s="90"/>
      <c r="K2009" s="79"/>
    </row>
    <row r="2010" spans="1:11" ht="41.25" customHeight="1">
      <c r="A2010" s="18" t="s">
        <v>2774</v>
      </c>
      <c r="B2010" s="19"/>
      <c r="C2010" s="19"/>
      <c r="D2010" s="60"/>
      <c r="E2010" s="19"/>
      <c r="F2010" s="21"/>
      <c r="G2010" s="19" t="s">
        <v>99</v>
      </c>
      <c r="H2010" s="25" t="str">
        <f t="shared" si="221"/>
        <v>PK201</v>
      </c>
      <c r="I2010" s="25" t="str">
        <f t="shared" si="222"/>
        <v>Non-M</v>
      </c>
      <c r="J2010" s="90"/>
      <c r="K2010" s="79"/>
    </row>
    <row r="2011" spans="1:11" ht="41.25" customHeight="1">
      <c r="A2011" s="18" t="s">
        <v>2775</v>
      </c>
      <c r="B2011" s="19"/>
      <c r="C2011" s="19"/>
      <c r="D2011" s="60"/>
      <c r="E2011" s="19"/>
      <c r="F2011" s="21"/>
      <c r="G2011" s="19" t="s">
        <v>155</v>
      </c>
      <c r="H2011" s="25" t="str">
        <f t="shared" si="221"/>
        <v>PB204</v>
      </c>
      <c r="I2011" s="25" t="str">
        <f t="shared" si="222"/>
        <v>Non-M</v>
      </c>
      <c r="J2011" s="90"/>
      <c r="K2011" s="79"/>
    </row>
    <row r="2012" spans="1:11" ht="41.25" customHeight="1">
      <c r="A2012" s="18" t="s">
        <v>2776</v>
      </c>
      <c r="B2012" s="19"/>
      <c r="C2012" s="19"/>
      <c r="D2012" s="60"/>
      <c r="E2012" s="19"/>
      <c r="F2012" s="21"/>
      <c r="G2012" s="19" t="s">
        <v>1344</v>
      </c>
      <c r="H2012" s="25" t="str">
        <f t="shared" si="221"/>
        <v>JS105</v>
      </c>
      <c r="I2012" s="25" t="str">
        <f t="shared" si="222"/>
        <v>Non-M</v>
      </c>
      <c r="J2012" s="90"/>
      <c r="K2012" s="79"/>
    </row>
    <row r="2013" spans="1:11" ht="41.25" customHeight="1">
      <c r="A2013" s="18" t="s">
        <v>2777</v>
      </c>
      <c r="B2013" s="19"/>
      <c r="C2013" s="19"/>
      <c r="D2013" s="60"/>
      <c r="E2013" s="19"/>
      <c r="F2013" s="21"/>
      <c r="G2013" s="19" t="s">
        <v>1398</v>
      </c>
      <c r="H2013" s="25" t="str">
        <f t="shared" si="221"/>
        <v>JS121</v>
      </c>
      <c r="I2013" s="25" t="str">
        <f t="shared" si="222"/>
        <v>Non-M</v>
      </c>
      <c r="J2013" s="90"/>
      <c r="K2013" s="79"/>
    </row>
    <row r="2014" spans="1:11" ht="41.25" customHeight="1">
      <c r="A2014" s="18" t="s">
        <v>2778</v>
      </c>
      <c r="B2014" s="19"/>
      <c r="C2014" s="19"/>
      <c r="D2014" s="60"/>
      <c r="E2014" s="19"/>
      <c r="F2014" s="21"/>
      <c r="G2014" s="19" t="s">
        <v>2779</v>
      </c>
      <c r="H2014" s="25" t="str">
        <f t="shared" ref="H2014:H2018" si="223">IF(RIGHT(G2014,1)="M", LEFT(G2014,LEN(G2014)-1), G2014)</f>
        <v>GT205</v>
      </c>
      <c r="I2014" s="25" t="str">
        <f t="shared" ref="I2014:I2018" si="224">IF(RIGHT(G2014,1)="M","M","Non-M")</f>
        <v>M</v>
      </c>
      <c r="J2014" s="90"/>
      <c r="K2014" s="79"/>
    </row>
    <row r="2015" spans="1:11" ht="41.25" customHeight="1">
      <c r="A2015" s="18" t="s">
        <v>2780</v>
      </c>
      <c r="B2015" s="19"/>
      <c r="C2015" s="19"/>
      <c r="D2015" s="60"/>
      <c r="E2015" s="19"/>
      <c r="F2015" s="21"/>
      <c r="G2015" s="19" t="s">
        <v>2126</v>
      </c>
      <c r="H2015" s="25" t="str">
        <f t="shared" si="223"/>
        <v>JS122</v>
      </c>
      <c r="I2015" s="25" t="str">
        <f t="shared" si="224"/>
        <v>Non-M</v>
      </c>
      <c r="J2015" s="90"/>
      <c r="K2015" s="79"/>
    </row>
    <row r="2016" spans="1:11" ht="41.25" customHeight="1">
      <c r="A2016" s="18" t="s">
        <v>2781</v>
      </c>
      <c r="B2016" s="19"/>
      <c r="C2016" s="19"/>
      <c r="D2016" s="60"/>
      <c r="E2016" s="19"/>
      <c r="F2016" s="21"/>
      <c r="G2016" s="19" t="s">
        <v>401</v>
      </c>
      <c r="H2016" s="25" t="str">
        <f t="shared" si="223"/>
        <v>VT805</v>
      </c>
      <c r="I2016" s="25" t="str">
        <f t="shared" si="224"/>
        <v>Non-M</v>
      </c>
      <c r="J2016" s="90"/>
      <c r="K2016" s="79"/>
    </row>
    <row r="2017" spans="1:11" ht="41.25" customHeight="1">
      <c r="A2017" s="18" t="s">
        <v>2782</v>
      </c>
      <c r="B2017" s="19"/>
      <c r="C2017" s="19"/>
      <c r="D2017" s="60"/>
      <c r="E2017" s="19"/>
      <c r="F2017" s="21"/>
      <c r="G2017" s="19"/>
      <c r="H2017" s="25">
        <f t="shared" si="223"/>
        <v>0</v>
      </c>
      <c r="I2017" s="25" t="str">
        <f t="shared" si="224"/>
        <v>Non-M</v>
      </c>
      <c r="J2017" s="90"/>
      <c r="K2017" s="79"/>
    </row>
    <row r="2018" spans="1:11" ht="41.25" customHeight="1">
      <c r="A2018" s="18" t="s">
        <v>2783</v>
      </c>
      <c r="B2018" s="19"/>
      <c r="C2018" s="19"/>
      <c r="D2018" s="60"/>
      <c r="E2018" s="19"/>
      <c r="F2018" s="21"/>
      <c r="G2018" s="19"/>
      <c r="H2018" s="25">
        <f t="shared" si="223"/>
        <v>0</v>
      </c>
      <c r="I2018" s="25" t="str">
        <f t="shared" si="224"/>
        <v>Non-M</v>
      </c>
      <c r="J2018" s="90"/>
      <c r="K2018" s="79"/>
    </row>
    <row r="2019" spans="1:11" ht="41.25" customHeight="1">
      <c r="H2019" s="18" t="s">
        <v>2784</v>
      </c>
    </row>
    <row r="2020" spans="1:11" ht="41.25" customHeight="1"/>
    <row r="2021" spans="1:11" ht="41.25" customHeight="1"/>
    <row r="2022" spans="1:11" ht="41.25" customHeight="1"/>
    <row r="2023" spans="1:11" ht="41.25" customHeight="1"/>
    <row r="2024" spans="1:11" ht="41.25" customHeight="1"/>
    <row r="2025" spans="1:11" ht="41.25" customHeight="1"/>
    <row r="2026" spans="1:11" ht="41.25" customHeight="1"/>
    <row r="2027" spans="1:11" ht="41.25" customHeight="1"/>
    <row r="2028" spans="1:11" ht="41.25" customHeight="1"/>
    <row r="2029" spans="1:11" ht="41.25" customHeight="1"/>
    <row r="2030" spans="1:11" ht="41.25" customHeight="1"/>
    <row r="2031" spans="1:11" ht="41.25" customHeight="1"/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2785</v>
      </c>
      <c r="B2" s="8" t="s">
        <v>2786</v>
      </c>
      <c r="C2" s="8" t="s">
        <v>2787</v>
      </c>
      <c r="D2" s="8" t="s">
        <v>2788</v>
      </c>
      <c r="E2" s="8" t="s">
        <v>2789</v>
      </c>
      <c r="F2" s="8" t="s">
        <v>2790</v>
      </c>
      <c r="G2" s="80" t="s">
        <v>2791</v>
      </c>
      <c r="H2" s="8" t="s">
        <v>2792</v>
      </c>
      <c r="I2" s="8" t="s">
        <v>2793</v>
      </c>
      <c r="J2" s="75" t="s">
        <v>2794</v>
      </c>
      <c r="R2" s="83" t="s">
        <v>2795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2796</v>
      </c>
      <c r="E3" s="10">
        <v>0.1234</v>
      </c>
      <c r="F3" s="10" t="s">
        <v>2797</v>
      </c>
      <c r="G3" s="81">
        <f>Table2[[#This Row],[Current Total FG QTY]]*Table2[[#This Row],[SAM Improvement]]*$S$7</f>
        <v>22089.830484330483</v>
      </c>
      <c r="H3" s="10" t="s">
        <v>2798</v>
      </c>
      <c r="I3" s="10" t="s">
        <v>2799</v>
      </c>
      <c r="J3" s="76">
        <v>46140.696493055599</v>
      </c>
      <c r="R3" s="85" t="s">
        <v>2800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2796</v>
      </c>
      <c r="E4" s="10"/>
      <c r="F4" s="10" t="s">
        <v>2801</v>
      </c>
      <c r="G4" s="81">
        <f>Table2[[#This Row],[Current Total FG QTY]]*Table2[[#This Row],[SAM Improvement]]*$S$7</f>
        <v>0</v>
      </c>
      <c r="H4" s="10"/>
      <c r="I4" s="10" t="s">
        <v>2799</v>
      </c>
      <c r="J4" s="76">
        <v>46149.4283796296</v>
      </c>
      <c r="R4" s="85" t="s">
        <v>2802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2796</v>
      </c>
      <c r="E5" s="10"/>
      <c r="F5" s="10" t="s">
        <v>2801</v>
      </c>
      <c r="G5" s="81">
        <f>Table2[[#This Row],[Current Total FG QTY]]*Table2[[#This Row],[SAM Improvement]]*$S$7</f>
        <v>0</v>
      </c>
      <c r="H5" s="10"/>
      <c r="I5" s="10" t="s">
        <v>2799</v>
      </c>
      <c r="J5" s="76">
        <v>46149.428298611099</v>
      </c>
      <c r="R5" s="85" t="s">
        <v>2803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2796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2796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2799</v>
      </c>
      <c r="J7" s="76">
        <v>46149.4286111111</v>
      </c>
      <c r="R7" s="87" t="s">
        <v>2804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2796</v>
      </c>
      <c r="E8" s="10">
        <v>0.1401</v>
      </c>
      <c r="F8" s="10" t="s">
        <v>2805</v>
      </c>
      <c r="G8" s="81">
        <f>Table2[[#This Row],[Current Total FG QTY]]*Table2[[#This Row],[SAM Improvement]]*$S$7</f>
        <v>11703.17965811966</v>
      </c>
      <c r="H8" s="10" t="s">
        <v>2798</v>
      </c>
      <c r="I8" s="10" t="s">
        <v>2799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2796</v>
      </c>
      <c r="E10" s="10">
        <v>0.1177</v>
      </c>
      <c r="F10" s="10" t="s">
        <v>2805</v>
      </c>
      <c r="G10" s="81">
        <f>Table2[[#This Row],[Current Total FG QTY]]*Table2[[#This Row],[SAM Improvement]]*$S$7</f>
        <v>8856.7573361823361</v>
      </c>
      <c r="H10" s="10"/>
      <c r="I10" s="10" t="s">
        <v>2799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2796</v>
      </c>
      <c r="E14" s="10">
        <v>0</v>
      </c>
      <c r="F14" s="10" t="s">
        <v>2806</v>
      </c>
      <c r="G14" s="81">
        <f>Table2[[#This Row],[Current Total FG QTY]]*Table2[[#This Row],[SAM Improvement]]*$S$7</f>
        <v>0</v>
      </c>
      <c r="H14" s="10" t="s">
        <v>2798</v>
      </c>
      <c r="I14" s="10" t="s">
        <v>2799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2796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2799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2809</v>
      </c>
      <c r="D76">
        <v>163</v>
      </c>
    </row>
    <row r="77" spans="2:4">
      <c r="B77" t="s">
        <v>2810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2811</v>
      </c>
      <c r="D167">
        <v>499</v>
      </c>
    </row>
    <row r="168" spans="2:4">
      <c r="B168" t="s">
        <v>2812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2817</v>
      </c>
      <c r="D210">
        <v>10</v>
      </c>
    </row>
    <row r="211" spans="2:4">
      <c r="B211" t="s">
        <v>2818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2819</v>
      </c>
      <c r="D218">
        <v>69</v>
      </c>
    </row>
    <row r="219" spans="2:4">
      <c r="B219" t="s">
        <v>2820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2866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2871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2872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