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869" documentId="13_ncr:1_{7EF57DF4-89AE-8C42-9C9C-3682908C3E34}" xr6:coauthVersionLast="47" xr6:coauthVersionMax="47" xr10:uidLastSave="{CE15868C-863E-4449-9926-C152DFB0F1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31" i="5"/>
  <c r="H2032" i="5"/>
  <c r="H2033" i="5"/>
  <c r="I2031" i="5"/>
  <c r="I2032" i="5"/>
  <c r="I2033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<sst xmlns="http://schemas.openxmlformats.org/spreadsheetml/2006/main" count="12139" uniqueCount="2893">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</sst>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3" totalsRowShown="0" headerRowDxfId="26" dataDxfId="25" tableBorderDxfId="24">
  <autoFilter ref="A2:K203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27" activePane="bottomLeft" state="frozen"/>
      <selection pane="bottomLeft" activeCell="G2036" sqref="G20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IF(COUNTIFS($E$3:E2033,E1455)=1,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IF(COUNTIFS($E$3:E2033,E1459)=1,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IF(COUNTIFS($E$3:E2033,E1461)=1,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IF(COUNTIFS($E$3:E2033,E1462)=1,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IF(COUNTIFS($E$3:E2033,E1463)=1,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IF(COUNTIFS($E$3:E2033,E1465)=1,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IF(COUNTIFS($E$3:E2033,E1469)=1,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IF(COUNTIFS($E$3:E2033,E1471)=1,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IF(COUNTIFS($E$3:E2033,E1472)=1,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IF(COUNTIFS($E$3:E2033,E1473)=1,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IF(COUNTIFS($E$3:E2033,E1475)=1,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IF(COUNTIFS($E$3:E2033,E1479)=1,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IF(COUNTIFS($E$3:E2033,E1481)=1,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IF(COUNTIFS($E$3:E2033,E1482)=1,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IF(COUNTIFS($E$3:E2034,E1483)=1,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IF(COUNTIFS($E$3:E2035,E1484)=1,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IF(COUNTIFS($E$3:E2036,E1485)=1,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IF(COUNTIFS($E$3:E2039,E1488)=1,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IF(COUNTIFS($E$3:E2040,E1489)=1,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IF(COUNTIFS($E$3:E2041,E1490)=1,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IF(COUNTIFS($E$3:E2042,E1491)=1,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IF(COUNTIFS($E$3:E2043,E1492)=1,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IF(COUNTIFS($E$3:E2044,E1493)=1,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IF(COUNTIFS($E$3:E2045,E1494)=1,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IF(COUNTIFS($E$3:E2046,E1495)=1,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IF(COUNTIFS($E$3:E2047,E1496)=1,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IF(COUNTIFS($E$3:E2048,E1497)=1,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IF(COUNTIFS($E$3:E2049,E1498)=1,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IF(COUNTIFS($E$3:E2050,E1499)=1,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IF(COUNTIFS($E$3:E2051,E1500)=1,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IF(COUNTIFS($E$3:E2052,E1501)=1,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IF(COUNTIFS($E$3:E2053,E1502)=1,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IF(COUNTIFS($E$3:E2054,E1503)=1,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IF(COUNTIFS($E$3:E2055,E1504)=1,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IF(COUNTIFS($E$3:E2056,E1505)=1,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IF(COUNTIFS($E$3:E2057,E1506)=1,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IF(COUNTIFS($E$3:E2058,E1507)=1,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IF(COUNTIFS($E$3:E2059,E1508)=1,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19" t="s">
        <v>1308</v>
      </c>
      <c r="C2027" s="19" t="s">
        <v>302</v>
      </c>
      <c r="D2027" s="89" t="s">
        <v>1447</v>
      </c>
      <c r="E2027" s="19" t="s">
        <v>2796</v>
      </c>
      <c r="F2027" s="21"/>
      <c r="G2027" s="19" t="s">
        <v>412</v>
      </c>
      <c r="H2027" s="25" t="str">
        <f t="shared" si="226"/>
        <v>WB306</v>
      </c>
      <c r="I2027" s="25" t="str">
        <f t="shared" si="225"/>
        <v>Non-M</v>
      </c>
      <c r="J2027" s="90"/>
      <c r="K2027" s="79"/>
    </row>
    <row r="2028" spans="1:11" ht="41.25" customHeight="1">
      <c r="A2028" s="18" t="s">
        <v>2797</v>
      </c>
      <c r="B2028" s="19"/>
      <c r="C2028" s="19"/>
      <c r="D2028" s="89"/>
      <c r="E2028" s="19"/>
      <c r="F2028" s="21"/>
      <c r="G2028" s="19" t="s">
        <v>2532</v>
      </c>
      <c r="H2028" s="25" t="str">
        <f t="shared" si="226"/>
        <v>DC105</v>
      </c>
      <c r="I2028" s="25" t="str">
        <f t="shared" si="225"/>
        <v>Non-M</v>
      </c>
      <c r="J2028" s="90"/>
      <c r="K2028" s="79"/>
    </row>
    <row r="2029" spans="1:11" ht="41.25" customHeight="1">
      <c r="A2029" s="18" t="s">
        <v>2798</v>
      </c>
      <c r="B2029" s="19"/>
      <c r="C2029" s="19"/>
      <c r="D2029" s="89"/>
      <c r="E2029" s="19"/>
      <c r="F2029" s="21"/>
      <c r="G2029" s="19" t="s">
        <v>135</v>
      </c>
      <c r="H2029" s="25" t="str">
        <f t="shared" si="226"/>
        <v>DC200</v>
      </c>
      <c r="I2029" s="25" t="str">
        <f t="shared" si="225"/>
        <v>Non-M</v>
      </c>
      <c r="J2029" s="90"/>
      <c r="K2029" s="79"/>
    </row>
    <row r="2030" spans="1:11" ht="41.25" customHeight="1">
      <c r="A2030" s="18" t="s">
        <v>2799</v>
      </c>
      <c r="B2030" s="19"/>
      <c r="C2030" s="19"/>
      <c r="D2030" s="89"/>
      <c r="E2030" s="19"/>
      <c r="F2030" s="21"/>
      <c r="G2030" s="19" t="s">
        <v>152</v>
      </c>
      <c r="H2030" s="25" t="str">
        <f t="shared" si="226"/>
        <v>DC400</v>
      </c>
      <c r="I2030" s="25" t="str">
        <f t="shared" si="225"/>
        <v>Non-M</v>
      </c>
      <c r="J2030" s="90"/>
      <c r="K2030" s="79"/>
    </row>
    <row r="2031" spans="1:11" ht="41.25" customHeight="1">
      <c r="A2031" s="18" t="s">
        <v>2800</v>
      </c>
      <c r="B2031" s="19"/>
      <c r="C2031" s="19"/>
      <c r="D2031" s="60"/>
      <c r="E2031" s="19"/>
      <c r="F2031" s="21"/>
      <c r="G2031" s="19" t="s">
        <v>188</v>
      </c>
      <c r="H2031" s="25" t="str">
        <f t="shared" ref="H2031:H2033" si="227">IF(RIGHT(G2031,1)="M", LEFT(G2031,LEN(G2031)-1), G2031)</f>
        <v>PK301</v>
      </c>
      <c r="I2031" s="25" t="str">
        <f t="shared" ref="I2031:I2033" si="228">IF(RIGHT(G2031,1)="M","M","Non-M")</f>
        <v>M</v>
      </c>
      <c r="J2031" s="90"/>
      <c r="K2031" s="79"/>
    </row>
    <row r="2032" spans="1:11" ht="41.25" customHeight="1">
      <c r="A2032" s="18" t="s">
        <v>2801</v>
      </c>
      <c r="B2032" s="19"/>
      <c r="C2032" s="19"/>
      <c r="D2032" s="60"/>
      <c r="E2032" s="19"/>
      <c r="F2032" s="21"/>
      <c r="G2032" s="19"/>
      <c r="H2032" s="25">
        <f t="shared" si="227"/>
        <v>0</v>
      </c>
      <c r="I2032" s="25" t="str">
        <f t="shared" si="228"/>
        <v>Non-M</v>
      </c>
      <c r="J2032" s="90"/>
      <c r="K2032" s="79"/>
    </row>
    <row r="2033" spans="1:11" ht="41.25" customHeight="1">
      <c r="A2033" s="18" t="s">
        <v>2802</v>
      </c>
      <c r="B2033" s="19"/>
      <c r="C2033" s="19"/>
      <c r="D2033" s="60"/>
      <c r="E2033" s="19"/>
      <c r="F2033" s="21"/>
      <c r="G2033" s="19"/>
      <c r="H2033" s="25">
        <f t="shared" si="227"/>
        <v>0</v>
      </c>
      <c r="I2033" s="25" t="str">
        <f t="shared" si="228"/>
        <v>Non-M</v>
      </c>
      <c r="J2033" s="90"/>
      <c r="K2033" s="79"/>
    </row>
    <row r="2034" spans="1:11" ht="41.25" customHeight="1">
      <c r="H2034" s="18" t="s">
        <v>2803</v>
      </c>
    </row>
    <row r="2035" spans="1:11" ht="41.25" customHeight="1"/>
    <row r="2036" spans="1:11" ht="41.25" customHeight="1"/>
    <row r="2037" spans="1:11" ht="41.25" customHeight="1"/>
    <row r="2038" spans="1:11" ht="41.25" customHeight="1"/>
    <row r="2039" spans="1:11" ht="41.25" customHeight="1"/>
    <row r="2040" spans="1:11" ht="41.25" customHeight="1"/>
    <row r="2041" spans="1:11" ht="41.25" customHeight="1"/>
    <row r="2042" spans="1:11" ht="41.25" customHeight="1"/>
    <row r="2043" spans="1:11" ht="41.25" customHeight="1"/>
    <row r="2044" spans="1:11" ht="41.25" customHeight="1"/>
    <row r="2045" spans="1:11" ht="41.25" customHeight="1"/>
    <row r="2046" spans="1:11" ht="41.25" customHeight="1"/>
    <row r="2047" spans="1:11" ht="41.25" customHeight="1"/>
    <row r="2048" spans="1:11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2804</v>
      </c>
      <c r="B2" s="8" t="s">
        <v>2805</v>
      </c>
      <c r="C2" s="8" t="s">
        <v>2806</v>
      </c>
      <c r="D2" s="8" t="s">
        <v>2807</v>
      </c>
      <c r="E2" s="8" t="s">
        <v>2808</v>
      </c>
      <c r="F2" s="8" t="s">
        <v>2809</v>
      </c>
      <c r="G2" s="80" t="s">
        <v>2810</v>
      </c>
      <c r="H2" s="8" t="s">
        <v>2811</v>
      </c>
      <c r="I2" s="8" t="s">
        <v>2812</v>
      </c>
      <c r="J2" s="75" t="s">
        <v>2813</v>
      </c>
      <c r="R2" s="83" t="s">
        <v>2814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2815</v>
      </c>
      <c r="E3" s="10">
        <v>0.1234</v>
      </c>
      <c r="F3" s="10" t="s">
        <v>2816</v>
      </c>
      <c r="G3" s="81">
        <f>Table2[[#This Row],[Current Total FG QTY]]*Table2[[#This Row],[SAM Improvement]]*$S$7</f>
        <v>22089.830484330483</v>
      </c>
      <c r="H3" s="10" t="s">
        <v>2817</v>
      </c>
      <c r="I3" s="10" t="s">
        <v>2818</v>
      </c>
      <c r="J3" s="76">
        <v>46140.696493055599</v>
      </c>
      <c r="R3" s="85" t="s">
        <v>2819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2815</v>
      </c>
      <c r="E4" s="10"/>
      <c r="F4" s="10" t="s">
        <v>2820</v>
      </c>
      <c r="G4" s="81">
        <f>Table2[[#This Row],[Current Total FG QTY]]*Table2[[#This Row],[SAM Improvement]]*$S$7</f>
        <v>0</v>
      </c>
      <c r="H4" s="10"/>
      <c r="I4" s="10" t="s">
        <v>2818</v>
      </c>
      <c r="J4" s="76">
        <v>46149.4283796296</v>
      </c>
      <c r="R4" s="85" t="s">
        <v>2821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2815</v>
      </c>
      <c r="E5" s="10"/>
      <c r="F5" s="10" t="s">
        <v>2820</v>
      </c>
      <c r="G5" s="81">
        <f>Table2[[#This Row],[Current Total FG QTY]]*Table2[[#This Row],[SAM Improvement]]*$S$7</f>
        <v>0</v>
      </c>
      <c r="H5" s="10"/>
      <c r="I5" s="10" t="s">
        <v>2818</v>
      </c>
      <c r="J5" s="76">
        <v>46149.428298611099</v>
      </c>
      <c r="R5" s="85" t="s">
        <v>2822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2815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2815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2818</v>
      </c>
      <c r="J7" s="76">
        <v>46149.4286111111</v>
      </c>
      <c r="R7" s="87" t="s">
        <v>2823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2815</v>
      </c>
      <c r="E8" s="10">
        <v>0.1401</v>
      </c>
      <c r="F8" s="10" t="s">
        <v>2824</v>
      </c>
      <c r="G8" s="81">
        <f>Table2[[#This Row],[Current Total FG QTY]]*Table2[[#This Row],[SAM Improvement]]*$S$7</f>
        <v>11703.17965811966</v>
      </c>
      <c r="H8" s="10" t="s">
        <v>2817</v>
      </c>
      <c r="I8" s="10" t="s">
        <v>2818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2815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2815</v>
      </c>
      <c r="E10" s="10">
        <v>0.1177</v>
      </c>
      <c r="F10" s="10" t="s">
        <v>2824</v>
      </c>
      <c r="G10" s="81">
        <f>Table2[[#This Row],[Current Total FG QTY]]*Table2[[#This Row],[SAM Improvement]]*$S$7</f>
        <v>8856.7573361823361</v>
      </c>
      <c r="H10" s="10"/>
      <c r="I10" s="10" t="s">
        <v>2818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2815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2815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2815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2815</v>
      </c>
      <c r="E14" s="10">
        <v>0</v>
      </c>
      <c r="F14" s="10" t="s">
        <v>2825</v>
      </c>
      <c r="G14" s="81">
        <f>Table2[[#This Row],[Current Total FG QTY]]*Table2[[#This Row],[SAM Improvement]]*$S$7</f>
        <v>0</v>
      </c>
      <c r="H14" s="10" t="s">
        <v>2817</v>
      </c>
      <c r="I14" s="10" t="s">
        <v>2818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2815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2815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2815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2815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2815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2815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2815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2815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2828</v>
      </c>
      <c r="D76">
        <v>163</v>
      </c>
    </row>
    <row r="77" spans="2:4">
      <c r="B77" t="s">
        <v>2829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2830</v>
      </c>
      <c r="D167">
        <v>499</v>
      </c>
    </row>
    <row r="168" spans="2:4">
      <c r="B168" t="s">
        <v>2831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2832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2833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2834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2835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2836</v>
      </c>
      <c r="D210">
        <v>10</v>
      </c>
    </row>
    <row r="211" spans="2:4">
      <c r="B211" t="s">
        <v>2837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2838</v>
      </c>
      <c r="D218">
        <v>69</v>
      </c>
    </row>
    <row r="219" spans="2:4">
      <c r="B219" t="s">
        <v>2839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2840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2841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2842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2843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2844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2845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2850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2851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2852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2853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2854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2855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2860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2861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2862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2863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2864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2865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2870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2871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2872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2873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2874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2875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