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17" documentId="13_ncr:1_{7EF57DF4-89AE-8C42-9C9C-3682908C3E34}" xr6:coauthVersionLast="47" xr6:coauthVersionMax="47" xr10:uidLastSave="{FCF84DBF-17D6-43FA-9A49-FFE29B8132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1" i="5" l="1"/>
  <c r="H991" i="5"/>
  <c r="I990" i="5"/>
  <c r="H990" i="5"/>
  <c r="I989" i="5"/>
  <c r="H989" i="5"/>
  <c r="I988" i="5"/>
  <c r="H988" i="5"/>
  <c r="I987" i="5"/>
  <c r="H987" i="5"/>
  <c r="I986" i="5"/>
  <c r="H986" i="5"/>
  <c r="I985" i="5"/>
  <c r="H985" i="5"/>
  <c r="I984" i="5"/>
  <c r="H984" i="5"/>
  <c r="I983" i="5"/>
  <c r="H983" i="5"/>
  <c r="I982" i="5"/>
  <c r="H9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13" i="5"/>
  <c r="I1313" i="5"/>
  <c r="H1314" i="5"/>
  <c r="I1314" i="5"/>
  <c r="H1315" i="5"/>
  <c r="I1315" i="5"/>
  <c r="H1316" i="5"/>
  <c r="I1316" i="5"/>
  <c r="H1317" i="5"/>
  <c r="I1317" i="5"/>
  <c r="H1318" i="5"/>
  <c r="I1318" i="5"/>
  <c r="H1319" i="5"/>
  <c r="I1319" i="5"/>
  <c r="H1320" i="5"/>
  <c r="I1320" i="5"/>
  <c r="H1321" i="5"/>
  <c r="I1321" i="5"/>
  <c r="H1322" i="5"/>
  <c r="I1322" i="5"/>
  <c r="H1550" i="5"/>
  <c r="I1550" i="5"/>
  <c r="H1551" i="5"/>
  <c r="I1551" i="5"/>
  <c r="H1552" i="5"/>
  <c r="I1552" i="5"/>
  <c r="H1553" i="5"/>
  <c r="I1553" i="5"/>
  <c r="H1554" i="5"/>
  <c r="I1554" i="5"/>
  <c r="H1555" i="5"/>
  <c r="I1555" i="5"/>
  <c r="H1556" i="5"/>
  <c r="I1556" i="5"/>
  <c r="H1557" i="5"/>
  <c r="I1557" i="5"/>
  <c r="H1558" i="5"/>
  <c r="I1558" i="5"/>
  <c r="H1559" i="5"/>
  <c r="I1559" i="5"/>
  <c r="H1427" i="5"/>
  <c r="I1427" i="5"/>
  <c r="H1428" i="5"/>
  <c r="I1428" i="5"/>
  <c r="H1429" i="5"/>
  <c r="I1429" i="5"/>
  <c r="H1430" i="5"/>
  <c r="I1430" i="5"/>
  <c r="H1431" i="5"/>
  <c r="I1431" i="5"/>
  <c r="H1432" i="5"/>
  <c r="I1432" i="5"/>
  <c r="H1433" i="5"/>
  <c r="I1433" i="5"/>
  <c r="H1434" i="5"/>
  <c r="I1434" i="5"/>
  <c r="I1518" i="5"/>
  <c r="I1519" i="5"/>
  <c r="I1520" i="5"/>
  <c r="I1521" i="5"/>
  <c r="H1522" i="5"/>
  <c r="I1522" i="5"/>
  <c r="H1523" i="5"/>
  <c r="I1523" i="5"/>
  <c r="H1524" i="5"/>
  <c r="I1524" i="5"/>
  <c r="H1525" i="5"/>
  <c r="I1525" i="5"/>
  <c r="H1526" i="5"/>
  <c r="I1526" i="5"/>
  <c r="H1527" i="5"/>
  <c r="I1527" i="5"/>
  <c r="H1528" i="5"/>
  <c r="I1528" i="5"/>
  <c r="H1529" i="5"/>
  <c r="I1529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672" i="5"/>
  <c r="I1673" i="5"/>
  <c r="I1674" i="5"/>
  <c r="I1675" i="5"/>
  <c r="I1676" i="5"/>
  <c r="I1677" i="5"/>
  <c r="H1672" i="5"/>
  <c r="H1673" i="5"/>
  <c r="H1674" i="5"/>
  <c r="H1675" i="5"/>
  <c r="H1676" i="5"/>
  <c r="H1677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671" i="5"/>
  <c r="H1671" i="5"/>
  <c r="I1665" i="5"/>
  <c r="I1666" i="5"/>
  <c r="I1667" i="5"/>
  <c r="I1668" i="5"/>
  <c r="I1669" i="5"/>
  <c r="I1670" i="5"/>
  <c r="H1665" i="5"/>
  <c r="H1666" i="5"/>
  <c r="H1667" i="5"/>
  <c r="H1668" i="5"/>
  <c r="H1669" i="5"/>
  <c r="H167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H1652" i="5"/>
  <c r="H1653" i="5"/>
  <c r="H1654" i="5"/>
  <c r="H1655" i="5"/>
  <c r="H1656" i="5"/>
  <c r="H1657" i="5"/>
  <c r="H1658" i="5"/>
  <c r="I1652" i="5"/>
  <c r="I1653" i="5"/>
  <c r="I1654" i="5"/>
  <c r="I1655" i="5"/>
  <c r="I1656" i="5"/>
  <c r="I1657" i="5"/>
  <c r="I1658" i="5"/>
  <c r="H1646" i="5"/>
  <c r="H1647" i="5"/>
  <c r="H1648" i="5"/>
  <c r="H1649" i="5"/>
  <c r="H1650" i="5"/>
  <c r="H1651" i="5"/>
  <c r="I1646" i="5"/>
  <c r="I1647" i="5"/>
  <c r="I1648" i="5"/>
  <c r="I1649" i="5"/>
  <c r="I1650" i="5"/>
  <c r="I1651" i="5"/>
  <c r="H1641" i="5"/>
  <c r="H1642" i="5"/>
  <c r="H1643" i="5"/>
  <c r="H1644" i="5"/>
  <c r="H1645" i="5"/>
  <c r="I1641" i="5"/>
  <c r="I1642" i="5"/>
  <c r="I1643" i="5"/>
  <c r="I1644" i="5"/>
  <c r="I1645" i="5"/>
  <c r="H1637" i="5"/>
  <c r="H1638" i="5"/>
  <c r="H1639" i="5"/>
  <c r="H1640" i="5"/>
  <c r="I1637" i="5"/>
  <c r="I1638" i="5"/>
  <c r="I1639" i="5"/>
  <c r="I1640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2" i="5"/>
  <c r="H1623" i="5"/>
  <c r="H1624" i="5"/>
  <c r="H1625" i="5"/>
  <c r="H1626" i="5"/>
  <c r="H1627" i="5"/>
  <c r="H1628" i="5"/>
  <c r="I1622" i="5"/>
  <c r="I1623" i="5"/>
  <c r="I1624" i="5"/>
  <c r="I1625" i="5"/>
  <c r="I1626" i="5"/>
  <c r="I1627" i="5"/>
  <c r="I1628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<sst xmlns="http://schemas.openxmlformats.org/spreadsheetml/2006/main" count="9968" uniqueCount="2454">
  <si>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</si>
  <si>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</si>
  <si>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</si>
  <si>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</si>
  <si>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</si>
  <si>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</si>
  <si>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</si>
  <si>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</si>
  <si>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</si>
  <si>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</si>
  <si>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</si>
  <si>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</si>
  <si>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</si>
  <si>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</si>
  <si>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</si>
  <si>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</si>
  <si>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</si>
  <si>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</si>
  <si>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</si>
  <si>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</si>
  <si>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</si>
  <si>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</si>
  <si>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</si>
  <si>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</si>
  <si>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</si>
  <si>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</si>
  <si>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</si>
  <si>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</si>
  <si>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</si>
  <si>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</si>
  <si>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</si>
  <si>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</si>
  <si>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</si>
  <si>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</si>
  <si>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</si>
  <si>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</si>
  <si>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</si>
  <si>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</si>
  <si>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</si>
  <si>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</si>
  <si>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</si>
  <si>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</si>
  <si>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</si>
  <si>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</si>
  <si>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</si>
  <si>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</si>
  <si>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</si>
  <si>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</si>
  <si>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</si>
  <si>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</si>
  <si>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</si>
  <si>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</si>
  <si>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</si>
  <si>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</si>
  <si>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</si>
  <si>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</si>
  <si>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</si>
  <si>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</si>
  <si>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</si>
  <si>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</si>
  <si>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</si>
  <si>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</si>
  <si>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</si>
  <si>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</si>
  <si>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</si>
  <si>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</si>
  <si>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</si>
  <si>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</si>
  <si>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</si>
  <si>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</si>
  <si>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</si>
  <si>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</si>
  <si>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</si>
  <si>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</si>
  <si>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</si>
  <si>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</si>
  <si>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</si>
  <si>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</si>
  <si>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</si>
  <si>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</si>
  <si>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</si>
  <si>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</si>
  <si>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</si>
  <si>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</si>
  <si>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</si>
  <si>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</si>
  <si>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</si>
  <si>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</si>
  <si>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</si>
  <si>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</si>
  <si>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</si>
  <si>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</si>
  <si>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</si>
  <si>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</si>
  <si>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</si>
  <si>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</si>
  <si>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</si>
  <si>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</si>
  <si>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</si>
  <si>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</si>
  <si>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</si>
  <si>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</si>
  <si>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</si>
  <si>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</si>
  <si>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</si>
  <si>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</si>
  <si>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</si>
  <si>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</si>
  <si>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</si>
  <si>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</si>
  <si>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</si>
  <si>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</si>
  <si>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</si>
  <si>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</si>
  <si>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</si>
  <si>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</si>
  <si>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</si>
  <si>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</si>
  <si>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</si>
  <si>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</si>
  <si>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</si>
  <si>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</si>
  <si>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</si>
  <si>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</si>
  <si>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</si>
  <si>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</si>
  <si>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</si>
  <si>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</si>
  <si>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</si>
  <si>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</si>
  <si>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</si>
  <si>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</si>
  <si>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</si>
  <si>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</si>
  <si>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</si>
  <si>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</si>
  <si>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</si>
  <si>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</si>
  <si>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</si>
  <si>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</si>
  <si>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</si>
  <si>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</si>
  <si>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</si>
  <si>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</si>
  <si>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</si>
  <si>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</si>
  <si>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</si>
  <si>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</si>
  <si>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</si>
  <si>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</si>
  <si>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</si>
  <si>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</si>
  <si>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</si>
  <si>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</si>
  <si>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</si>
  <si>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</si>
  <si>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</si>
  <si>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</si>
  <si>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</si>
  <si>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</si>
  <si>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</si>
  <si>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</si>
  <si>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</si>
  <si>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</si>
  <si>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</si>
  <si>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</si>
  <si>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</si>
  <si>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</si>
  <si>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</si>
  <si>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</si>
  <si>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</si>
  <si>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</si>
  <si>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</si>
  <si>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</si>
  <si>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</si>
  <si>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</si>
  <si>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</si>
  <si>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</si>
  <si>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</si>
  <si>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</si>
  <si>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</si>
  <si>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</si>
  <si>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</si>
  <si>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</si>
  <si>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</si>
  <si>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</si>
  <si>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</si>
  <si>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</si>
  <si>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</si>
  <si>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</si>
  <si>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</si>
  <si>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</si>
  <si>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</si>
  <si>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</si>
  <si>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</si>
  <si>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</si>
  <si>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</si>
  <si>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</si>
  <si>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</si>
  <si>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</si>
  <si>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</si>
  <si>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</si>
  <si>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</si>
  <si>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</si>
  <si>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</si>
  <si>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</si>
  <si>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</si>
  <si>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</si>
  <si>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</si>
  <si>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</si>
  <si>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</si>
  <si>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</si>
  <si>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</si>
  <si>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</si>
  <si>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</si>
  <si>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</si>
  <si>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</si>
  <si>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</si>
  <si>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</si>
  <si>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</si>
  <si>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</si>
  <si>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</si>
  <si>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</si>
  <si>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</si>
  <si>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</si>
  <si>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</si>
  <si>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</si>
  <si>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</si>
  <si>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</si>
  <si>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</si>
  <si>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</si>
  <si>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</si>
  <si>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</si>
  <si>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</si>
  <si>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</si>
  <si>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</si>
  <si>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</si>
  <si>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</si>
  <si>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</si>
  <si>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</si>
  <si>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</si>
  <si>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</si>
  <si>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</si>
  <si>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</si>
  <si>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</si>
  <si>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</si>
  <si>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</si>
  <si>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</si>
  <si>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</si>
  <si>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</si>
  <si>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</si>
  <si>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</si>
  <si>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</si>
  <si>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</si>
  <si>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</si>
  <si>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</si>
  <si>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</si>
  <si>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</si>
  <si>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</si>
  <si>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</si>
  <si>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</si>
  <si>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</si>
  <si>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</si>
  <si>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</si>
  <si>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</si>
  <si>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</si>
  <si>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</si>
  <si>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</si>
  <si>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</si>
  <si>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</si>
  <si>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</si>
  <si>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</si>
  <si>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</si>
  <si>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</si>
  <si>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</si>
  <si>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</si>
  <si>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</si>
  <si>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</si>
  <si>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</si>
  <si>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</si>
  <si>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</si>
  <si>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</si>
  <si>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</si>
  <si>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</si>
  <si>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</si>
  <si>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</si>
  <si>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</si>
  <si>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</si>
  <si>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</si>
  <si>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</si>
  <si>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</si>
  <si>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</si>
  <si>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</si>
  <si>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</si>
  <si>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</si>
  <si>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</si>
  <si>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</si>
  <si>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</si>
  <si>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</si>
  <si>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</si>
  <si>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</si>
  <si>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</si>
  <si>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</si>
  <si>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</si>
  <si>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</si>
  <si>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</si>
  <si>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</si>
  <si>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</si>
  <si>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</si>
  <si>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</si>
  <si>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</si>
  <si>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</si>
  <si>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</si>
  <si>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</si>
  <si>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</si>
  <si>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</si>
  <si>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</si>
  <si>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</si>
  <si>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</si>
  <si>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</si>
  <si>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</si>
  <si>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</si>
  <si>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</si>
  <si>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</si>
  <si>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</si>
  <si>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</si>
  <si>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</si>
  <si>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</si>
  <si>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</si>
  <si>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</si>
  <si>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</si>
  <si>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</si>
  <si>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</si>
  <si>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</si>
  <si>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</si>
  <si>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</si>
  <si>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</si>
  <si>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</si>
  <si>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</si>
  <si>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</si>
  <si>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</si>
  <si>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</si>
  <si>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</si>
  <si>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</si>
  <si>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</si>
  <si>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</si>
  <si>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</si>
  <si>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</si>
  <si>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</si>
  <si>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</si>
  <si>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</si>
  <si>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</si>
  <si>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</si>
  <si>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</si>
  <si>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</si>
  <si>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</si>
  <si>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</si>
  <si>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</si>
  <si>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</si>
  <si>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</si>
  <si>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</si>
  <si>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</si>
  <si>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</si>
  <si>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</si>
  <si>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</si>
  <si>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</si>
  <si>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</si>
  <si>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</si>
  <si>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</si>
  <si>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</si>
  <si>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</si>
  <si>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</si>
  <si>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</si>
  <si>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</si>
  <si>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</si>
  <si>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</si>
  <si>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</si>
  <si>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</si>
  <si>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</si>
  <si>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</si>
  <si>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</si>
  <si>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</si>
  <si>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</si>
  <si>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</si>
  <si>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</si>
  <si>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</si>
  <si>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</si>
  <si>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</si>
  <si>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</si>
  <si>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</si>
  <si>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</si>
  <si>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</si>
  <si>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</si>
  <si>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</si>
  <si>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</si>
  <si>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</si>
  <si>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</si>
  <si>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</si>
  <si>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</si>
  <si>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</si>
  <si>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</si>
  <si>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</si>
  <si>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</si>
  <si>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</si>
  <si>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</si>
  <si>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</si>
  <si>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</si>
  <si>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</si>
  <si>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</si>
  <si>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</si>
  <si>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</si>
  <si>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</si>
  <si>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</si>
  <si>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</si>
  <si>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</si>
  <si>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</si>
  <si>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</si>
  <si>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</si>
  <si>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</si>
  <si>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</si>
  <si>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</si>
  <si>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</si>
  <si>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</si>
  <si>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</si>
  <si>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</si>
  <si>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</si>
  <si>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</si>
  <si>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</si>
  <si>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</si>
  <si>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</si>
  <si>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</si>
  <si>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</si>
  <si>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</si>
  <si>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</si>
  <si>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</si>
  <si>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</si>
  <si>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</si>
  <si>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</si>
  <si>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</si>
  <si>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</si>
  <si>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</si>
  <si>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</si>
  <si>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</si>
  <si>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</si>
  <si>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</si>
  <si>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</si>
  <si>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</si>
  <si>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</si>
  <si>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</si>
  <si>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</si>
  <si>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</si>
  <si>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</si>
  <si>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</si>
  <si>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</si>
  <si>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</si>
  <si>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</si>
  <si>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</si>
  <si>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</si>
  <si>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</si>
  <si>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</si>
  <si>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</si>
  <si>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</si>
  <si>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</si>
  <si>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</si>
  <si>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</si>
  <si>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</si>
  <si>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</si>
  <si>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</si>
  <si>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</si>
  <si>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</si>
  <si>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</si>
  <si>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</si>
  <si>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</si>
  <si>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</si>
  <si>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</si>
  <si>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</si>
  <si>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</si>
  <si>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</si>
  <si>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</si>
  <si>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</si>
  <si>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</si>
  <si>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</si>
  <si>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</si>
  <si>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</si>
  <si>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</si>
  <si>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</si>
  <si>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</si>
  <si>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</si>
  <si>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</si>
  <si>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</si>
  <si>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</si>
  <si>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</si>
  <si>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</si>
  <si>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</si>
  <si>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</si>
  <si>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</si>
  <si>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</si>
  <si>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</si>
  <si>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</si>
  <si>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</si>
  <si>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</si>
  <si>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</si>
  <si>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</si>
  <si>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</si>
  <si>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</si>
  <si>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</si>
  <si>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</si>
  <si>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</si>
  <si>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</si>
  <si>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</si>
  <si>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</si>
  <si>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</si>
  <si>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</si>
  <si>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</si>
  <si>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</si>
  <si>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</si>
  <si>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</si>
  <si>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</si>
  <si>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</si>
  <si>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</si>
  <si>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</si>
  <si>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</si>
  <si>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</si>
  <si>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</si>
  <si>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</si>
  <si>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</si>
  <si>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</si>
  <si>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</si>
  <si>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</si>
  <si>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</si>
  <si>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</si>
  <si>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</si>
  <si>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</si>
  <si>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</si>
  <si>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</si>
  <si>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</si>
  <si>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</si>
  <si>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</si>
  <si>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</si>
  <si>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</si>
  <si>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</si>
  <si>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</si>
  <si>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</si>
  <si>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</si>
  <si>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</si>
  <si>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</si>
  <si>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</si>
  <si>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</si>
  <si>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</si>
  <si>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</si>
  <si>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</si>
  <si>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</si>
  <si>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</si>
  <si>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</si>
  <si>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</si>
  <si>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</si>
  <si>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</si>
  <si>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</si>
  <si>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</si>
  <si>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</si>
  <si>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</si>
  <si>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</si>
  <si>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</si>
  <si>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</si>
  <si>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</si>
  <si>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</si>
  <si>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</si>
  <si>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</si>
  <si>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</si>
  <si>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</si>
  <si>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</si>
  <si>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</si>
  <si>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</si>
  <si>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</si>
  <si>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</si>
  <si>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</si>
  <si>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</si>
  <si>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</si>
  <si>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</si>
  <si>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</si>
  <si>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</si>
  <si>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</si>
  <si>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</si>
  <si>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</si>
  <si>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</si>
  <si>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</si>
  <si>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</si>
  <si>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</si>
  <si>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</si>
  <si>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</si>
  <si>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</si>
  <si>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</si>
  <si>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</si>
  <si>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</si>
  <si>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</si>
  <si>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</si>
  <si>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</si>
  <si>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</si>
  <si>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</si>
  <si>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</si>
  <si>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</si>
  <si>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</si>
  <si>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</si>
  <si>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</si>
  <si>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</si>
  <si>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</si>
  <si>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</si>
  <si>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</si>
  <si>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</si>
  <si>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</si>
  <si>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</si>
  <si>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</si>
  <si>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</si>
  <si>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</si>
  <si>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</si>
  <si>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</si>
  <si>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</si>
  <si>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</si>
  <si>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</si>
  <si>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</si>
  <si>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</si>
  <si>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</si>
  <si>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</si>
  <si>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</si>
  <si>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</si>
  <si>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</si>
  <si>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</si>
  <si>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</si>
  <si>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</si>
  <si>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</si>
  <si>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</si>
  <si>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</si>
  <si>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</si>
  <si>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</si>
  <si>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</si>
  <si>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</si>
  <si>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</si>
  <si>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</si>
  <si>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</si>
  <si>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</si>
  <si>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</si>
  <si>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</si>
  <si>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</si>
  <si>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</si>
  <si>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</si>
  <si>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</si>
  <si>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</si>
  <si>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</si>
  <si>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</si>
  <si>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</si>
  <si>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</si>
  <si>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</si>
  <si>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</si>
  <si>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</si>
  <si>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</si>
  <si>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</si>
  <si>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</si>
  <si>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</si>
  <si>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</si>
  <si>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</si>
  <si>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</si>
  <si>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</si>
  <si>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</si>
  <si>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</si>
  <si>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</si>
  <si>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</si>
  <si>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</si>
  <si>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</si>
  <si>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</si>
  <si>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</si>
  <si>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</si>
  <si>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</si>
  <si>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</si>
  <si>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</si>
  <si>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</si>
  <si>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</si>
  <si>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</si>
  <si>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</si>
  <si>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</si>
  <si>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</si>
  <si>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</si>
  <si>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</si>
  <si>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</si>
  <si>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</si>
  <si>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</si>
  <si>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</si>
  <si>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</si>
  <si>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</si>
  <si>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</si>
  <si>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</si>
  <si>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</si>
  <si>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</si>
  <si>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</si>
  <si>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</si>
  <si>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</si>
  <si>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</si>
  <si>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</si>
  <si>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</si>
  <si>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</si>
  <si>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</si>
  <si>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</si>
  <si>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</si>
  <si>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</si>
  <si>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</si>
  <si>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</si>
  <si>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</si>
  <si>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</si>
  <si>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</si>
  <si>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</si>
  <si>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</si>
  <si>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</si>
  <si>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</si>
  <si>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</si>
  <si>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</si>
  <si>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</si>
  <si>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</si>
  <si>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</si>
  <si>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</si>
  <si>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</si>
  <si>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</si>
  <si>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</si>
  <si>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</si>
  <si>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</si>
  <si>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</si>
  <si>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</si>
  <si>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</si>
  <si>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</si>
  <si>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</si>
  <si>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</si>
  <si>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</si>
  <si>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</si>
  <si>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</si>
  <si>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</si>
  <si>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</si>
  <si>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</si>
  <si>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</si>
  <si>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</si>
  <si>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</si>
  <si>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</si>
  <si>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</si>
  <si>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</si>
  <si>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</si>
  <si>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</si>
  <si>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</si>
  <si>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</si>
  <si>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</si>
  <si>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</si>
  <si>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</si>
  <si>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</si>
  <si>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</si>
  <si>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</si>
  <si>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</si>
  <si>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</si>
  <si>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</si>
  <si>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</si>
  <si>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</si>
  <si>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</si>
  <si>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</si>
  <si>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</si>
  <si>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</si>
  <si>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</si>
  <si>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</si>
  <si>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</si>
  <si>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</si>
  <si>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</si>
  <si>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</si>
  <si>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</si>
  <si>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</si>
  <si>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</si>
  <si>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</si>
  <si>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</si>
  <si>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</si>
  <si>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</si>
  <si>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</si>
  <si>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</si>
  <si>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</si>
  <si>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</si>
  <si>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</si>
  <si>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</si>
  <si>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</si>
  <si>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</si>
  <si>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</si>
  <si>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</si>
  <si>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</si>
  <si>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</si>
  <si>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</si>
  <si>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</si>
  <si>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</si>
  <si>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</si>
  <si>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</si>
  <si>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</si>
  <si>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</si>
  <si>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</si>
  <si>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</si>
  <si>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</si>
  <si>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</si>
  <si>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</si>
  <si>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</si>
  <si>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</si>
  <si>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</si>
  <si>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</si>
  <si>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</si>
  <si>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</si>
  <si>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</si>
  <si>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</si>
  <si>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</si>
  <si>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</si>
  <si>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</si>
  <si>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</si>
  <si>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</si>
  <si>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</si>
  <si>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</si>
  <si>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</si>
  <si>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</si>
  <si>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</si>
  <si>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</si>
  <si>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</si>
  <si>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</si>
  <si>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</si>
  <si>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</si>
  <si>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</si>
  <si>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</si>
  <si>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</si>
  <si>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</si>
  <si>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</si>
  <si>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</si>
  <si>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</si>
  <si>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</si>
  <si>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</si>
  <si>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</si>
  <si>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</si>
  <si>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</si>
  <si>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</si>
  <si>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</si>
  <si>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</si>
  <si>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</si>
  <si>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</si>
  <si>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</si>
  <si>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</si>
  <si>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</si>
  <si>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</si>
  <si>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</si>
  <si>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</si>
  <si>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</si>
  <si>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</si>
  <si>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</si>
  <si>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</si>
  <si>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</si>
  <si>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</si>
  <si>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</si>
  <si>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</si>
  <si>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</si>
  <si>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</si>
  <si>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</si>
  <si>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</si>
  <si>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</si>
  <si>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</si>
  <si>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</si>
  <si>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</si>
  <si>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</si>
  <si>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</si>
  <si>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</si>
  <si>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</si>
  <si>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</si>
  <si>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</si>
  <si>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</si>
  <si>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</si>
  <si>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</si>
  <si>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</si>
  <si>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</si>
  <si>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</si>
  <si>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</si>
  <si>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</si>
  <si>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</si>
  <si>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</si>
  <si>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</si>
  <si>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</si>
  <si>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</si>
  <si>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</si>
  <si>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</si>
  <si>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</si>
  <si>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</si>
  <si>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</si>
  <si>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</si>
  <si>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</si>
  <si>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</si>
  <si>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</si>
  <si>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</si>
  <si>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</si>
  <si>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</si>
  <si>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</si>
  <si>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</si>
  <si>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</si>
  <si>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</si>
  <si>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</si>
  <si>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</si>
  <si>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</si>
  <si>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</si>
  <si>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</si>
  <si>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</si>
  <si>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</si>
  <si>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</si>
  <si>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</si>
  <si>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</si>
  <si>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</si>
  <si>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</si>
  <si>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</si>
  <si>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</si>
  <si>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</si>
  <si>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</si>
  <si>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</si>
  <si>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</si>
  <si>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</si>
  <si>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</si>
  <si>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</si>
  <si>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</si>
  <si>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</si>
  <si>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</si>
  <si>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</si>
  <si>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</si>
  <si>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</si>
  <si>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</si>
  <si>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</si>
  <si>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</si>
  <si>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</si>
  <si>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</si>
  <si>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</si>
  <si>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</si>
  <si>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</si>
  <si>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</si>
  <si>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</si>
  <si>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</si>
  <si>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</si>
  <si>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</si>
  <si>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</si>
  <si>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</si>
  <si>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</si>
  <si>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</si>
  <si>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</si>
  <si>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</si>
  <si>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</si>
  <si>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</si>
  <si>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</si>
  <si>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</si>
  <si>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</si>
  <si>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</si>
  <si>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</si>
  <si>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</si>
  <si>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</si>
  <si>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</si>
  <si>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</si>
  <si>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</si>
  <si>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</si>
  <si>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</si>
  <si>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</si>
  <si>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</si>
  <si>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</si>
  <si>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</si>
  <si>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</si>
  <si>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</si>
  <si>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</si>
  <si>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</si>
  <si>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</si>
  <si>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</si>
  <si>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</si>
  <si>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</si>
  <si>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</si>
  <si>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</si>
  <si>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</si>
  <si>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</si>
  <si>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</si>
  <si>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</si>
  <si>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</si>
  <si>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</si>
  <si>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</si>
  <si>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</si>
  <si>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</si>
  <si>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</si>
  <si>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</si>
  <si>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</si>
  <si>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</si>
  <si>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</si>
  <si>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</si>
  <si>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</si>
  <si>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</si>
  <si>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</si>
  <si>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</si>
  <si>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</si>
  <si>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</si>
  <si>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</si>
  <si>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</si>
  <si>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</si>
  <si>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</si>
  <si>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</si>
  <si>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</si>
  <si>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</si>
  <si>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</si>
  <si>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</si>
  <si>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</si>
  <si>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</si>
  <si>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</si>
  <si>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</si>
  <si>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</si>
  <si>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</si>
  <si>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</si>
  <si>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</si>
  <si>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</si>
  <si>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</si>
  <si>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</si>
  <si>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</si>
  <si>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</si>
  <si>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</si>
  <si>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</si>
  <si>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</si>
  <si>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</si>
  <si>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</si>
  <si>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</si>
  <si>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</si>
  <si>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</si>
  <si>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</si>
  <si>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</si>
  <si>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</si>
  <si>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</si>
  <si>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</si>
  <si>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</si>
  <si>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</si>
  <si>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</si>
  <si>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</si>
  <si>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</si>
  <si>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</si>
  <si>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</si>
  <si>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</si>
  <si>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</si>
  <si>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</si>
  <si>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</si>
  <si>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</si>
  <si>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</si>
  <si>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</si>
  <si>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</si>
  <si>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</si>
  <si>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</si>
  <si>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</si>
  <si>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</si>
  <si>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</si>
  <si>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</si>
  <si>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</si>
  <si>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</si>
  <si>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</si>
  <si>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</si>
  <si>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</si>
  <si>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</si>
  <si>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</si>
  <si>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</si>
  <si>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</si>
  <si>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</si>
  <si>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</si>
  <si>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</si>
  <si>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</si>
  <si>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</si>
  <si>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</si>
  <si>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</si>
  <si>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</si>
  <si>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</si>
  <si>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</si>
  <si>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</si>
  <si>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</si>
  <si>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</si>
  <si>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</si>
  <si>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</si>
  <si>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</si>
  <si>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</si>
  <si>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</si>
  <si>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</si>
  <si>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</si>
  <si>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</si>
  <si>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</si>
  <si>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</si>
  <si>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</si>
  <si>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</si>
  <si>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</si>
  <si>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</si>
  <si>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</si>
  <si>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</si>
  <si>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</si>
  <si>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</si>
  <si>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</si>
  <si>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</si>
  <si>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</si>
  <si>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</si>
  <si>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</si>
  <si>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</si>
  <si>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</si>
  <si>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</si>
  <si>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</si>
  <si>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</si>
  <si>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</si>
  <si>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</si>
  <si>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</si>
  <si>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</si>
  <si>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</si>
  <si>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</si>
  <si>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</si>
  <si>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</si>
  <si>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</si>
  <si>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</si>
  <si>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</si>
  <si>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</si>
  <si>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</si>
  <si>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</si>
  <si>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</si>
  <si>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</si>
  <si>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</si>
  <si>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</si>
  <si>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</si>
  <si>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</si>
  <si>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</si>
  <si>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</si>
  <si>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</si>
  <si>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</si>
  <si>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</si>
  <si>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</si>
  <si>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</si>
  <si>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</si>
  <si>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</si>
  <si>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</si>
  <si>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</si>
  <si>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</si>
  <si>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</si>
  <si>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</si>
  <si>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</si>
  <si>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</si>
  <si>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</si>
  <si>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</si>
  <si>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</si>
  <si>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</si>
  <si>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</si>
  <si>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</si>
  <si>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</si>
  <si>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</si>
  <si>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</si>
  <si>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</si>
  <si>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</si>
  <si>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</si>
  <si>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</si>
  <si>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</si>
  <si>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</si>
  <si>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</si>
  <si>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</si>
  <si>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</si>
  <si>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</si>
  <si>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</si>
  <si>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</si>
  <si>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</si>
  <si>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</si>
  <si>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</si>
  <si>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</si>
  <si>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</si>
  <si>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</si>
  <si>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</si>
  <si>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</si>
  <si>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</si>
  <si>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</si>
  <si>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</si>
  <si>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</si>
  <si>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</si>
  <si>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</si>
  <si>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</si>
  <si>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</si>
  <si>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</si>
  <si>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</si>
  <si>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</si>
  <si>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</si>
  <si>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</si>
  <si>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</si>
  <si>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</si>
  <si>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</si>
  <si>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</si>
  <si>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</si>
  <si>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</si>
  <si>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</si>
  <si>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</si>
  <si>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</si>
  <si>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</si>
  <si>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</si>
  <si>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</si>
  <si>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</si>
  <si>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</si>
  <si>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</si>
  <si>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</si>
  <si>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</si>
  <si>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</si>
  <si>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</si>
  <si>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</si>
  <si>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</si>
  <si>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</si>
  <si>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</si>
  <si>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</si>
  <si>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</si>
  <si>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</si>
  <si>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</si>
  <si>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</si>
  <si>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</si>
  <si>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</si>
  <si>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</si>
  <si>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</si>
  <si>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</si>
  <si>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</si>
  <si>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</si>
  <si>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</si>
  <si>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</si>
  <si>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</si>
  <si>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</si>
  <si>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</si>
  <si>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</si>
  <si>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</si>
  <si>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</si>
  <si>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</si>
  <si>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</si>
  <si>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</si>
  <si>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</si>
  <si>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</si>
  <si>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</si>
  <si>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</si>
  <si>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</si>
  <si>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</si>
  <si>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</si>
  <si>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</si>
  <si>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</si>
  <si>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</si>
  <si>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</si>
  <si>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</si>
  <si>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</si>
  <si>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</si>
  <si>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</si>
  <si>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</si>
  <si>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</si>
  <si>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</si>
  <si>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</si>
  <si>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</si>
  <si>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</si>
  <si>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</si>
  <si>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</si>
  <si>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</si>
  <si>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</si>
  <si>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</si>
  <si>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</si>
  <si>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</si>
  <si>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</si>
  <si>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</si>
  <si>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</si>
  <si>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</si>
  <si>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</si>
  <si>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</si>
  <si>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</si>
  <si>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</si>
  <si>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</si>
  <si>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</si>
  <si>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</si>
  <si>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</si>
  <si>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</si>
  <si>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</si>
  <si>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</si>
  <si>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</si>
  <si>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</si>
  <si>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</si>
  <si>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</si>
  <si>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</si>
  <si>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</si>
  <si>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</si>
  <si>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</si>
  <si>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</si>
  <si>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</si>
  <si>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</si>
  <si>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</si>
  <si>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</si>
  <si>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</si>
  <si>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</si>
  <si>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</si>
  <si>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</si>
  <si>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</si>
  <si>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</si>
  <si>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</si>
  <si>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</si>
  <si>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</si>
  <si>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</si>
  <si>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</si>
  <si>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</si>
  <si>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</si>
  <si>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</si>
  <si>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</si>
  <si>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</si>
  <si>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</si>
  <si>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</si>
  <si>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</si>
  <si>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</si>
  <si>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</si>
  <si>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</si>
  <si>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</si>
  <si>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</si>
  <si>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</si>
  <si>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</si>
  <si>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</si>
  <si>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</si>
  <si>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</si>
  <si>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</si>
  <si>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</si>
  <si>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</si>
  <si>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</si>
  <si>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</si>
  <si>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</si>
  <si>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</si>
  <si>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</si>
  <si>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</si>
  <si>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</si>
  <si>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</si>
  <si>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</si>
  <si>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</si>
  <si>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</si>
  <si>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</si>
  <si>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</si>
  <si>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</si>
  <si>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</si>
  <si>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</si>
  <si>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</si>
  <si>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</si>
  <si>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</si>
  <si>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</si>
  <si>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</si>
  <si>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</si>
  <si>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</si>
  <si>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</si>
  <si>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</si>
  <si>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</si>
  <si>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</si>
  <si>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</si>
  <si>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</si>
  <si>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</si>
  <si>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</si>
  <si>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</si>
  <si>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</si>
  <si>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</si>
  <si>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</si>
  <si>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</si>
  <si>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</si>
  <si>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</si>
  <si>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</si>
  <si>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</si>
  <si>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</si>
  <si>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</si>
  <si>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</si>
  <si>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</si>
  <si>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</si>
  <si>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</si>
  <si>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</si>
  <si>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</si>
  <si>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</si>
  <si>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</si>
  <si>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</si>
  <si>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</si>
  <si>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</si>
  <si>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</si>
  <si>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</si>
  <si>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</si>
  <si>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</si>
  <si>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</si>
  <si>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</si>
  <si>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</si>
  <si>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</si>
  <si>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</si>
  <si>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</si>
  <si>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</si>
  <si>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</si>
  <si>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</si>
  <si>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</si>
  <si>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</si>
  <si>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</si>
  <si>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</si>
  <si>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</si>
  <si>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</si>
  <si>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</si>
  <si>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</si>
  <si>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</si>
  <si>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</si>
  <si>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</si>
  <si>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</si>
  <si>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</si>
  <si>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</si>
  <si>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</si>
  <si>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</si>
  <si>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</si>
  <si>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</si>
  <si>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</si>
  <si>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</si>
  <si>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</si>
  <si>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</si>
  <si>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</si>
  <si>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</si>
  <si>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</si>
  <si>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</si>
  <si>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</si>
  <si>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</si>
  <si>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</si>
  <si>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</si>
  <si>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</si>
  <si>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</si>
  <si>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</si>
  <si>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</si>
  <si>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</si>
  <si>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</si>
  <si>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</si>
  <si>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</si>
  <si>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</si>
  <si>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</si>
  <si>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</si>
  <si>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</si>
  <si>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</si>
  <si>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</si>
  <si>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</si>
  <si>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</si>
  <si>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</si>
  <si>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</si>
  <si>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</si>
  <si>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</si>
  <si>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</si>
  <si>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</si>
  <si>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</si>
  <si>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</si>
  <si>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</si>
  <si>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</si>
  <si>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</si>
  <si>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</si>
  <si>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</si>
  <si>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</si>
  <si>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</si>
  <si>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</si>
  <si>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</si>
  <si>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</si>
  <si>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</si>
  <si>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</si>
  <si>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</si>
  <si>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</si>
  <si>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</si>
  <si>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</si>
  <si>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</si>
  <si>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</si>
  <si>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</si>
  <si>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</si>
  <si>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</si>
  <si>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</si>
  <si>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</si>
  <si>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</si>
  <si>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</si>
  <si>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</si>
  <si>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</si>
  <si>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</si>
  <si>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</si>
  <si>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</si>
  <si>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</si>
  <si>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</si>
  <si>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</si>
  <si>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</si>
  <si>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</si>
  <si>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</si>
  <si>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</si>
  <si>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</si>
  <si>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</si>
  <si>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</si>
  <si>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</si>
  <si>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</si>
  <si>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</si>
  <si>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</si>
  <si>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</si>
  <si>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</si>
  <si>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</si>
  <si>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</si>
  <si>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</si>
  <si>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</si>
  <si>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</si>
  <si>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</si>
  <si>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</si>
  <si>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</si>
  <si>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</si>
  <si>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</si>
  <si>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</si>
  <si>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</si>
  <si>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</si>
  <si>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</si>
  <si>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</si>
  <si>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</si>
  <si>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</si>
  <si>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</si>
  <si>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</si>
  <si>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</si>
  <si>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</si>
  <si>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</si>
  <si>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</si>
  <si>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</si>
  <si>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</si>
  <si>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</si>
  <si>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</si>
  <si>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</si>
  <si>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</si>
  <si>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</si>
  <si>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</si>
  <si>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</si>
  <si>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</si>
  <si>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</si>
  <si>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</si>
  <si>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</si>
  <si>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</si>
  <si>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</si>
  <si>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</si>
  <si>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</si>
  <si>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</si>
  <si>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</si>
  <si>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</si>
  <si>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</si>
  <si>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</si>
  <si>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</si>
  <si>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</si>
  <si>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</si>
  <si>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</si>
  <si>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</si>
  <si>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</si>
  <si>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</si>
  <si>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</si>
  <si>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</si>
  <si>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</si>
  <si>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</si>
  <si>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</si>
  <si>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</si>
  <si>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</si>
  <si>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</si>
  <si>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</si>
  <si>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</si>
  <si>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</si>
  <si>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</si>
  <si>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</si>
  <si>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</si>
  <si>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</si>
  <si>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</si>
  <si>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</si>
  <si>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</si>
  <si>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</si>
  <si>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</si>
  <si>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</si>
  <si>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</si>
  <si>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</si>
  <si>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</si>
  <si>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</si>
  <si>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</si>
  <si>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</si>
  <si>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</si>
  <si>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</si>
  <si>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</si>
  <si>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</si>
  <si>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</si>
  <si>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</si>
  <si>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</si>
  <si>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</si>
  <si>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</si>
  <si>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</si>
  <si>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</si>
  <si>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</si>
  <si>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</si>
  <si>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</si>
  <si>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</si>
  <si>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</si>
  <si>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</si>
  <si>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</si>
  <si>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</si>
  <si>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</si>
  <si>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</si>
  <si>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</si>
  <si>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</si>
  <si>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</si>
  <si>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</si>
  <si>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</si>
  <si>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</si>
  <si>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</si>
  <si>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</si>
  <si>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</si>
  <si>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</si>
  <si>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</si>
  <si>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</si>
  <si>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</si>
  <si>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</si>
  <si>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</si>
  <si>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</si>
  <si>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</si>
  <si>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</si>
  <si>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</si>
  <si>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</si>
  <si>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</si>
  <si>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</si>
  <si>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</si>
  <si>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</si>
  <si>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</si>
  <si>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</si>
  <si>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</si>
  <si>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</si>
  <si>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</si>
  <si>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</si>
  <si>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</si>
  <si>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</si>
  <si>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</si>
  <si>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</si>
  <si>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</si>
  <si>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</si>
  <si>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</si>
  <si>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</si>
  <si>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</si>
  <si>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</si>
  <si>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</si>
  <si>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</si>
  <si>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</si>
  <si>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</si>
  <si>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</si>
  <si>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</si>
  <si>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</si>
  <si>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</si>
  <si>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</si>
  <si>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</si>
  <si>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</si>
  <si>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</si>
  <si>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</si>
  <si>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</si>
  <si>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</si>
  <si>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</si>
  <si>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</si>
  <si>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</si>
  <si>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</si>
  <si>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</si>
  <si>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</si>
  <si>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</si>
  <si>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</si>
  <si>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</si>
  <si>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</si>
  <si>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</si>
  <si>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</si>
  <si>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</si>
  <si>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</si>
  <si>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</si>
  <si>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</si>
  <si>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</si>
  <si>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</si>
  <si>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</si>
  <si>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</si>
  <si>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</si>
  <si>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</si>
  <si>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</si>
  <si>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</si>
  <si>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</si>
  <si>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</si>
  <si>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</si>
  <si>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</si>
  <si>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</si>
  <si>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</si>
  <si>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</si>
  <si>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</si>
  <si>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</si>
  <si>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</si>
  <si>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</si>
  <si>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</si>
  <si>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</si>
  <si>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</si>
  <si>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</si>
  <si>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</si>
  <si>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</si>
  <si>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</si>
  <si>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</si>
  <si>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</si>
  <si>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</si>
  <si>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</si>
  <si>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</si>
  <si>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</si>
  <si>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</si>
  <si>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</si>
  <si>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</si>
  <si>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</si>
  <si>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</si>
  <si>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</si>
  <si>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</si>
  <si>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</si>
  <si>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</si>
  <si>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</si>
  <si>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</si>
  <si>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</si>
  <si>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</si>
  <si>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</si>
  <si>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</si>
  <si>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</si>
  <si>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</si>
  <si>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</si>
  <si>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</si>
  <si>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</si>
  <si>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</si>
  <si>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</si>
  <si>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</si>
  <si>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</si>
  <si>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</si>
  <si>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</si>
  <si>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</si>
  <si>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</si>
  <si>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</si>
  <si>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</si>
  <si>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</si>
  <si>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</si>
  <si>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</si>
  <si>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</si>
  <si>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</si>
  <si>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</si>
  <si>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</si>
  <si>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</si>
  <si>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</si>
  <si>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</si>
  <si>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</si>
  <si>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</si>
  <si>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</si>
  <si>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</si>
  <si>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</si>
  <si>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</si>
  <si>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</si>
  <si>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</si>
  <si>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</si>
  <si>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</si>
  <si>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</si>
  <si>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</si>
  <si>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</si>
  <si>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</si>
  <si>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</si>
  <si>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</si>
  <si>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</si>
  <si>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</si>
  <si>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</si>
  <si>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</si>
  <si>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</si>
  <si>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</si>
  <si>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</si>
  <si>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</si>
  <si>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</si>
  <si>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</si>
  <si>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</si>
  <si>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</si>
  <si>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</si>
  <si>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</si>
  <si>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</si>
  <si>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</si>
  <si>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</si>
  <si>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</si>
  <si>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</si>
  <si>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</si>
  <si>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</si>
  <si>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</si>
  <si>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</si>
  <si>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</si>
  <si>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</si>
  <si>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</si>
  <si>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</si>
  <si>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</si>
  <si>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</si>
  <si>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</si>
  <si>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</si>
  <si>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</si>
  <si>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</si>
  <si>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</si>
  <si>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</si>
  <si>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</si>
  <si>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</si>
  <si>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</si>
  <si>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</si>
  <si>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</si>
  <si>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</si>
  <si>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</si>
  <si>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</si>
  <si>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</si>
  <si>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</si>
  <si>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</si>
  <si>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</si>
  <si>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</si>
  <si>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</si>
  <si>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</si>
  <si>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</si>
  <si>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</si>
  <si>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</si>
  <si>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</si>
  <si>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</si>
  <si>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</si>
  <si>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</si>
  <si>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</si>
  <si>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</si>
  <si>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</si>
  <si>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</si>
  <si>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</si>
  <si>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</si>
  <si>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</si>
  <si>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</si>
  <si>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</si>
  <si>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</si>
  <si>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</si>
  <si>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</si>
  <si>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</si>
  <si>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</si>
  <si>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</si>
  <si>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</si>
  <si>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</si>
  <si>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</si>
  <si>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</si>
  <si>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</si>
  <si>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</si>
  <si>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</si>
  <si>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</si>
  <si>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</si>
  <si>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</si>
  <si>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</si>
  <si>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</si>
  <si>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</si>
  <si>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</si>
  <si>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</si>
  <si>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</si>
  <si>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</si>
  <si>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</si>
  <si>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</si>
  <si>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</si>
  <si>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</si>
  <si>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</si>
  <si>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</si>
  <si>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</si>
  <si>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</si>
  <si>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</si>
  <si>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</si>
  <si>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</si>
  <si>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</si>
  <si>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</si>
  <si>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</si>
  <si>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</si>
  <si>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</si>
  <si>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</si>
  <si>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</si>
  <si>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</si>
  <si>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</si>
  <si>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</si>
  <si>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</si>
  <si>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</si>
  <si>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</si>
  <si>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</si>
  <si>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</si>
  <si>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</si>
  <si>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</si>
  <si>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</si>
  <si>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</si>
  <si>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</si>
  <si>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</si>
  <si>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</si>
  <si>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</si>
  <si>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</si>
  <si>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</si>
  <si>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</si>
  <si>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</si>
  <si>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</si>
  <si>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</si>
  <si>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</si>
  <si>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</si>
  <si>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</si>
  <si>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</si>
  <si>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</si>
  <si>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</si>
  <si>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</si>
  <si>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</si>
  <si>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</si>
  <si>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</si>
  <si>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</si>
  <si>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</si>
  <si>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</si>
  <si>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</si>
  <si>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</si>
  <si>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</si>
  <si>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</si>
  <si>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</si>
  <si>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</si>
  <si>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</si>
  <si>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</si>
  <si>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</si>
  <si>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</si>
  <si>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</si>
  <si>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</si>
  <si>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</si>
  <si>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</si>
  <si>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</si>
  <si>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</si>
  <si>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</si>
  <si>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</si>
  <si>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</si>
  <si>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</si>
  <si>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</si>
  <si>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</si>
  <si>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</si>
  <si>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</si>
  <si>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</si>
  <si>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</si>
  <si>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</si>
  <si>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</si>
  <si>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</si>
  <si>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</si>
  <si>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</si>
  <si>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</si>
  <si>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</si>
  <si>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</si>
  <si>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</si>
  <si>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</si>
  <si>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</si>
  <si>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</si>
  <si>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</si>
  <si>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</si>
  <si>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</si>
  <si>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</si>
  <si>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</si>
  <si>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</si>
  <si>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</si>
  <si>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</si>
  <si>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</si>
  <si>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</si>
  <si>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</si>
  <si>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</si>
  <si>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</si>
  <si>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</si>
  <si>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</si>
  <si>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</si>
  <si>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</si>
  <si>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</si>
  <si>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</si>
  <si>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</si>
  <si>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</si>
  <si>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</si>
  <si>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</si>
  <si>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</si>
  <si>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</si>
  <si>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</si>
  <si>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</si>
  <si>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</si>
  <si>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</si>
  <si>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</si>
  <si>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</si>
  <si>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</si>
  <si>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</si>
  <si>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</si>
  <si>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</si>
  <si>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</si>
  <si>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</si>
  <si>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</si>
  <si>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</si>
  <si>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</si>
  <si>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</si>
  <si>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</si>
  <si>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</si>
  <si>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</si>
  <si>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</si>
  <si>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</si>
  <si>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</si>
  <si>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</si>
  <si>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</si>
  <si>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</si>
  <si>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</si>
  <si>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</si>
  <si>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</si>
  <si>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</si>
  <si>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</si>
  <si>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</si>
  <si>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</si>
  <si>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</si>
  <si>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</si>
  <si>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</si>
  <si>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</si>
  <si>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</si>
  <si>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</si>
  <si>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</si>
  <si>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</si>
  <si>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</si>
  <si>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</si>
  <si>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</si>
  <si>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</si>
  <si>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</si>
  <si>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</si>
  <si>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</si>
  <si>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</si>
  <si>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</si>
  <si>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</si>
  <si>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</si>
  <si>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</si>
  <si>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</si>
  <si>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</si>
  <si>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</si>
  <si>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</si>
  <si>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</si>
  <si>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</si>
  <si>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</si>
  <si>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</si>
  <si>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</si>
  <si>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</si>
  <si>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</si>
  <si>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</si>
  <si>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</si>
  <si>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</si>
  <si>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</si>
  <si>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</si>
  <si>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</si>
  <si>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</si>
  <si>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</si>
  <si>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</si>
  <si>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</si>
  <si>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</si>
  <si>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</si>
  <si>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</si>
  <si>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</si>
  <si>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</si>
  <si>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</si>
  <si>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</si>
  <si>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</si>
  <si>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</si>
  <si>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</si>
  <si>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</si>
  <si>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</si>
  <si>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</si>
  <si>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</si>
  <si>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</si>
  <si>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</si>
  <si>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</si>
  <si>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</si>
  <si>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</si>
  <si>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</si>
  <si>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</si>
  <si>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</si>
  <si>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</si>
  <si>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</si>
  <si>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</si>
  <si>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</si>
  <si>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</si>
  <si>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</si>
  <si>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</si>
  <si>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</si>
  <si>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</si>
  <si>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</si>
  <si>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</si>
  <si>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</si>
  <si>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</si>
  <si>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</si>
  <si>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</si>
  <si>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</si>
  <si>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</si>
  <si>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</si>
  <si>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</si>
  <si>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</si>
  <si>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</si>
  <si>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</si>
  <si>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</si>
  <si>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</si>
  <si>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</si>
  <si>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</si>
  <si>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</si>
  <si>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</si>
  <si>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</si>
  <si>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</si>
  <si>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</si>
  <si>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</si>
  <si>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</si>
  <si>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</si>
  <si>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</si>
  <si>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</si>
  <si>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</si>
  <si>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</si>
  <si>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</si>
  <si>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</si>
  <si>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</si>
  <si>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</si>
  <si>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</si>
  <si>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</si>
  <si>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</si>
  <si>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</si>
  <si>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</si>
  <si>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</si>
  <si>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</si>
  <si>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</si>
  <si>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</si>
  <si>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</si>
  <si>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</si>
  <si>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</si>
  <si>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</si>
  <si>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</si>
  <si>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</si>
  <si>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</si>
  <si>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</si>
  <si>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</si>
  <si>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</si>
  <si>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</si>
  <si>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</si>
  <si>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</si>
  <si>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</si>
  <si>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</si>
  <si>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</si>
  <si>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</si>
  <si>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</si>
  <si>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</si>
  <si>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</si>
  <si>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</si>
  <si>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</si>
  <si>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</si>
  <si>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</si>
  <si>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</si>
  <si>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</si>
  <si>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</si>
  <si>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</si>
  <si>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</si>
  <si>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</si>
  <si>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</si>
  <si>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</si>
  <si>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</si>
  <si>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</si>
  <si>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</si>
  <si>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</si>
  <si>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</si>
  <si>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</si>
  <si>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</si>
  <si>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</si>
  <si>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</si>
  <si>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</si>
  <si>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</si>
  <si>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</si>
  <si>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</si>
  <si>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</si>
  <si>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</si>
  <si>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</si>
  <si>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</si>
  <si>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</si>
  <si>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</si>
  <si>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</si>
  <si>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</si>
  <si>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</si>
  <si>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</si>
  <si>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</si>
  <si>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</si>
  <si>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</si>
  <si>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</si>
  <si>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</si>
  <si>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</si>
  <si>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</si>
  <si>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</si>
  <si>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</si>
  <si>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</si>
  <si>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</si>
  <si>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</si>
  <si>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</si>
  <si>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</si>
  <si>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</si>
  <si>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</si>
  <si>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</si>
  <si>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</si>
  <si>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</si>
  <si>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</si>
  <si>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</si>
  <si>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</si>
  <si>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</si>
  <si>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</si>
  <si>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</si>
  <si>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</si>
  <si>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</si>
  <si>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</si>
  <si>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</si>
  <si>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</si>
  <si>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</si>
  <si>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</si>
  <si>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</si>
  <si>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</si>
  <si>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</si>
  <si>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</si>
  <si>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</si>
  <si>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</si>
  <si>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</si>
  <si>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</si>
  <si>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</si>
  <si>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</si>
  <si>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</si>
  <si>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</si>
  <si>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</si>
  <si>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</si>
  <si>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</si>
  <si>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</si>
  <si>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</si>
  <si>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</si>
  <si>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</si>
  <si>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</si>
  <si>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</si>
  <si>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</si>
  <si>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</si>
  <si>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</si>
  <si>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</si>
  <si>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</si>
  <si>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</si>
  <si>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</si>
  <si>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</si>
  <si>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</si>
  <si>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</si>
  <si>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</si>
  <si>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</si>
  <si>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</si>
  <si>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</si>
  <si>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</si>
  <si>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</si>
  <si>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</si>
  <si>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</si>
  <si>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</si>
  <si>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</si>
  <si>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</si>
  <si>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</si>
  <si>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</si>
  <si>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</si>
  <si>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</si>
  <si>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</si>
  <si>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</si>
  <si>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</si>
  <si>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</si>
  <si>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</si>
  <si>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</si>
  <si>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</si>
  <si>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</si>
  <si>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</si>
  <si>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</si>
  <si>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</si>
  <si>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</si>
  <si>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</si>
  <si>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</si>
  <si>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</si>
  <si>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</si>
  <si>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</si>
  <si>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</si>
  <si>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</si>
  <si>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</si>
  <si>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</si>
  <si>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</si>
  <si>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</si>
  <si>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</si>
  <si>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</si>
  <si>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</si>
  <si>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</si>
  <si>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</si>
  <si>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</si>
  <si>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</si>
  <si>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</si>
  <si>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</si>
  <si>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</si>
  <si>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</si>
  <si>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</si>
  <si>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</si>
  <si>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</si>
  <si>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</si>
  <si>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</si>
  <si>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</si>
  <si>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</si>
  <si>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</si>
  <si>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</si>
  <si>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</si>
  <si>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</si>
  <si>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</si>
  <si>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</si>
  <si>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</si>
  <si>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</si>
  <si>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</si>
  <si>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</si>
  <si>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</si>
  <si>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</si>
  <si>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</si>
  <si>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</si>
  <si>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</si>
  <si>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</si>
  <si>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</si>
  <si>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</si>
  <si>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</si>
  <si>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</si>
  <si>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</si>
  <si>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</si>
  <si>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</si>
  <si>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</si>
  <si>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</si>
  <si>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</si>
  <si>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</si>
  <si>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</si>
  <si>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</si>
  <si>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</si>
  <si>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</si>
  <si>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</si>
  <si>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</si>
  <si>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</si>
  <si>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</si>
  <si>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</si>
  <si>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</si>
  <si>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</si>
  <si>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</si>
  <si>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</si>
  <si>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</si>
  <si>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</si>
  <si>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</si>
  <si>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</si>
  <si>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</si>
  <si>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</si>
  <si>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</si>
  <si>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</si>
  <si>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</si>
  <si>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</si>
  <si>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</si>
  <si>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</si>
  <si>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</si>
  <si>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</si>
  <si>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</si>
  <si>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</si>
  <si>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</si>
  <si>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</si>
  <si>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</si>
  <si>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</si>
  <si>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</si>
  <si>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</si>
  <si>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</si>
  <si>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</si>
  <si>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</si>
  <si>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FB7398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</si>
  <si>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</si>
  <si>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</si>
  <si>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</si>
  <si>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</si>
  <si>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</si>
  <si>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</si>
  <si>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</si>
  <si>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</si>
  <si>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</si>
  <si>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</si>
  <si>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</si>
  <si>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</si>
  <si>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</si>
  <si>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</si>
  <si>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</si>
  <si>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FQ3588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</si>
  <si>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</si>
  <si>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</si>
  <si>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</si>
  <si>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</si>
  <si>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</si>
  <si>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</si>
  <si>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</si>
  <si>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</si>
  <si>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</si>
  <si>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</si>
  <si>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</si>
  <si>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</si>
  <si>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IF0894</t>
  </si>
  <si>
    <t>dfm-1663</t>
  </si>
  <si>
    <t>LP210</t>
  </si>
  <si>
    <t>dfm-1664</t>
  </si>
  <si>
    <t>NON-DRAWCORD</t>
  </si>
  <si>
    <t>dfm-1665</t>
  </si>
  <si>
    <t>dfm-1666</t>
  </si>
  <si>
    <t>dfm-1667</t>
  </si>
  <si>
    <t>dfm-1668</t>
  </si>
  <si>
    <t>dfm-1669</t>
  </si>
  <si>
    <t>IF0971</t>
  </si>
  <si>
    <t>dfm-1670</t>
  </si>
  <si>
    <t>dfm-1671</t>
  </si>
  <si>
    <t>dfm-1672</t>
  </si>
  <si>
    <t>dfm-1673</t>
  </si>
  <si>
    <t>dfm-1674</t>
  </si>
  <si>
    <t>dfm-1675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</si>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</sst>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77" totalsRowShown="0" headerRowDxfId="26" dataDxfId="25" tableBorderDxfId="24">
  <autoFilter ref="A2:K16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19"/>
  <sheetViews>
    <sheetView tabSelected="1" zoomScale="106" zoomScaleNormal="100" workbookViewId="0">
      <pane ySplit="2" topLeftCell="A1675" activePane="bottomLeft" state="frozen"/>
      <selection pane="bottomLeft" activeCell="P1678" sqref="P16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IF(COUNTIFS($E$3:E1677,E819)=1,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IF(COUNTIFS($E$3:E1677,E822)=1,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IF(COUNTIFS($E$3:E1677,E829)=1,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IF(COUNTIFS($E$3:E1677,E830)=1,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IF(COUNTIFS($E$3:E1677,E831)=1,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IF(COUNTIFS($E$3:E1677,E832)=1,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IF(COUNTIFS($E$3:E1677,E833)=1,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IF(COUNTIFS($E$3:E1677,E834)=1,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IF(COUNTIFS($E$3:E1677,E835)=1,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IF(COUNTIFS($E$3:E1677,E836)=1,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IF(COUNTIFS($E$3:E1677,E837)=1,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IF(COUNTIFS($E$3:E1677,E838)=1,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IF(COUNTIFS($E$3:E1677,E839)=1,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IF(COUNTIFS($E$3:E1677,E840)=1,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IF(COUNTIFS($E$3:E1677,E841)=1,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IF(COUNTIFS($E$3:E1677,E842)=1,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IF(COUNTIFS($E$3:E1677,E843)=1,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IF(COUNTIFS($E$3:E1677,E844)=1,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IF(COUNTIFS($E$3:E1677,E845)=1,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IF(COUNTIFS($E$3:E1677,E846)=1,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IF(COUNTIFS($E$3:E1677,E847)=1,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IF(COUNTIFS($E$3:E1677,E848)=1,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IF(COUNTIFS($E$3:E1677,E849)=1,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IF(COUNTIFS($E$3:E1677,E850)=1,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IF(COUNTIFS($E$3:E1677,E851)=1,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IF(COUNTIFS($E$3:E1677,E852)=1,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IF(COUNTIFS($E$3:E1677,E855)=1,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IF(COUNTIFS($E$3:E1677,E856)=1,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IF(COUNTIFS($E$3:E1677,E857)=1,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IF(COUNTIFS($E$3:E1677,E858)=1,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IF(COUNTIFS($E$3:E1677,E859)=1,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IF(COUNTIFS($E$3:E1677,E860)=1,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IF(COUNTIFS($E$3:E1677,E861)=1,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IF(COUNTIFS($E$3:E1677,E864)=1,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IF(COUNTIFS($E$3:E1677,E865)=1,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IF(COUNTIFS($E$3:E1677,E866)=1,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IF(COUNTIFS($E$3:E1677,E867)=1,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IF(COUNTIFS($E$3:E1677,E868)=1,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IF(COUNTIFS($E$3:E1677,E869)=1,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IF(COUNTIFS($E$3:E1677,E870)=1,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IF(COUNTIFS($E$3:E1677,E871)=1,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IF(COUNTIFS($E$3:E1677,E874)=1,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IF(COUNTIFS($E$3:E1677,E875)=1,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IF(COUNTIFS($E$3:E1677,E877)=1,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IF(COUNTIFS($E$3:E1677,E882)=1,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IF(COUNTIFS($E$3:E1677,E883)=1,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IF(COUNTIFS($E$3:E1677,E884)=1,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IF(COUNTIFS($E$3:E1677,E885)=1,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IF(COUNTIFS($E$3:E1677,E886)=1,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IF(COUNTIFS($E$3:E1677,E887)=1,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IF(COUNTIFS($E$3:E1677,E888)=1,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IF(COUNTIFS($E$3:E1677,E890)=1,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IF(COUNTIFS($E$3:E1677,E891)=1,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IF(COUNTIFS($E$3:E1677,E892)=1,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IF(COUNTIFS($E$3:E1677,E893)=1,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IF(COUNTIFS($E$3:E1677,E896)=1,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IF(COUNTIFS($E$3:E1677,E897)=1,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IF(COUNTIFS($E$3:E1677,E898)=1,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IF(COUNTIFS($E$3:E1677,E900)=1,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IF(COUNTIFS($E$3:E1677,E901)=1,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IF(COUNTIFS($E$3:E1677,E902)=1,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IF(COUNTIFS($E$3:E1677,E903)=1,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IF(COUNTIFS($E$3:E1677,E907)=1,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IF(COUNTIFS($E$3:E1677,E908)=1,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IF(COUNTIFS($E$3:E1677,E909)=1,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IF(COUNTIFS($E$3:E1677,E939)=1,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IF(COUNTIFS($E$3:E1677,E944)=1,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IF(COUNTIFS($E$3:E1677,E945)=1,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IF(COUNTIFS($E$3:E1677,E946)=1,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IF(COUNTIFS($E$3:E1677,E956)=1,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IF(COUNTIFS($E$3:E1677,E959)=1,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IF(COUNTIFS($E$3:E1677,E972)=1,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IF(COUNTIFS($E$3:E1677,E973)=1,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IF(COUNTIFS($E$3:E1677,E974)=1,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IF(COUNTIFS($E$3:E1677,E975)=1,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IF(COUNTIFS($E$3:E1677,E976)=1,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IF(COUNTIFS($E$3:E1677,E977)=1,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 t="shared" ref="H982:H991" si="68">IF(RIGHT(G982,1)="M", LEFT(G982,LEN(G982)-1), G982)</f>
        <v>DC104</v>
      </c>
      <c r="I982" s="35" t="str">
        <f t="shared" ref="I982:I991" si="69"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IF(COUNTIFS($E$3:E1677,E992)=1,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8">
        <f>IF(COUNTIFS($E$3:E1677,E999)=1,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2"/>
        <v>JS105</v>
      </c>
      <c r="I1003" s="35" t="str">
        <f t="shared" si="73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2"/>
        <v>JS103</v>
      </c>
      <c r="I1004" s="35" t="str">
        <f t="shared" si="73"/>
        <v>Non-M</v>
      </c>
      <c r="J1004" s="44" t="s">
        <v>1290</v>
      </c>
      <c r="K1004" s="36"/>
      <c r="L1004" s="78">
        <f>IF(COUNTIFS($E$3:E1677,E1004)=1,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IF(COUNTIFS($E$3:E1677,E1005)=1,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4"/>
        <v>HM208</v>
      </c>
      <c r="I1007" s="35" t="str">
        <f t="shared" si="75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IF(COUNTIFS($E$3:E1677,E1010)=1,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6"/>
        <v>JS108</v>
      </c>
      <c r="I1012" s="35" t="str">
        <f t="shared" si="77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8">
        <f>IF(COUNTIFS($E$3:E1677,E1015)=1,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IF(COUNTIFS($E$3:E1677,E1016)=1,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8"/>
        <v>JS105</v>
      </c>
      <c r="I1024" s="35" t="str">
        <f t="shared" si="79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8"/>
        <v>JS124</v>
      </c>
      <c r="I1025" s="35" t="str">
        <f t="shared" si="79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8">
        <f>IF(COUNTIFS($E$3:E1677,E1026)=1,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8">
        <f>IF(COUNTIFS($E$3:E1677,E1027)=1,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8">
        <f>IF(COUNTIFS($E$3:E1677,E1028)=1,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8">
        <f>IF(COUNTIFS($E$3:E1677,E1029)=1,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8">
        <f>IF(COUNTIFS($E$3:E1677,E1030)=1,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8">
        <f>IF(COUNTIFS($E$3:E1677,E1031)=1,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8">
        <f>IF(COUNTIFS($E$3:E1677,E1032)=1,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8">
        <f>IF(COUNTIFS($E$3:E1677,E1033)=1,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8">
        <f>IF(COUNTIFS($E$3:E1677,E1034)=1,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8">
        <f>IF(COUNTIFS($E$3:E1677,E1035)=1,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8">
        <f>IF(COUNTIFS($E$3:E1677,E1036)=1,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8">
        <f>IF(COUNTIFS($E$3:E1677,E1038)=1,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1453</v>
      </c>
      <c r="K1039" s="33"/>
      <c r="L1039" s="78">
        <f>IF(COUNTIFS($E$3:E1677,E1039)=1,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8">
        <f>IF(COUNTIFS($E$3:E1677,E1040)=1,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8">
        <f>IF(COUNTIFS($E$3:E1677,E1041)=1,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8">
        <f>IF(COUNTIFS($E$3:E1677,E1042)=1,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8">
        <f>IF(COUNTIFS($E$3:E1677,E1043)=1,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8">
        <f>IF(COUNTIFS($E$3:E1677,E1044)=1,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8">
        <f>IF(COUNTIFS($E$3:E1677,E1045)=1,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1553</v>
      </c>
      <c r="K1046" s="33"/>
      <c r="L1046" s="78">
        <f>IF(COUNTIFS($E$3:E1677,E1046)=1,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8">
        <f>IF(COUNTIFS($E$3:E1677,E1047)=1,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8">
        <f>IF(COUNTIFS($E$3:E1677,E1048)=1,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8">
        <f>IF(COUNTIFS($E$3:E1677,E1049)=1,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2"/>
        <v>PK602</v>
      </c>
      <c r="I1050" s="57" t="str">
        <f t="shared" si="83"/>
        <v>Non-M</v>
      </c>
      <c r="J1050" s="58" t="s">
        <v>1353</v>
      </c>
      <c r="K1050" s="33"/>
      <c r="L1050" s="78">
        <f>IF(COUNTIFS($E$3:E1677,E1050)=1,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2"/>
        <v>PB207</v>
      </c>
      <c r="I1051" s="57" t="str">
        <f t="shared" si="83"/>
        <v>Non-M</v>
      </c>
      <c r="J1051" s="58" t="s">
        <v>1562</v>
      </c>
      <c r="K1051" s="33"/>
      <c r="L1051" s="78">
        <f>IF(COUNTIFS($E$3:E1677,E1051)=1,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8">
        <f>IF(COUNTIFS($E$3:E1677,E1054)=1,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8">
        <f>IF(COUNTIFS($E$3:E1677,E1055)=1,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IF(COUNTIFS($E$3:E1677,E1056)=1,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1553</v>
      </c>
      <c r="K1061" s="33"/>
      <c r="L1061" s="78">
        <f>IF(COUNTIFS($E$3:E1677,E1061)=1,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8">
        <f>IF(COUNTIFS($E$3:E1677,E1062)=1,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8">
        <f>IF(COUNTIFS($E$3:E1677,E1063)=1,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8">
        <f>IF(COUNTIFS($E$3:E1677,E1066)=1,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8">
        <f>IF(COUNTIFS($E$3:E1677,E1067)=1,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8">
        <f>IF(COUNTIFS($E$3:E1677,E1071)=1,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8">
        <f>IF(COUNTIFS($E$3:E1677,E1072)=1,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8">
        <f>IF(COUNTIFS($E$3:E1677,E1073)=1,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8">
        <f>IF(COUNTIFS($E$3:E1677,E1074)=1,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8">
        <f>IF(COUNTIFS($E$3:E1677,E1075)=1,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90"/>
        <v>JS105</v>
      </c>
      <c r="I1076" s="57" t="str">
        <f t="shared" si="91"/>
        <v>Non-M</v>
      </c>
      <c r="J1076" s="58" t="s">
        <v>1290</v>
      </c>
      <c r="K1076" s="33"/>
      <c r="L1076" s="78">
        <f>IF(COUNTIFS($E$3:E1677,E1076)=1,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1290</v>
      </c>
      <c r="K1077" s="33"/>
      <c r="L1077" s="78">
        <f>IF(COUNTIFS($E$3:E1677,E1077)=1,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8">
        <f>IF(COUNTIFS($E$3:E1677,E1078)=1,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2"/>
        <v>HM315</v>
      </c>
      <c r="I1084" s="57" t="str">
        <f t="shared" si="93"/>
        <v>M</v>
      </c>
      <c r="J1084" s="58" t="s">
        <v>1553</v>
      </c>
      <c r="K1084" s="33"/>
      <c r="L1084" s="78">
        <f>IF(COUNTIFS($E$3:E1677,E1084)=1,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IF(COUNTIFS($E$3:E1677,E1085)=1,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IF(COUNTIFS($E$3:E1677,E1086)=1,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IF(COUNTIFS($E$3:E1677,E1088)=1,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IF(COUNTIFS($E$3:E1677,E1089)=1,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4"/>
        <v>HM208</v>
      </c>
      <c r="I1091" s="35" t="str">
        <f t="shared" si="95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4"/>
        <v>JS105</v>
      </c>
      <c r="I1098" s="57" t="str">
        <f t="shared" si="95"/>
        <v>M</v>
      </c>
      <c r="J1098" s="58" t="s">
        <v>1290</v>
      </c>
      <c r="K1098" s="33"/>
      <c r="L1098" s="78">
        <f>IF(COUNTIFS($E$3:E1677,E1098)=1,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1619</v>
      </c>
      <c r="K1099" s="33"/>
      <c r="L1099" s="78">
        <f>IF(COUNTIFS($E$3:E1677,E1099)=1,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8">
        <f>IF(COUNTIFS($E$3:E1677,E1100)=1,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8">
        <f>IF(COUNTIFS($E$3:E1677,E1101)=1,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8">
        <f>IF(COUNTIFS($E$3:E1677,E1102)=1,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8">
        <f>IF(COUNTIFS($E$3:E1677,E1103)=1,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8">
        <f>IF(COUNTIFS($E$3:E1677,E1104)=1,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6"/>
        <v>PK100</v>
      </c>
      <c r="I1105" s="57" t="str">
        <f t="shared" si="97"/>
        <v>Non-M</v>
      </c>
      <c r="J1105" s="58"/>
      <c r="K1105" s="33"/>
      <c r="L1105" s="78">
        <f>IF(COUNTIFS($E$3:E1677,E1105)=1,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8">
        <f>IF(COUNTIFS($E$3:E1677,E1106)=1,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8">
        <f>IF(COUNTIFS($E$3:E1677,E1107)=1,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8">
        <f>IF(COUNTIFS($E$3:E1677,E1108)=1,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8">
        <f>IF(COUNTIFS($E$3:E1677,E1109)=1,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8">
        <f>IF(COUNTIFS($E$3:E1677,E1110)=1,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8">
        <f>IF(COUNTIFS($E$3:E1677,E1111)=1,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8">
        <f>IF(COUNTIFS($E$3:E1677,E1118)=1,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100">IF(RIGHT(G1119,1)="M", LEFT(G1119,LEN(G1119)-1), G1119)</f>
        <v>JS105</v>
      </c>
      <c r="I1119" s="57" t="str">
        <f t="shared" ref="I1119:I1150" si="101">IF(RIGHT(G1119,1)="M","M","Non-M")</f>
        <v>Non-M</v>
      </c>
      <c r="J1119" s="58"/>
      <c r="K1119" s="33"/>
      <c r="L1119" s="78">
        <f>IF(COUNTIFS($E$3:E1677,E1119)=1,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8">
        <f>IF(COUNTIFS($E$3:E1677,E1120)=1,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100"/>
        <v>WB210&amp;WB406</v>
      </c>
      <c r="I1121" s="25" t="str">
        <f t="shared" si="101"/>
        <v>Non-M</v>
      </c>
      <c r="J1121" s="34"/>
      <c r="K1121" s="26"/>
      <c r="L1121" s="78">
        <f>IF(COUNTIFS($E$3:E1677,E1121)=1,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100"/>
        <v>DC101</v>
      </c>
      <c r="I1122" s="25" t="str">
        <f t="shared" si="101"/>
        <v>Non-M</v>
      </c>
      <c r="J1122" s="34"/>
      <c r="K1122" s="26"/>
      <c r="L1122" s="78">
        <f>IF(COUNTIFS($E$3:E1677,E1122)=1,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100"/>
        <v>DC300</v>
      </c>
      <c r="I1123" s="25" t="str">
        <f t="shared" si="101"/>
        <v>Non-M</v>
      </c>
      <c r="J1123" s="34"/>
      <c r="K1123" s="26"/>
      <c r="L1123" s="78">
        <f>IF(COUNTIFS($E$3:E1677,E1123)=1,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100"/>
        <v>DC200</v>
      </c>
      <c r="I1124" s="25" t="str">
        <f t="shared" si="101"/>
        <v>Non-M</v>
      </c>
      <c r="J1124" s="34"/>
      <c r="K1124" s="26"/>
      <c r="L1124" s="78">
        <f>IF(COUNTIFS($E$3:E1677,E1124)=1,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100"/>
        <v>DC400</v>
      </c>
      <c r="I1125" s="25" t="str">
        <f t="shared" si="101"/>
        <v>Non-M</v>
      </c>
      <c r="J1125" s="34"/>
      <c r="K1125" s="26"/>
      <c r="L1125" s="78">
        <f>IF(COUNTIFS($E$3:E1677,E1125)=1,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100"/>
        <v>PK205</v>
      </c>
      <c r="I1126" s="25" t="str">
        <f t="shared" si="101"/>
        <v>Non-M</v>
      </c>
      <c r="J1126" s="34"/>
      <c r="K1126" s="26"/>
      <c r="L1126" s="78">
        <f>IF(COUNTIFS($E$3:E1677,E1126)=1,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100"/>
        <v>PB206&amp;PB204</v>
      </c>
      <c r="I1127" s="25" t="str">
        <f t="shared" si="101"/>
        <v>Non-M</v>
      </c>
      <c r="J1127" s="34"/>
      <c r="K1127" s="26"/>
      <c r="L1127" s="78">
        <f>IF(COUNTIFS($E$3:E1677,E1127)=1,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100"/>
        <v>HM506</v>
      </c>
      <c r="I1128" s="25" t="str">
        <f t="shared" si="101"/>
        <v>Non-M</v>
      </c>
      <c r="J1128" s="34"/>
      <c r="K1128" s="26"/>
      <c r="L1128" s="78">
        <f>IF(COUNTIFS($E$3:E1677,E1128)=1,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100"/>
        <v>HM701&amp;DC104</v>
      </c>
      <c r="I1129" s="25" t="str">
        <f t="shared" si="101"/>
        <v>Non-M</v>
      </c>
      <c r="J1129" s="34"/>
      <c r="K1129" s="26"/>
      <c r="L1129" s="78">
        <f>IF(COUNTIFS($E$3:E1677,E1129)=1,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100"/>
        <v>JS105</v>
      </c>
      <c r="I1130" s="25" t="str">
        <f t="shared" si="101"/>
        <v>Non-M</v>
      </c>
      <c r="J1130" s="34"/>
      <c r="K1130" s="26"/>
      <c r="L1130" s="78">
        <f>IF(COUNTIFS($E$3:E1677,E1130)=1,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100"/>
        <v>JS124</v>
      </c>
      <c r="I1131" s="25" t="str">
        <f t="shared" si="101"/>
        <v>Non-M</v>
      </c>
      <c r="J1131" s="34"/>
      <c r="K1131" s="26"/>
      <c r="L1131" s="78">
        <f>IF(COUNTIFS($E$3:E1677,E1131)=1,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100"/>
        <v>JS117&amp;JS107</v>
      </c>
      <c r="I1132" s="25" t="str">
        <f t="shared" si="101"/>
        <v>Non-M</v>
      </c>
      <c r="J1132" s="34"/>
      <c r="K1132" s="26"/>
      <c r="L1132" s="78">
        <f>IF(COUNTIFS($E$3:E1677,E1132)=1,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100"/>
        <v>JS400</v>
      </c>
      <c r="I1133" s="25" t="str">
        <f t="shared" si="101"/>
        <v>Non-M</v>
      </c>
      <c r="J1133" s="34"/>
      <c r="K1133" s="26"/>
      <c r="L1133" s="78">
        <f>IF(COUNTIFS($E$3:E1677,E1133)=1,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100"/>
        <v>WB208</v>
      </c>
      <c r="I1134" s="25" t="str">
        <f t="shared" si="101"/>
        <v>M</v>
      </c>
      <c r="J1134" s="34"/>
      <c r="K1134" s="26"/>
      <c r="L1134" s="78">
        <f>IF(COUNTIFS($E$3:E1677,E1134)=1,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100"/>
        <v>JS205</v>
      </c>
      <c r="I1135" s="25" t="str">
        <f t="shared" si="101"/>
        <v>M</v>
      </c>
      <c r="J1135" s="34"/>
      <c r="K1135" s="26"/>
      <c r="L1135" s="78">
        <f>IF(COUNTIFS($E$3:E1677,E1135)=1,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100"/>
        <v>DC101</v>
      </c>
      <c r="I1136" s="25" t="str">
        <f t="shared" si="101"/>
        <v>Non-M</v>
      </c>
      <c r="J1136" s="34"/>
      <c r="K1136" s="26"/>
      <c r="L1136" s="78">
        <f>IF(COUNTIFS($E$3:E1677,E1136)=1,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100"/>
        <v>DC202</v>
      </c>
      <c r="I1137" s="25" t="str">
        <f t="shared" si="101"/>
        <v>Non-M</v>
      </c>
      <c r="J1137" s="34"/>
      <c r="K1137" s="26"/>
      <c r="L1137" s="78">
        <f>IF(COUNTIFS($E$3:E1677,E1137)=1,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100"/>
        <v>DC300</v>
      </c>
      <c r="I1138" s="25" t="str">
        <f t="shared" si="101"/>
        <v>Non-M</v>
      </c>
      <c r="J1138" s="34"/>
      <c r="K1138" s="26"/>
      <c r="L1138" s="78">
        <f>IF(COUNTIFS($E$3:E1677,E1138)=1,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100"/>
        <v>PK206&amp;PK202</v>
      </c>
      <c r="I1139" s="25" t="str">
        <f t="shared" si="101"/>
        <v>Non-M</v>
      </c>
      <c r="J1139" s="34"/>
      <c r="K1139" s="26"/>
      <c r="L1139" s="78">
        <f>IF(COUNTIFS($E$3:E1677,E1139)=1,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100"/>
        <v>PB214</v>
      </c>
      <c r="I1140" s="25" t="str">
        <f t="shared" si="101"/>
        <v>Non-M</v>
      </c>
      <c r="J1140" s="34"/>
      <c r="K1140" s="26"/>
      <c r="L1140" s="78">
        <f>IF(COUNTIFS($E$3:E1677,E1140)=1,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100"/>
        <v>JS121</v>
      </c>
      <c r="I1141" s="25" t="str">
        <f t="shared" si="101"/>
        <v>Non-M</v>
      </c>
      <c r="J1141" s="34"/>
      <c r="K1141" s="26"/>
      <c r="L1141" s="78">
        <f>IF(COUNTIFS($E$3:E1677,E1141)=1,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100"/>
        <v>HM309</v>
      </c>
      <c r="I1142" s="25" t="str">
        <f t="shared" si="101"/>
        <v>Non-M</v>
      </c>
      <c r="J1142" s="34"/>
      <c r="K1142" s="26"/>
      <c r="L1142" s="78">
        <f>IF(COUNTIFS($E$3:E1677,E1142)=1,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100"/>
        <v>VT302</v>
      </c>
      <c r="I1143" s="25" t="str">
        <f t="shared" si="101"/>
        <v>M</v>
      </c>
      <c r="J1143" s="34"/>
      <c r="K1143" s="26"/>
      <c r="L1143" s="78">
        <f>IF(COUNTIFS($E$3:E1677,E1143)=1,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100"/>
        <v>GT207</v>
      </c>
      <c r="I1144" s="25" t="str">
        <f t="shared" si="101"/>
        <v>Non-M</v>
      </c>
      <c r="J1144" s="34"/>
      <c r="K1144" s="26"/>
      <c r="L1144" s="78">
        <f>IF(COUNTIFS($E$3:E1677,E1144)=1,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100"/>
        <v>CL500</v>
      </c>
      <c r="I1145" s="25" t="str">
        <f t="shared" si="101"/>
        <v>Non-M</v>
      </c>
      <c r="J1145" s="34"/>
      <c r="K1145" s="26"/>
      <c r="L1145" s="78">
        <f>IF(COUNTIFS($E$3:E1677,E1145)=1,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100"/>
        <v>ZP101</v>
      </c>
      <c r="I1146" s="25" t="str">
        <f t="shared" si="101"/>
        <v>M</v>
      </c>
      <c r="J1146" s="34"/>
      <c r="K1146" s="26"/>
      <c r="L1146" s="78">
        <f>IF(COUNTIFS($E$3:E1677,E1146)=1,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100"/>
        <v>LP100</v>
      </c>
      <c r="I1147" s="25" t="str">
        <f t="shared" si="101"/>
        <v>Non-M</v>
      </c>
      <c r="J1147" s="34"/>
      <c r="K1147" s="26"/>
      <c r="L1147" s="78">
        <f>IF(COUNTIFS($E$3:E1677,E1147)=1,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100"/>
        <v>PK100&amp;PK103</v>
      </c>
      <c r="I1148" s="25" t="str">
        <f t="shared" si="101"/>
        <v>Non-M</v>
      </c>
      <c r="J1148" s="34"/>
      <c r="K1148" s="26"/>
      <c r="L1148" s="78">
        <f>IF(COUNTIFS($E$3:E1677,E1148)=1,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100"/>
        <v>PK214</v>
      </c>
      <c r="I1149" s="25" t="str">
        <f t="shared" si="101"/>
        <v>Non-M</v>
      </c>
      <c r="J1149" s="34"/>
      <c r="K1149" s="26"/>
      <c r="L1149" s="78">
        <f>IF(COUNTIFS($E$3:E1677,E1149)=1,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100"/>
        <v>PB202&amp;PB204</v>
      </c>
      <c r="I1150" s="25" t="str">
        <f t="shared" si="101"/>
        <v>Non-M</v>
      </c>
      <c r="J1150" s="34"/>
      <c r="K1150" s="26"/>
      <c r="L1150" s="78">
        <f>IF(COUNTIFS($E$3:E1677,E1150)=1,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2">IF(RIGHT(G1151,1)="M", LEFT(G1151,LEN(G1151)-1), G1151)</f>
        <v>PB201</v>
      </c>
      <c r="I1151" s="25" t="str">
        <f t="shared" ref="I1151:I1177" si="103">IF(RIGHT(G1151,1)="M","M","Non-M")</f>
        <v>Non-M</v>
      </c>
      <c r="J1151" s="34"/>
      <c r="K1151" s="26"/>
      <c r="L1151" s="78">
        <f>IF(COUNTIFS($E$3:E1677,E1151)=1,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2"/>
        <v>HM502</v>
      </c>
      <c r="I1152" s="25" t="str">
        <f t="shared" si="103"/>
        <v>M</v>
      </c>
      <c r="J1152" s="34"/>
      <c r="K1152" s="26"/>
      <c r="L1152" s="78">
        <f>IF(COUNTIFS($E$3:E1677,E1152)=1,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2"/>
        <v>HM806&amp;HM805</v>
      </c>
      <c r="I1153" s="25" t="str">
        <f t="shared" si="103"/>
        <v>Non-M</v>
      </c>
      <c r="J1153" s="34"/>
      <c r="K1153" s="26"/>
      <c r="L1153" s="78">
        <f>IF(COUNTIFS($E$3:E1677,E1153)=1,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2"/>
        <v>JS105</v>
      </c>
      <c r="I1154" s="25" t="str">
        <f t="shared" si="103"/>
        <v>M</v>
      </c>
      <c r="J1154" s="34" t="s">
        <v>1290</v>
      </c>
      <c r="K1154" s="26"/>
      <c r="L1154" s="78">
        <f>IF(COUNTIFS($E$3:E1677,E1154)=1,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2"/>
        <v>HM309</v>
      </c>
      <c r="I1155" s="25" t="str">
        <f t="shared" si="103"/>
        <v>Non-M</v>
      </c>
      <c r="J1155" s="34"/>
      <c r="K1155" s="26"/>
      <c r="L1155" s="78">
        <f>IF(COUNTIFS($E$3:E1677,E1155)=1,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2"/>
        <v>JS117</v>
      </c>
      <c r="I1156" s="25" t="str">
        <f t="shared" si="103"/>
        <v>Non-M</v>
      </c>
      <c r="J1156" s="34"/>
      <c r="K1156" s="26"/>
      <c r="L1156" s="78">
        <f>IF(COUNTIFS($E$3:E1677,E1156)=1,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2"/>
        <v>JS120</v>
      </c>
      <c r="I1157" s="25" t="str">
        <f t="shared" si="103"/>
        <v>Non-M</v>
      </c>
      <c r="J1157" s="34"/>
      <c r="K1157" s="26"/>
      <c r="L1157" s="78">
        <f>IF(COUNTIFS($E$3:E1677,E1157)=1,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2"/>
        <v>WB205</v>
      </c>
      <c r="I1158" s="25" t="str">
        <f t="shared" si="103"/>
        <v>M</v>
      </c>
      <c r="J1158" s="34"/>
      <c r="K1158" s="26">
        <v>14695</v>
      </c>
      <c r="L1158" s="78">
        <f>IF(COUNTIFS($E$3:E1677,E1158)=1,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2"/>
        <v>DC101</v>
      </c>
      <c r="I1159" s="25" t="str">
        <f t="shared" si="103"/>
        <v>Non-M</v>
      </c>
      <c r="J1159" s="34"/>
      <c r="K1159" s="26">
        <v>14695</v>
      </c>
      <c r="L1159" s="78">
        <f>IF(COUNTIFS($E$3:E1677,E1159)=1,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2"/>
        <v>DC202</v>
      </c>
      <c r="I1160" s="25" t="str">
        <f t="shared" si="103"/>
        <v>Non-M</v>
      </c>
      <c r="J1160" s="34"/>
      <c r="K1160" s="26">
        <v>14695</v>
      </c>
      <c r="L1160" s="78">
        <f>IF(COUNTIFS($E$3:E1677,E1160)=1,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2"/>
        <v>DC300</v>
      </c>
      <c r="I1161" s="25" t="str">
        <f t="shared" si="103"/>
        <v>Non-M</v>
      </c>
      <c r="J1161" s="34"/>
      <c r="K1161" s="26">
        <v>14695</v>
      </c>
      <c r="L1161" s="78">
        <f>IF(COUNTIFS($E$3:E1677,E1161)=1,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2"/>
        <v>DC400</v>
      </c>
      <c r="I1162" s="25" t="str">
        <f t="shared" si="103"/>
        <v>Non-M</v>
      </c>
      <c r="J1162" s="34"/>
      <c r="K1162" s="26">
        <v>14695</v>
      </c>
      <c r="L1162" s="78">
        <f>IF(COUNTIFS($E$3:E1677,E1162)=1,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2"/>
        <v>PK201</v>
      </c>
      <c r="I1163" s="25" t="str">
        <f t="shared" si="103"/>
        <v>Non-M</v>
      </c>
      <c r="J1163" s="34"/>
      <c r="K1163" s="26">
        <v>14695</v>
      </c>
      <c r="L1163" s="78">
        <f>IF(COUNTIFS($E$3:E1677,E1163)=1,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2"/>
        <v>PB204</v>
      </c>
      <c r="I1164" s="25" t="str">
        <f t="shared" si="103"/>
        <v>Non-M</v>
      </c>
      <c r="J1164" s="34"/>
      <c r="K1164" s="26">
        <v>14695</v>
      </c>
      <c r="L1164" s="78">
        <f>IF(COUNTIFS($E$3:E1677,E1164)=1,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2"/>
        <v>JS105</v>
      </c>
      <c r="I1165" s="25" t="str">
        <f t="shared" si="103"/>
        <v>Non-M</v>
      </c>
      <c r="J1165" s="34"/>
      <c r="K1165" s="26">
        <v>14695</v>
      </c>
      <c r="L1165" s="78">
        <f>IF(COUNTIFS($E$3:E1677,E1165)=1,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2"/>
        <v>JS120</v>
      </c>
      <c r="I1166" s="25" t="str">
        <f t="shared" si="103"/>
        <v>Non-M</v>
      </c>
      <c r="J1166" s="34"/>
      <c r="K1166" s="26">
        <v>14695</v>
      </c>
      <c r="L1166" s="78">
        <f>IF(COUNTIFS($E$3:E1677,E1166)=1,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2"/>
        <v>HM103</v>
      </c>
      <c r="I1167" s="25" t="str">
        <f t="shared" si="103"/>
        <v>M</v>
      </c>
      <c r="J1167" s="34" t="s">
        <v>1715</v>
      </c>
      <c r="K1167" s="26">
        <v>14695</v>
      </c>
      <c r="L1167" s="78">
        <f>IF(COUNTIFS($E$3:E1677,E1167)=1,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2"/>
        <v>WB202</v>
      </c>
      <c r="I1168" s="25" t="str">
        <f t="shared" si="103"/>
        <v>M</v>
      </c>
      <c r="J1168" s="34"/>
      <c r="K1168" s="26"/>
      <c r="L1168" s="78">
        <f>IF(COUNTIFS($E$3:E1677,E1168)=1,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2"/>
        <v>DC400</v>
      </c>
      <c r="I1169" s="25" t="str">
        <f t="shared" si="103"/>
        <v>Non-M</v>
      </c>
      <c r="J1169" s="34"/>
      <c r="K1169" s="26"/>
      <c r="L1169" s="78">
        <f>IF(COUNTIFS($E$3:E1677,E1169)=1,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2"/>
        <v>LP203</v>
      </c>
      <c r="I1170" s="25" t="str">
        <f t="shared" si="103"/>
        <v>Non-M</v>
      </c>
      <c r="J1170" s="34"/>
      <c r="K1170" s="26"/>
      <c r="L1170" s="78">
        <f>IF(COUNTIFS($E$3:E1677,E1170)=1,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2"/>
        <v>ST300</v>
      </c>
      <c r="I1171" s="25" t="str">
        <f t="shared" si="103"/>
        <v>Non-M</v>
      </c>
      <c r="J1171" s="34"/>
      <c r="K1171" s="26"/>
      <c r="L1171" s="78">
        <f>IF(COUNTIFS($E$3:E1677,E1171)=1,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2"/>
        <v>LP104</v>
      </c>
      <c r="I1172" s="25" t="str">
        <f t="shared" si="103"/>
        <v>Non-M</v>
      </c>
      <c r="J1172" s="34"/>
      <c r="K1172" s="26"/>
      <c r="L1172" s="78">
        <f>IF(COUNTIFS($E$3:E1677,E1172)=1,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2"/>
        <v>PK304</v>
      </c>
      <c r="I1173" s="25" t="str">
        <f t="shared" si="103"/>
        <v>Non-M</v>
      </c>
      <c r="J1173" s="34"/>
      <c r="K1173" s="26"/>
      <c r="L1173" s="78">
        <f>IF(COUNTIFS($E$3:E1677,E1173)=1,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2"/>
        <v>PB304</v>
      </c>
      <c r="I1174" s="25" t="str">
        <f t="shared" si="103"/>
        <v>Non-M</v>
      </c>
      <c r="J1174" s="34"/>
      <c r="K1174" s="26"/>
      <c r="L1174" s="78">
        <f>IF(COUNTIFS($E$3:E1677,E1174)=1,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2"/>
        <v>HM500</v>
      </c>
      <c r="I1175" s="25" t="str">
        <f t="shared" si="103"/>
        <v>Non-M</v>
      </c>
      <c r="J1175" s="34"/>
      <c r="K1175" s="26"/>
      <c r="L1175" s="78">
        <f>IF(COUNTIFS($E$3:E1677,E1175)=1,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2"/>
        <v>JS124</v>
      </c>
      <c r="I1176" s="25" t="str">
        <f t="shared" si="103"/>
        <v>Non-M</v>
      </c>
      <c r="J1176" s="34"/>
      <c r="K1176" s="26"/>
      <c r="L1176" s="78">
        <f>IF(COUNTIFS($E$3:E1677,E1176)=1,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4">IF(RIGHT(G1178,1)="M", LEFT(G1178,LEN(G1178)-1), G1178)</f>
        <v>WB210</v>
      </c>
      <c r="I1178" s="25" t="str">
        <f t="shared" ref="I1178:I1209" si="105">IF(RIGHT(G1178,1)="M","M","Non-M")</f>
        <v>Non-M</v>
      </c>
      <c r="J1178" s="34"/>
      <c r="K1178" s="26"/>
      <c r="L1178" s="78">
        <f>IF(COUNTIFS($E$3:E1677,E1178)=1,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4"/>
        <v>DC101</v>
      </c>
      <c r="I1179" s="25" t="str">
        <f t="shared" si="105"/>
        <v>Non-M</v>
      </c>
      <c r="J1179" s="34"/>
      <c r="K1179" s="26"/>
      <c r="L1179" s="78">
        <f>IF(COUNTIFS($E$3:E1677,E1179)=1,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4"/>
        <v>DC300</v>
      </c>
      <c r="I1180" s="25" t="str">
        <f t="shared" si="105"/>
        <v>Non-M</v>
      </c>
      <c r="J1180" s="34"/>
      <c r="K1180" s="26"/>
      <c r="L1180" s="78">
        <f>IF(COUNTIFS($E$3:E1677,E1180)=1,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4"/>
        <v>DC202</v>
      </c>
      <c r="I1181" s="25" t="str">
        <f t="shared" si="105"/>
        <v>Non-M</v>
      </c>
      <c r="J1181" s="34"/>
      <c r="K1181" s="26"/>
      <c r="L1181" s="78">
        <f>IF(COUNTIFS($E$3:E1677,E1181)=1,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4"/>
        <v>DC400</v>
      </c>
      <c r="I1182" s="25" t="str">
        <f t="shared" si="105"/>
        <v>Non-M</v>
      </c>
      <c r="J1182" s="34"/>
      <c r="K1182" s="26"/>
      <c r="L1182" s="78">
        <f>IF(COUNTIFS($E$3:E1677,E1182)=1,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4"/>
        <v>PK200</v>
      </c>
      <c r="I1183" s="25" t="str">
        <f t="shared" si="105"/>
        <v>Non-M</v>
      </c>
      <c r="J1183" s="34"/>
      <c r="K1183" s="26"/>
      <c r="L1183" s="78">
        <f>IF(COUNTIFS($E$3:E1677,E1183)=1,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4"/>
        <v>PB204</v>
      </c>
      <c r="I1184" s="25" t="str">
        <f t="shared" si="105"/>
        <v>Non-M</v>
      </c>
      <c r="J1184" s="34"/>
      <c r="K1184" s="26"/>
      <c r="L1184" s="78">
        <f>IF(COUNTIFS($E$3:E1677,E1184)=1,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4"/>
        <v>GT208&amp;GT401</v>
      </c>
      <c r="I1185" s="25" t="str">
        <f t="shared" si="105"/>
        <v>Non-M</v>
      </c>
      <c r="J1185" s="34"/>
      <c r="K1185" s="26"/>
      <c r="L1185" s="78">
        <f>IF(COUNTIFS($E$3:E1677,E1185)=1,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4"/>
        <v>HM306</v>
      </c>
      <c r="I1186" s="25" t="str">
        <f t="shared" si="105"/>
        <v>Non-M</v>
      </c>
      <c r="J1186" s="34"/>
      <c r="K1186" s="26"/>
      <c r="L1186" s="78">
        <f>IF(COUNTIFS($E$3:E1677,E1186)=1,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4"/>
        <v>JS105</v>
      </c>
      <c r="I1187" s="25" t="str">
        <f t="shared" si="105"/>
        <v>Non-M</v>
      </c>
      <c r="J1187" s="34"/>
      <c r="K1187" s="26"/>
      <c r="L1187" s="78">
        <f>IF(COUNTIFS($E$3:E1677,E1187)=1,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4"/>
        <v>WB503</v>
      </c>
      <c r="I1188" s="25" t="str">
        <f t="shared" si="105"/>
        <v>Non-M</v>
      </c>
      <c r="J1188" s="34"/>
      <c r="K1188" s="26"/>
      <c r="L1188" s="78">
        <f>IF(COUNTIFS($E$3:E1677,E1188)=1,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4"/>
        <v>DC101</v>
      </c>
      <c r="I1189" s="25" t="str">
        <f t="shared" si="105"/>
        <v>Non-M</v>
      </c>
      <c r="J1189" s="34"/>
      <c r="K1189" s="26"/>
      <c r="L1189" s="78">
        <f>IF(COUNTIFS($E$3:E1677,E1189)=1,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4"/>
        <v>DC202</v>
      </c>
      <c r="I1190" s="25" t="str">
        <f t="shared" si="105"/>
        <v>Non-M</v>
      </c>
      <c r="J1190" s="34"/>
      <c r="K1190" s="26"/>
      <c r="L1190" s="78">
        <f>IF(COUNTIFS($E$3:E1677,E1190)=1,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4"/>
        <v>DC300</v>
      </c>
      <c r="I1191" s="25" t="str">
        <f t="shared" si="105"/>
        <v>Non-M</v>
      </c>
      <c r="J1191" s="34"/>
      <c r="K1191" s="26"/>
      <c r="L1191" s="78">
        <f>IF(COUNTIFS($E$3:E1677,E1191)=1,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4"/>
        <v>DC400</v>
      </c>
      <c r="I1192" s="25" t="str">
        <f t="shared" si="105"/>
        <v>Non-M</v>
      </c>
      <c r="J1192" s="34"/>
      <c r="K1192" s="26"/>
      <c r="L1192" s="78">
        <f>IF(COUNTIFS($E$3:E1677,E1192)=1,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4"/>
        <v>PK201</v>
      </c>
      <c r="I1193" s="25" t="str">
        <f t="shared" si="105"/>
        <v>Non-M</v>
      </c>
      <c r="J1193" s="34"/>
      <c r="K1193" s="26"/>
      <c r="L1193" s="78">
        <f>IF(COUNTIFS($E$3:E1677,E1193)=1,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4"/>
        <v>PB204</v>
      </c>
      <c r="I1194" s="25" t="str">
        <f t="shared" si="105"/>
        <v>Non-M</v>
      </c>
      <c r="J1194" s="34"/>
      <c r="K1194" s="26"/>
      <c r="L1194" s="78">
        <f>IF(COUNTIFS($E$3:E1677,E1194)=1,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4"/>
        <v>GT203</v>
      </c>
      <c r="I1195" s="25" t="str">
        <f t="shared" si="105"/>
        <v>Non-M</v>
      </c>
      <c r="J1195" s="34"/>
      <c r="K1195" s="26"/>
      <c r="L1195" s="78">
        <f>IF(COUNTIFS($E$3:E1677,E1195)=1,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4"/>
        <v>HM422</v>
      </c>
      <c r="I1196" s="25" t="str">
        <f t="shared" si="105"/>
        <v>Non-M</v>
      </c>
      <c r="J1196" s="34"/>
      <c r="K1196" s="26"/>
      <c r="L1196" s="78">
        <f>IF(COUNTIFS($E$3:E1677,E1196)=1,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4"/>
        <v>VT805</v>
      </c>
      <c r="I1197" s="25" t="str">
        <f t="shared" si="105"/>
        <v>Non-M</v>
      </c>
      <c r="J1197" s="34"/>
      <c r="K1197" s="26"/>
      <c r="L1197" s="78">
        <f>IF(COUNTIFS($E$3:E1677,E1197)=1,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4"/>
        <v>JS105</v>
      </c>
      <c r="I1198" s="25" t="str">
        <f t="shared" si="105"/>
        <v>Non-M</v>
      </c>
      <c r="J1198" s="34"/>
      <c r="K1198" s="26"/>
      <c r="L1198" s="78">
        <f>IF(COUNTIFS($E$3:E1677,E1198)=1,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4"/>
        <v>JS124</v>
      </c>
      <c r="I1199" s="25" t="str">
        <f t="shared" si="105"/>
        <v>Non-M</v>
      </c>
      <c r="J1199" s="34"/>
      <c r="K1199" s="26"/>
      <c r="L1199" s="78">
        <f>IF(COUNTIFS($E$3:E1677,E1199)=1,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4"/>
        <v>ZP105</v>
      </c>
      <c r="I1200" s="25" t="str">
        <f t="shared" si="105"/>
        <v>Non-M</v>
      </c>
      <c r="J1200" s="34"/>
      <c r="K1200" s="26"/>
      <c r="L1200" s="78">
        <f>IF(COUNTIFS($E$3:E1677,E1200)=1,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4"/>
        <v>HM419&amp;HM420</v>
      </c>
      <c r="I1201" s="25" t="str">
        <f t="shared" si="105"/>
        <v>Non-M</v>
      </c>
      <c r="J1201" s="34"/>
      <c r="K1201" s="26"/>
      <c r="L1201" s="78">
        <f>IF(COUNTIFS($E$3:E1677,E1201)=1,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4"/>
        <v>PK105</v>
      </c>
      <c r="I1202" s="25" t="str">
        <f t="shared" si="105"/>
        <v>M</v>
      </c>
      <c r="J1202" s="34" t="s">
        <v>1765</v>
      </c>
      <c r="K1202" s="26"/>
      <c r="L1202" s="78">
        <f>IF(COUNTIFS($E$3:E1677,E1202)=1,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4"/>
        <v>PB201</v>
      </c>
      <c r="I1203" s="25" t="str">
        <f t="shared" si="105"/>
        <v>Non-M</v>
      </c>
      <c r="J1203" s="34"/>
      <c r="K1203" s="26"/>
      <c r="L1203" s="78">
        <f>IF(COUNTIFS($E$3:E1677,E1203)=1,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4"/>
        <v>HM213</v>
      </c>
      <c r="I1204" s="25" t="str">
        <f t="shared" si="105"/>
        <v>M</v>
      </c>
      <c r="J1204" s="34" t="s">
        <v>1769</v>
      </c>
      <c r="K1204" s="26"/>
      <c r="L1204" s="78">
        <f>IF(COUNTIFS($E$3:E1677,E1204)=1,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4"/>
        <v>JS401</v>
      </c>
      <c r="I1205" s="25" t="str">
        <f t="shared" si="105"/>
        <v>Non-M</v>
      </c>
      <c r="J1205" s="34"/>
      <c r="K1205" s="26"/>
      <c r="L1205" s="78">
        <f>IF(COUNTIFS($E$3:E1677,E1205)=1,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4"/>
        <v>JS105</v>
      </c>
      <c r="I1206" s="25" t="str">
        <f t="shared" si="105"/>
        <v>Non-M</v>
      </c>
      <c r="J1206" s="34"/>
      <c r="K1206" s="26"/>
      <c r="L1206" s="78">
        <f>IF(COUNTIFS($E$3:E1677,E1206)=1,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4"/>
        <v>JS124</v>
      </c>
      <c r="I1207" s="25" t="str">
        <f t="shared" si="105"/>
        <v>Non-M</v>
      </c>
      <c r="J1207" s="34"/>
      <c r="K1207" s="26"/>
      <c r="L1207" s="78">
        <f>IF(COUNTIFS($E$3:E1677,E1207)=1,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4"/>
        <v>WB505&amp;WB309</v>
      </c>
      <c r="I1208" s="25" t="str">
        <f t="shared" si="105"/>
        <v>Non-M</v>
      </c>
      <c r="J1208" s="64" t="s">
        <v>1776</v>
      </c>
      <c r="K1208" s="26"/>
      <c r="L1208" s="78">
        <f>IF(COUNTIFS($E$3:E1677,E1208)=1,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4"/>
        <v>WU401</v>
      </c>
      <c r="I1209" s="25" t="str">
        <f t="shared" si="105"/>
        <v>M</v>
      </c>
      <c r="J1209" s="64" t="s">
        <v>1779</v>
      </c>
      <c r="K1209" s="26"/>
      <c r="L1209" s="78">
        <f>IF(COUNTIFS($E$3:E1677,E1209)=1,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6">IF(RIGHT(G1210,1)="M", LEFT(G1210,LEN(G1210)-1), G1210)</f>
        <v>PK200</v>
      </c>
      <c r="I1210" s="25" t="str">
        <f t="shared" ref="I1210:I1241" si="107">IF(RIGHT(G1210,1)="M","M","Non-M")</f>
        <v>Non-M</v>
      </c>
      <c r="J1210" s="34"/>
      <c r="K1210" s="26"/>
      <c r="L1210" s="78">
        <f>IF(COUNTIFS($E$3:E1677,E1210)=1,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6"/>
        <v>PB204</v>
      </c>
      <c r="I1211" s="25" t="str">
        <f t="shared" si="107"/>
        <v>Non-M</v>
      </c>
      <c r="J1211" s="34"/>
      <c r="K1211" s="26"/>
      <c r="L1211" s="78">
        <f>IF(COUNTIFS($E$3:E1677,E1211)=1,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6"/>
        <v>JS107</v>
      </c>
      <c r="I1212" s="25" t="str">
        <f t="shared" si="107"/>
        <v>Non-M</v>
      </c>
      <c r="J1212" s="34"/>
      <c r="K1212" s="26"/>
      <c r="L1212" s="78">
        <f>IF(COUNTIFS($E$3:E1677,E1212)=1,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6"/>
        <v>PT200</v>
      </c>
      <c r="I1213" s="25" t="str">
        <f t="shared" si="107"/>
        <v>M</v>
      </c>
      <c r="J1213" s="34"/>
      <c r="K1213" s="26"/>
      <c r="L1213" s="78">
        <f>IF(COUNTIFS($E$3:E1677,E1213)=1,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6"/>
        <v>HM801</v>
      </c>
      <c r="I1214" s="25" t="str">
        <f t="shared" si="107"/>
        <v>M</v>
      </c>
      <c r="J1214" s="34"/>
      <c r="K1214" s="26"/>
      <c r="L1214" s="78">
        <f>IF(COUNTIFS($E$3:E1677,E1214)=1,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6"/>
        <v>HM502</v>
      </c>
      <c r="I1215" s="25" t="str">
        <f t="shared" si="107"/>
        <v>Non-M</v>
      </c>
      <c r="J1215" s="34"/>
      <c r="K1215" s="26"/>
      <c r="L1215" s="78">
        <f>IF(COUNTIFS($E$3:E1677,E1215)=1,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6"/>
        <v>WB202</v>
      </c>
      <c r="I1216" s="25" t="str">
        <f t="shared" si="107"/>
        <v>M</v>
      </c>
      <c r="J1216" s="34"/>
      <c r="K1216" s="26"/>
      <c r="L1216" s="78">
        <f>IF(COUNTIFS($E$3:E1677,E1216)=1,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6"/>
        <v>DC400</v>
      </c>
      <c r="I1217" s="25" t="str">
        <f t="shared" si="107"/>
        <v>Non-M</v>
      </c>
      <c r="J1217" s="34"/>
      <c r="K1217" s="26"/>
      <c r="L1217" s="78">
        <f>IF(COUNTIFS($E$3:E1677,E1217)=1,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6"/>
        <v>LP104</v>
      </c>
      <c r="I1218" s="25" t="str">
        <f t="shared" si="107"/>
        <v>M</v>
      </c>
      <c r="J1218" s="34"/>
      <c r="K1218" s="26"/>
      <c r="L1218" s="78">
        <f>IF(COUNTIFS($E$3:E1677,E1218)=1,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6"/>
        <v>PK214</v>
      </c>
      <c r="I1219" s="25" t="str">
        <f t="shared" si="107"/>
        <v>Non-M</v>
      </c>
      <c r="J1219" s="34"/>
      <c r="K1219" s="26"/>
      <c r="L1219" s="78">
        <f>IF(COUNTIFS($E$3:E1677,E1219)=1,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6"/>
        <v>PB204</v>
      </c>
      <c r="I1220" s="25" t="str">
        <f t="shared" si="107"/>
        <v>Non-M</v>
      </c>
      <c r="J1220" s="34"/>
      <c r="K1220" s="26"/>
      <c r="L1220" s="78">
        <f>IF(COUNTIFS($E$3:E1677,E1220)=1,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6"/>
        <v>HM503</v>
      </c>
      <c r="I1221" s="25" t="str">
        <f t="shared" si="107"/>
        <v>Non-M</v>
      </c>
      <c r="J1221" s="34"/>
      <c r="K1221" s="26"/>
      <c r="L1221" s="78">
        <f>IF(COUNTIFS($E$3:E1677,E1221)=1,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6"/>
        <v>JS105</v>
      </c>
      <c r="I1222" s="25" t="str">
        <f t="shared" si="107"/>
        <v>Non-M</v>
      </c>
      <c r="J1222" s="34"/>
      <c r="K1222" s="26"/>
      <c r="L1222" s="78">
        <f>IF(COUNTIFS($E$3:E1677,E1222)=1,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6"/>
        <v>LP211</v>
      </c>
      <c r="I1223" s="25" t="str">
        <f t="shared" si="107"/>
        <v>Non-M</v>
      </c>
      <c r="J1223" s="34"/>
      <c r="K1223" s="26"/>
      <c r="L1223" s="78">
        <f>IF(COUNTIFS($E$3:E1677,E1223)=1,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6"/>
        <v>WB306</v>
      </c>
      <c r="I1224" s="25" t="str">
        <f t="shared" si="107"/>
        <v>Non-M</v>
      </c>
      <c r="J1224" s="34"/>
      <c r="K1224" s="26"/>
      <c r="L1224" s="78">
        <f>IF(COUNTIFS($E$3:E1677,E1224)=1,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6"/>
        <v>LP202</v>
      </c>
      <c r="I1225" s="25" t="str">
        <f t="shared" si="107"/>
        <v>Non-M</v>
      </c>
      <c r="J1225" s="34"/>
      <c r="K1225" s="26"/>
      <c r="L1225" s="78">
        <f>IF(COUNTIFS($E$3:E1677,E1225)=1,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6"/>
        <v>WU202</v>
      </c>
      <c r="I1226" s="25" t="str">
        <f t="shared" si="107"/>
        <v>M</v>
      </c>
      <c r="J1226" s="34" t="s">
        <v>1801</v>
      </c>
      <c r="K1226" s="26"/>
      <c r="L1226" s="78">
        <f>IF(COUNTIFS($E$3:E1677,E1226)=1,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6"/>
        <v>HM500</v>
      </c>
      <c r="I1227" s="25" t="str">
        <f t="shared" si="107"/>
        <v>Non-M</v>
      </c>
      <c r="J1227" s="34"/>
      <c r="K1227" s="26"/>
      <c r="L1227" s="78">
        <f>IF(COUNTIFS($E$3:E1677,E1227)=1,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6"/>
        <v>GT207</v>
      </c>
      <c r="I1228" s="25" t="str">
        <f t="shared" si="107"/>
        <v>Non-M</v>
      </c>
      <c r="J1228" s="34"/>
      <c r="K1228" s="26"/>
      <c r="L1228" s="78">
        <f>IF(COUNTIFS($E$3:E1677,E1228)=1,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6"/>
        <v>JS124</v>
      </c>
      <c r="I1229" s="25" t="str">
        <f t="shared" si="107"/>
        <v>Non-M</v>
      </c>
      <c r="J1229" s="34" t="s">
        <v>1290</v>
      </c>
      <c r="K1229" s="26"/>
      <c r="L1229" s="78">
        <f>IF(COUNTIFS($E$3:E1677,E1229)=1,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6"/>
        <v>HM807</v>
      </c>
      <c r="I1230" s="25" t="str">
        <f t="shared" si="107"/>
        <v>Non-M</v>
      </c>
      <c r="J1230" s="64" t="s">
        <v>1807</v>
      </c>
      <c r="K1230" s="26"/>
      <c r="L1230" s="78">
        <f>IF(COUNTIFS($E$3:E1677,E1230)=1,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6"/>
        <v>PK304</v>
      </c>
      <c r="I1231" s="25" t="str">
        <f t="shared" si="107"/>
        <v>Non-M</v>
      </c>
      <c r="J1231" s="34"/>
      <c r="K1231" s="26"/>
      <c r="L1231" s="78">
        <f>IF(COUNTIFS($E$3:E1677,E1231)=1,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6"/>
        <v>WB405</v>
      </c>
      <c r="I1232" s="25" t="str">
        <f t="shared" si="107"/>
        <v>M</v>
      </c>
      <c r="J1232" s="34"/>
      <c r="K1232" s="26">
        <v>12212</v>
      </c>
      <c r="L1232" s="78">
        <f>IF(COUNTIFS($E$3:E1677,E1232)=1,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6"/>
        <v>DC101</v>
      </c>
      <c r="I1233" s="25" t="str">
        <f t="shared" si="107"/>
        <v>Non-M</v>
      </c>
      <c r="J1233" s="34"/>
      <c r="K1233" s="26">
        <v>12212</v>
      </c>
      <c r="L1233" s="78">
        <f>IF(COUNTIFS($E$3:E1677,E1233)=1,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6"/>
        <v>DC202</v>
      </c>
      <c r="I1234" s="25" t="str">
        <f t="shared" si="107"/>
        <v>Non-M</v>
      </c>
      <c r="J1234" s="34"/>
      <c r="K1234" s="26">
        <v>12212</v>
      </c>
      <c r="L1234" s="78">
        <f>IF(COUNTIFS($E$3:E1677,E1234)=1,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6"/>
        <v>DC300</v>
      </c>
      <c r="I1235" s="25" t="str">
        <f t="shared" si="107"/>
        <v>Non-M</v>
      </c>
      <c r="J1235" s="34"/>
      <c r="K1235" s="26">
        <v>12212</v>
      </c>
      <c r="L1235" s="78">
        <f>IF(COUNTIFS($E$3:E1677,E1235)=1,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6"/>
        <v>DC400</v>
      </c>
      <c r="I1236" s="25" t="str">
        <f t="shared" si="107"/>
        <v>Non-M</v>
      </c>
      <c r="J1236" s="34"/>
      <c r="K1236" s="26">
        <v>12212</v>
      </c>
      <c r="L1236" s="78">
        <f>IF(COUNTIFS($E$3:E1677,E1236)=1,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6"/>
        <v>PK200</v>
      </c>
      <c r="I1237" s="25" t="str">
        <f t="shared" si="107"/>
        <v>Non-M</v>
      </c>
      <c r="J1237" s="34"/>
      <c r="K1237" s="26">
        <v>12212</v>
      </c>
      <c r="L1237" s="78">
        <f>IF(COUNTIFS($E$3:E1677,E1237)=1,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6"/>
        <v>PB214</v>
      </c>
      <c r="I1238" s="25" t="str">
        <f t="shared" si="107"/>
        <v>Non-M</v>
      </c>
      <c r="J1238" s="34"/>
      <c r="K1238" s="26">
        <v>12212</v>
      </c>
      <c r="L1238" s="78">
        <f>IF(COUNTIFS($E$3:E1677,E1238)=1,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6"/>
        <v>HM402</v>
      </c>
      <c r="I1239" s="25" t="str">
        <f t="shared" si="107"/>
        <v>Non-M</v>
      </c>
      <c r="J1239" s="34"/>
      <c r="K1239" s="26">
        <v>12212</v>
      </c>
      <c r="L1239" s="78">
        <f>IF(COUNTIFS($E$3:E1677,E1239)=1,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6"/>
        <v>JS105</v>
      </c>
      <c r="I1240" s="25" t="str">
        <f t="shared" si="107"/>
        <v>Non-M</v>
      </c>
      <c r="J1240" s="34"/>
      <c r="K1240" s="26">
        <v>12212</v>
      </c>
      <c r="L1240" s="78">
        <f>IF(COUNTIFS($E$3:E1677,E1240)=1,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6"/>
        <v>HD104</v>
      </c>
      <c r="I1241" s="25" t="str">
        <f t="shared" si="107"/>
        <v>M</v>
      </c>
      <c r="J1241" s="66" t="s">
        <v>1822</v>
      </c>
      <c r="K1241" s="26"/>
      <c r="L1241" s="78">
        <f>IF(COUNTIFS($E$3:E1677,E1241)=1,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8">IF(RIGHT(G1242,1)="M", LEFT(G1242,LEN(G1242)-1), G1242)</f>
        <v>ZP109</v>
      </c>
      <c r="I1242" s="25" t="str">
        <f t="shared" ref="I1242:I1248" si="109">IF(RIGHT(G1242,1)="M","M","Non-M")</f>
        <v>Non-M</v>
      </c>
      <c r="J1242" s="34"/>
      <c r="K1242" s="26"/>
      <c r="L1242" s="78">
        <f>IF(COUNTIFS($E$3:E1677,E1242)=1,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8"/>
        <v>CL503</v>
      </c>
      <c r="I1243" s="25" t="str">
        <f t="shared" si="109"/>
        <v>M</v>
      </c>
      <c r="J1243" s="64" t="s">
        <v>1453</v>
      </c>
      <c r="K1243" s="26"/>
      <c r="L1243" s="78">
        <f>IF(COUNTIFS($E$3:E1677,E1243)=1,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8"/>
        <v>PK601</v>
      </c>
      <c r="I1244" s="25" t="str">
        <f t="shared" si="109"/>
        <v>M</v>
      </c>
      <c r="J1244" s="34"/>
      <c r="K1244" s="26"/>
      <c r="L1244" s="78">
        <f>IF(COUNTIFS($E$3:E1677,E1244)=1,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8"/>
        <v>PK204</v>
      </c>
      <c r="I1245" s="25" t="str">
        <f t="shared" si="109"/>
        <v>Non-M</v>
      </c>
      <c r="J1245" s="34"/>
      <c r="K1245" s="26"/>
      <c r="L1245" s="78">
        <f>IF(COUNTIFS($E$3:E1677,E1245)=1,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8"/>
        <v>JS105</v>
      </c>
      <c r="I1246" s="25" t="str">
        <f t="shared" si="109"/>
        <v>M</v>
      </c>
      <c r="J1246" s="66" t="s">
        <v>1830</v>
      </c>
      <c r="K1246" s="26"/>
      <c r="L1246" s="78">
        <f>IF(COUNTIFS($E$3:E1677,E1246)=1,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8"/>
        <v>HM309</v>
      </c>
      <c r="I1247" s="25" t="str">
        <f t="shared" si="109"/>
        <v>M</v>
      </c>
      <c r="J1247" s="64" t="s">
        <v>1306</v>
      </c>
      <c r="K1247" s="26"/>
      <c r="L1247" s="78">
        <f>IF(COUNTIFS($E$3:E1677,E1247)=1,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8"/>
        <v>HD104</v>
      </c>
      <c r="I1248" s="25" t="str">
        <f t="shared" si="109"/>
        <v>Non-M</v>
      </c>
      <c r="J1248" s="34"/>
      <c r="K1248" s="26"/>
      <c r="L1248" s="78">
        <f>IF(COUNTIFS($E$3:E1677,E1248)=1,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10">IF(RIGHT(G1249,1)="M", LEFT(G1249,LEN(G1249)-1), G1249)</f>
        <v>ZP109&amp;ZP101&amp;ZP301</v>
      </c>
      <c r="I1249" s="25" t="str">
        <f t="shared" ref="I1249:I1286" si="111">IF(RIGHT(G1249,1)="M","M","Non-M")</f>
        <v>Non-M</v>
      </c>
      <c r="J1249" s="34"/>
      <c r="K1249" s="26"/>
      <c r="L1249" s="78">
        <f>IF(COUNTIFS($E$3:E1677,E1249)=1,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10"/>
        <v>HM504</v>
      </c>
      <c r="I1250" s="25" t="str">
        <f t="shared" si="111"/>
        <v>Non-M</v>
      </c>
      <c r="J1250" s="34"/>
      <c r="K1250" s="26"/>
      <c r="L1250" s="78">
        <f>IF(COUNTIFS($E$3:E1677,E1250)=1,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10"/>
        <v>PK200</v>
      </c>
      <c r="I1251" s="25" t="str">
        <f t="shared" si="111"/>
        <v>Non-M</v>
      </c>
      <c r="J1251" s="34"/>
      <c r="K1251" s="26"/>
      <c r="L1251" s="78">
        <f>IF(COUNTIFS($E$3:E1677,E1251)=1,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10"/>
        <v>JS105</v>
      </c>
      <c r="I1252" s="25" t="str">
        <f t="shared" si="111"/>
        <v>Non-M</v>
      </c>
      <c r="J1252" s="34" t="s">
        <v>1290</v>
      </c>
      <c r="K1252" s="26"/>
      <c r="L1252" s="78">
        <f>IF(COUNTIFS($E$3:E1677,E1252)=1,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10"/>
        <v>WB301</v>
      </c>
      <c r="I1253" s="25" t="str">
        <f t="shared" si="111"/>
        <v>Non-M</v>
      </c>
      <c r="J1253" s="34"/>
      <c r="K1253" s="26"/>
      <c r="L1253" s="78">
        <f>IF(COUNTIFS($E$3:E1677,E1253)=1,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10"/>
        <v>DC101</v>
      </c>
      <c r="I1254" s="25" t="str">
        <f t="shared" si="111"/>
        <v>Non-M</v>
      </c>
      <c r="J1254" s="34"/>
      <c r="K1254" s="26"/>
      <c r="L1254" s="78">
        <f>IF(COUNTIFS($E$3:E1677,E1254)=1,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10"/>
        <v>DC300</v>
      </c>
      <c r="I1255" s="25" t="str">
        <f t="shared" si="111"/>
        <v>Non-M</v>
      </c>
      <c r="J1255" s="34"/>
      <c r="K1255" s="26"/>
      <c r="L1255" s="78">
        <f>IF(COUNTIFS($E$3:E1677,E1255)=1,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10"/>
        <v>DC200</v>
      </c>
      <c r="I1256" s="25" t="str">
        <f t="shared" si="111"/>
        <v>Non-M</v>
      </c>
      <c r="J1256" s="34"/>
      <c r="K1256" s="26"/>
      <c r="L1256" s="78">
        <f>IF(COUNTIFS($E$3:E1677,E1256)=1,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10"/>
        <v>DC400</v>
      </c>
      <c r="I1257" s="25" t="str">
        <f t="shared" si="111"/>
        <v>Non-M</v>
      </c>
      <c r="J1257" s="34"/>
      <c r="K1257" s="26"/>
      <c r="L1257" s="78">
        <f>IF(COUNTIFS($E$3:E1677,E1257)=1,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10"/>
        <v>GT204</v>
      </c>
      <c r="I1258" s="25" t="str">
        <f t="shared" si="111"/>
        <v>Non-M</v>
      </c>
      <c r="J1258" s="34"/>
      <c r="K1258" s="26"/>
      <c r="L1258" s="78">
        <f>IF(COUNTIFS($E$3:E1677,E1258)=1,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10"/>
        <v>PK301</v>
      </c>
      <c r="I1259" s="25" t="str">
        <f t="shared" si="111"/>
        <v>M</v>
      </c>
      <c r="J1259" s="34" t="s">
        <v>1848</v>
      </c>
      <c r="K1259" s="26"/>
      <c r="L1259" s="78">
        <f>IF(COUNTIFS($E$3:E1677,E1259)=1,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10"/>
        <v>PB301</v>
      </c>
      <c r="I1260" s="25" t="str">
        <f t="shared" si="111"/>
        <v>Non-M</v>
      </c>
      <c r="J1260" s="34"/>
      <c r="K1260" s="26"/>
      <c r="L1260" s="78">
        <f>IF(COUNTIFS($E$3:E1677,E1260)=1,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10"/>
        <v>PK214</v>
      </c>
      <c r="I1261" s="25" t="str">
        <f t="shared" si="111"/>
        <v>Non-M</v>
      </c>
      <c r="J1261" s="34"/>
      <c r="K1261" s="26"/>
      <c r="L1261" s="78">
        <f>IF(COUNTIFS($E$3:E1677,E1261)=1,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10"/>
        <v>PB106</v>
      </c>
      <c r="I1262" s="25" t="str">
        <f t="shared" si="111"/>
        <v>M</v>
      </c>
      <c r="J1262" s="34" t="s">
        <v>1353</v>
      </c>
      <c r="K1262" s="26"/>
      <c r="L1262" s="78">
        <f>IF(COUNTIFS($E$3:E1677,E1262)=1,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10"/>
        <v>JS105</v>
      </c>
      <c r="I1263" s="25" t="str">
        <f t="shared" si="111"/>
        <v>Non-M</v>
      </c>
      <c r="J1263" s="34"/>
      <c r="K1263" s="26"/>
      <c r="L1263" s="78">
        <f>IF(COUNTIFS($E$3:E1677,E1263)=1,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10"/>
        <v>JS121</v>
      </c>
      <c r="I1264" s="25" t="str">
        <f t="shared" si="111"/>
        <v>Non-M</v>
      </c>
      <c r="J1264" s="34"/>
      <c r="K1264" s="26"/>
      <c r="L1264" s="78">
        <f>IF(COUNTIFS($E$3:E1677,E1264)=1,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10"/>
        <v>VT100</v>
      </c>
      <c r="I1265" s="25" t="str">
        <f t="shared" si="111"/>
        <v>Non-M</v>
      </c>
      <c r="J1265" s="34"/>
      <c r="K1265" s="26"/>
      <c r="L1265" s="78">
        <f>IF(COUNTIFS($E$3:E1677,E1265)=1,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10"/>
        <v>WB204</v>
      </c>
      <c r="I1266" s="25" t="str">
        <f t="shared" si="111"/>
        <v>Non-M</v>
      </c>
      <c r="J1266" s="34"/>
      <c r="K1266" s="26">
        <v>53916</v>
      </c>
      <c r="L1266" s="78">
        <f>IF(COUNTIFS($E$3:E1677,E1266)=1,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>
        <v>53916</v>
      </c>
      <c r="L1267" s="78">
        <f>IF(COUNTIFS($E$3:E1677,E1267)=1,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10"/>
        <v>DC200</v>
      </c>
      <c r="I1268" s="25" t="str">
        <f t="shared" si="111"/>
        <v>Non-M</v>
      </c>
      <c r="J1268" s="34"/>
      <c r="K1268" s="26">
        <v>53916</v>
      </c>
      <c r="L1268" s="78">
        <f>IF(COUNTIFS($E$3:E1677,E1268)=1,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10"/>
        <v>DC300</v>
      </c>
      <c r="I1269" s="25" t="str">
        <f t="shared" si="111"/>
        <v>Non-M</v>
      </c>
      <c r="J1269" s="34"/>
      <c r="K1269" s="26">
        <v>53916</v>
      </c>
      <c r="L1269" s="78">
        <f>IF(COUNTIFS($E$3:E1677,E1269)=1,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>
        <v>53916</v>
      </c>
      <c r="L1270" s="78">
        <f>IF(COUNTIFS($E$3:E1677,E1270)=1,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10"/>
        <v>PK111</v>
      </c>
      <c r="I1271" s="25" t="str">
        <f t="shared" si="111"/>
        <v>Non-M</v>
      </c>
      <c r="J1271" s="34" t="s">
        <v>1765</v>
      </c>
      <c r="K1271" s="26">
        <v>53916</v>
      </c>
      <c r="L1271" s="78">
        <f>IF(COUNTIFS($E$3:E1677,E1271)=1,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10"/>
        <v>PB202</v>
      </c>
      <c r="I1272" s="25" t="str">
        <f t="shared" si="111"/>
        <v>Non-M</v>
      </c>
      <c r="J1272" s="34"/>
      <c r="K1272" s="26">
        <v>53916</v>
      </c>
      <c r="L1272" s="78">
        <f>IF(COUNTIFS($E$3:E1677,E1272)=1,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10"/>
        <v>PK214</v>
      </c>
      <c r="I1273" s="25" t="str">
        <f t="shared" si="111"/>
        <v>Non-M</v>
      </c>
      <c r="J1273" s="34"/>
      <c r="K1273" s="26">
        <v>53916</v>
      </c>
      <c r="L1273" s="78">
        <f>IF(COUNTIFS($E$3:E1677,E1273)=1,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10"/>
        <v>HM512</v>
      </c>
      <c r="I1274" s="25" t="str">
        <f t="shared" si="111"/>
        <v>Non-M</v>
      </c>
      <c r="J1274" s="34"/>
      <c r="K1274" s="26">
        <v>53916</v>
      </c>
      <c r="L1274" s="78">
        <f>IF(COUNTIFS($E$3:E1677,E1274)=1,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10"/>
        <v>JS105</v>
      </c>
      <c r="I1275" s="25" t="str">
        <f t="shared" si="111"/>
        <v>Non-M</v>
      </c>
      <c r="J1275" s="34"/>
      <c r="K1275" s="26">
        <v>53916</v>
      </c>
      <c r="L1275" s="78">
        <f>IF(COUNTIFS($E$3:E1677,E1275)=1,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10"/>
        <v>JS121</v>
      </c>
      <c r="I1276" s="25" t="str">
        <f t="shared" si="111"/>
        <v>Non-M</v>
      </c>
      <c r="J1276" s="34"/>
      <c r="K1276" s="26">
        <v>53916</v>
      </c>
      <c r="L1276" s="78">
        <f>IF(COUNTIFS($E$3:E1677,E1276)=1,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10"/>
        <v>WB202</v>
      </c>
      <c r="I1277" s="25" t="str">
        <f t="shared" si="111"/>
        <v>M</v>
      </c>
      <c r="J1277" s="34"/>
      <c r="K1277" s="26"/>
      <c r="L1277" s="78">
        <f>IF(COUNTIFS($E$3:E1677,E1277)=1,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10"/>
        <v>DC101</v>
      </c>
      <c r="I1278" s="25" t="str">
        <f t="shared" si="111"/>
        <v>Non-M</v>
      </c>
      <c r="J1278" s="34"/>
      <c r="K1278" s="26"/>
      <c r="L1278" s="78">
        <f>IF(COUNTIFS($E$3:E1677,E1278)=1,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IF(COUNTIFS($E$3:E1677,E1279)=1,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10"/>
        <v>DC202</v>
      </c>
      <c r="I1280" s="25" t="str">
        <f t="shared" si="111"/>
        <v>Non-M</v>
      </c>
      <c r="J1280" s="34"/>
      <c r="K1280" s="26"/>
      <c r="L1280" s="78">
        <f>IF(COUNTIFS($E$3:E1677,E1280)=1,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10"/>
        <v>DC400</v>
      </c>
      <c r="I1281" s="25" t="str">
        <f t="shared" si="111"/>
        <v>Non-M</v>
      </c>
      <c r="J1281" s="34"/>
      <c r="K1281" s="26"/>
      <c r="L1281" s="78">
        <f>IF(COUNTIFS($E$3:E1677,E1281)=1,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10"/>
        <v>PK201</v>
      </c>
      <c r="I1282" s="25" t="str">
        <f t="shared" si="111"/>
        <v>M</v>
      </c>
      <c r="J1282" s="34"/>
      <c r="K1282" s="26"/>
      <c r="L1282" s="78">
        <f>IF(COUNTIFS($E$3:E1677,E1282)=1,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IF(COUNTIFS($E$3:E1677,E1283)=1,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10"/>
        <v>HM503</v>
      </c>
      <c r="I1284" s="25" t="str">
        <f t="shared" si="111"/>
        <v>Non-M</v>
      </c>
      <c r="J1284" s="34"/>
      <c r="K1284" s="26"/>
      <c r="L1284" s="78">
        <f>IF(COUNTIFS($E$3:E1677,E1284)=1,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10"/>
        <v>JS105</v>
      </c>
      <c r="I1285" s="25" t="str">
        <f t="shared" si="111"/>
        <v>Non-M</v>
      </c>
      <c r="J1285" s="34"/>
      <c r="K1285" s="26"/>
      <c r="L1285" s="78">
        <f>IF(COUNTIFS($E$3:E1677,E1285)=1,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10"/>
        <v>JS124</v>
      </c>
      <c r="I1286" s="25" t="str">
        <f t="shared" si="111"/>
        <v>Non-M</v>
      </c>
      <c r="J1286" s="34"/>
      <c r="K1286" s="26"/>
      <c r="L1286" s="78">
        <f>IF(COUNTIFS($E$3:E1677,E1286)=1,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2">IF(RIGHT(G1287,1)="M", LEFT(G1287,LEN(G1287)-1), G1287)</f>
        <v>DC101</v>
      </c>
      <c r="I1287" s="25" t="str">
        <f t="shared" ref="I1287:I1294" si="113">IF(RIGHT(G1287,1)="M","M","Non-M")</f>
        <v>Non-M</v>
      </c>
      <c r="J1287" s="34"/>
      <c r="K1287" s="26"/>
      <c r="L1287" s="78">
        <f>IF(COUNTIFS($E$3:E1677,E1287)=1,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2"/>
        <v>DC200</v>
      </c>
      <c r="I1288" s="25" t="str">
        <f t="shared" si="113"/>
        <v>Non-M</v>
      </c>
      <c r="J1288" s="34"/>
      <c r="K1288" s="26"/>
      <c r="L1288" s="78">
        <f>IF(COUNTIFS($E$3:E1677,E1288)=1,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2"/>
        <v>DC300</v>
      </c>
      <c r="I1289" s="25" t="str">
        <f t="shared" si="113"/>
        <v>Non-M</v>
      </c>
      <c r="J1289" s="34"/>
      <c r="K1289" s="26"/>
      <c r="L1289" s="78">
        <f>IF(COUNTIFS($E$3:E1677,E1289)=1,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2"/>
        <v>DC400</v>
      </c>
      <c r="I1290" s="25" t="str">
        <f t="shared" si="113"/>
        <v>Non-M</v>
      </c>
      <c r="J1290" s="34"/>
      <c r="K1290" s="26"/>
      <c r="L1290" s="78">
        <f>IF(COUNTIFS($E$3:E1677,E1290)=1,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2"/>
        <v>WB202&amp;WB204</v>
      </c>
      <c r="I1291" s="25" t="str">
        <f t="shared" si="113"/>
        <v>Non-M</v>
      </c>
      <c r="J1291" s="34"/>
      <c r="K1291" s="26"/>
      <c r="L1291" s="78">
        <f>IF(COUNTIFS($E$3:E1677,E1291)=1,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2"/>
        <v>PK200 &amp; PK207</v>
      </c>
      <c r="I1292" s="25" t="str">
        <f t="shared" si="113"/>
        <v>Non-M</v>
      </c>
      <c r="J1292" s="34"/>
      <c r="K1292" s="26"/>
      <c r="L1292" s="78">
        <f>IF(COUNTIFS($E$3:E1677,E1292)=1,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2"/>
        <v>PB204</v>
      </c>
      <c r="I1293" s="25" t="str">
        <f t="shared" si="113"/>
        <v>M</v>
      </c>
      <c r="J1293" s="34"/>
      <c r="K1293" s="26"/>
      <c r="L1293" s="78">
        <f>IF(COUNTIFS($E$3:E1677,E1293)=1,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2"/>
        <v>JS124</v>
      </c>
      <c r="I1294" s="25" t="str">
        <f t="shared" si="113"/>
        <v>Non-M</v>
      </c>
      <c r="J1294" s="34" t="s">
        <v>1893</v>
      </c>
      <c r="K1294" s="26"/>
      <c r="L1294" s="78">
        <f>IF(COUNTIFS($E$3:E1677,E1294)=1,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4">IF(RIGHT(G1295,1)="M", LEFT(G1295,LEN(G1295)-1), G1295)</f>
        <v>HM208</v>
      </c>
      <c r="I1295" s="25" t="str">
        <f t="shared" ref="I1295:I1302" si="115">IF(RIGHT(G1295,1)="M","M","Non-M")</f>
        <v>M</v>
      </c>
      <c r="J1295" s="34"/>
      <c r="K1295" s="26"/>
      <c r="L1295" s="78">
        <f>IF(COUNTIFS($E$3:E1677,E1295)=1,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4"/>
        <v>CL500</v>
      </c>
      <c r="I1296" s="25" t="str">
        <f t="shared" si="115"/>
        <v>Non-M</v>
      </c>
      <c r="J1296" s="34"/>
      <c r="K1296" s="26"/>
      <c r="L1296" s="78">
        <f>IF(COUNTIFS($E$3:E1677,E1296)=1,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4"/>
        <v>ZP101</v>
      </c>
      <c r="I1297" s="25" t="str">
        <f t="shared" si="115"/>
        <v>M</v>
      </c>
      <c r="J1297" s="34"/>
      <c r="K1297" s="26"/>
      <c r="L1297" s="78">
        <f>IF(COUNTIFS($E$3:E1677,E1297)=1,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4"/>
        <v>PK214</v>
      </c>
      <c r="I1298" s="25" t="str">
        <f t="shared" si="115"/>
        <v>M</v>
      </c>
      <c r="J1298" s="34"/>
      <c r="K1298" s="26"/>
      <c r="L1298" s="78">
        <f>IF(COUNTIFS($E$3:E1677,E1298)=1,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4"/>
        <v>PB206</v>
      </c>
      <c r="I1299" s="25" t="str">
        <f t="shared" si="115"/>
        <v>M</v>
      </c>
      <c r="J1299" s="34"/>
      <c r="K1299" s="26"/>
      <c r="L1299" s="78">
        <f>IF(COUNTIFS($E$3:E1677,E1299)=1,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4"/>
        <v>JS111</v>
      </c>
      <c r="I1300" s="25" t="str">
        <f t="shared" si="115"/>
        <v>Non-M</v>
      </c>
      <c r="J1300" s="34"/>
      <c r="K1300" s="26"/>
      <c r="L1300" s="78">
        <f>IF(COUNTIFS($E$3:E1677,E1300)=1,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4"/>
        <v>HM309</v>
      </c>
      <c r="I1301" s="25" t="str">
        <f t="shared" si="115"/>
        <v>Non-M</v>
      </c>
      <c r="J1301" s="34"/>
      <c r="K1301" s="26"/>
      <c r="L1301" s="78">
        <f>IF(COUNTIFS($E$3:E1677,E1301)=1,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4"/>
        <v>HM402</v>
      </c>
      <c r="I1302" s="25" t="str">
        <f t="shared" si="115"/>
        <v>Non-M</v>
      </c>
      <c r="J1302" s="34"/>
      <c r="K1302" s="26"/>
      <c r="L1302" s="78">
        <f>IF(COUNTIFS($E$3:E1677,E1302)=1,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6">IF(RIGHT(G1303,1)="M", LEFT(G1303,LEN(G1303)-1), G1303)</f>
        <v>HD104</v>
      </c>
      <c r="I1303" s="57" t="str">
        <f t="shared" ref="I1303:I1326" si="117">IF(RIGHT(G1303,1)="M","M","Non-M")</f>
        <v>Non-M</v>
      </c>
      <c r="J1303" s="58"/>
      <c r="K1303" s="33"/>
      <c r="L1303" s="78">
        <f>IF(COUNTIFS($E$3:E1677,E1303)=1,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6"/>
        <v>JS402</v>
      </c>
      <c r="I1304" s="57" t="str">
        <f t="shared" si="117"/>
        <v>Non-M</v>
      </c>
      <c r="J1304" s="58"/>
      <c r="K1304" s="33"/>
      <c r="L1304" s="78">
        <f>IF(COUNTIFS($E$3:E1677,E1304)=1,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6"/>
        <v>ZP105</v>
      </c>
      <c r="I1306" s="57" t="str">
        <f t="shared" si="117"/>
        <v>Non-M</v>
      </c>
      <c r="J1306" s="58"/>
      <c r="K1306" s="33"/>
      <c r="L1306" s="78">
        <f>IF(COUNTIFS($E$3:E1677,E1306)=1,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6"/>
        <v>PK101</v>
      </c>
      <c r="I1307" s="57" t="str">
        <f t="shared" si="117"/>
        <v>Non-M</v>
      </c>
      <c r="J1307" s="58"/>
      <c r="K1307" s="33"/>
      <c r="L1307" s="78">
        <f>IF(COUNTIFS($E$3:E1677,E1307)=1,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6"/>
        <v>PB101</v>
      </c>
      <c r="I1308" s="57" t="str">
        <f t="shared" si="117"/>
        <v>Non-M</v>
      </c>
      <c r="J1308" s="58"/>
      <c r="K1308" s="33"/>
      <c r="L1308" s="78">
        <f>IF(COUNTIFS($E$3:E1677,E1308)=1,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6"/>
        <v>HM420</v>
      </c>
      <c r="I1309" s="57" t="str">
        <f t="shared" si="117"/>
        <v>Non-M</v>
      </c>
      <c r="J1309" s="58"/>
      <c r="K1309" s="33"/>
      <c r="L1309" s="78">
        <f>IF(COUNTIFS($E$3:E1677,E1309)=1,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6"/>
        <v>JS124</v>
      </c>
      <c r="I1311" s="57" t="str">
        <f t="shared" si="117"/>
        <v>Non-M</v>
      </c>
      <c r="J1311" s="58"/>
      <c r="K1311" s="33"/>
      <c r="L1311" s="78">
        <f>IF(COUNTIFS($E$3:E1677,E1311)=1,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6"/>
        <v>CL501</v>
      </c>
      <c r="I1323" s="25" t="str">
        <f t="shared" si="117"/>
        <v>Non-M</v>
      </c>
      <c r="J1323" s="34"/>
      <c r="K1323" s="26"/>
      <c r="L1323" s="78">
        <f>IF(COUNTIFS($E$3:E1677,E1323)=1,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6"/>
        <v>ZP204</v>
      </c>
      <c r="I1324" s="25" t="str">
        <f t="shared" si="117"/>
        <v>M</v>
      </c>
      <c r="J1324" s="34"/>
      <c r="K1324" s="26"/>
      <c r="L1324" s="78">
        <f>IF(COUNTIFS($E$3:E1677,E1324)=1,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6"/>
        <v>PK407</v>
      </c>
      <c r="I1325" s="25" t="str">
        <f t="shared" si="117"/>
        <v>Non-M</v>
      </c>
      <c r="J1325" s="34"/>
      <c r="K1325" s="26"/>
      <c r="L1325" s="78">
        <f>IF(COUNTIFS($E$3:E1677,E1325)=1,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6"/>
        <v>PK407</v>
      </c>
      <c r="I1326" s="25" t="str">
        <f t="shared" si="117"/>
        <v>M</v>
      </c>
      <c r="J1326" s="34" t="s">
        <v>1935</v>
      </c>
      <c r="K1326" s="26"/>
      <c r="L1326" s="78">
        <f>IF(COUNTIFS($E$3:E1677,E1326)=1,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8">IF(RIGHT(G1327,1)="M", LEFT(G1327,LEN(G1327)-1), G1327)</f>
        <v>HM505</v>
      </c>
      <c r="I1327" s="25" t="str">
        <f t="shared" ref="I1327:I1329" si="119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8"/>
        <v>HM311</v>
      </c>
      <c r="I1328" s="25" t="str">
        <f t="shared" si="119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8"/>
        <v>HM703</v>
      </c>
      <c r="I1329" s="25" t="str">
        <f t="shared" si="119"/>
        <v>Non-M</v>
      </c>
      <c r="J1329" s="34"/>
      <c r="K1329" s="26"/>
      <c r="L1329" s="78">
        <f>IF(COUNTIFS($E$3:E1677,E1329)=1,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20">IF(RIGHT(G1330,1)="M", LEFT(G1330,LEN(G1330)-1), G1330)</f>
        <v>JS107</v>
      </c>
      <c r="I1330" s="25" t="str">
        <f t="shared" ref="I1330:I1341" si="121">IF(RIGHT(G1330,1)="M","M","Non-M")</f>
        <v>Non-M</v>
      </c>
      <c r="J1330" s="34"/>
      <c r="K1330" s="26"/>
      <c r="L1330" s="78">
        <f>IF(COUNTIFS($E$3:E1677,E1330)=1,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20"/>
        <v>LP104</v>
      </c>
      <c r="I1331" s="25" t="str">
        <f t="shared" si="121"/>
        <v>Non-M</v>
      </c>
      <c r="J1331" s="34"/>
      <c r="K1331" s="26"/>
      <c r="L1331" s="78">
        <f>IF(COUNTIFS($E$3:E1677,E1331)=1,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20"/>
        <v>DC106</v>
      </c>
      <c r="I1332" s="57" t="str">
        <f t="shared" si="121"/>
        <v>Non-M</v>
      </c>
      <c r="J1332" s="58"/>
      <c r="K1332" s="33"/>
      <c r="L1332" s="78">
        <f>IF(COUNTIFS($E$3:E1677,E1332)=1,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20"/>
        <v>DC300</v>
      </c>
      <c r="I1333" s="57" t="str">
        <f t="shared" si="121"/>
        <v>Non-M</v>
      </c>
      <c r="J1333" s="58"/>
      <c r="K1333" s="33"/>
      <c r="L1333" s="78">
        <f>IF(COUNTIFS($E$3:E1677,E1333)=1,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20"/>
        <v>DC402</v>
      </c>
      <c r="I1334" s="57" t="str">
        <f t="shared" si="121"/>
        <v>Non-M</v>
      </c>
      <c r="J1334" s="58"/>
      <c r="K1334" s="33"/>
      <c r="L1334" s="78">
        <f>IF(COUNTIFS($E$3:E1677,E1334)=1,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20"/>
        <v>GT207</v>
      </c>
      <c r="I1335" s="57" t="str">
        <f t="shared" si="121"/>
        <v>M</v>
      </c>
      <c r="J1335" s="58" t="s">
        <v>1947</v>
      </c>
      <c r="K1335" s="33"/>
      <c r="L1335" s="78">
        <f>IF(COUNTIFS($E$3:E1677,E1335)=1,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20"/>
        <v>HM304</v>
      </c>
      <c r="I1336" s="57" t="str">
        <f t="shared" si="121"/>
        <v>Non-M</v>
      </c>
      <c r="J1336" s="58"/>
      <c r="K1336" s="33"/>
      <c r="L1336" s="78">
        <f>IF(COUNTIFS($E$3:E1677,E1336)=1,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20"/>
        <v>WB301</v>
      </c>
      <c r="I1338" s="57" t="str">
        <f t="shared" si="121"/>
        <v>Non-M</v>
      </c>
      <c r="J1338" s="58"/>
      <c r="K1338" s="33"/>
      <c r="L1338" s="78">
        <f>IF(COUNTIFS($E$3:E1677,E1338)=1,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20"/>
        <v>PK205</v>
      </c>
      <c r="I1339" s="57" t="str">
        <f t="shared" si="121"/>
        <v>Non-M</v>
      </c>
      <c r="J1339" s="58"/>
      <c r="K1339" s="33"/>
      <c r="L1339" s="78">
        <f>IF(COUNTIFS($E$3:E1677,E1339)=1,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20"/>
        <v>PB213</v>
      </c>
      <c r="I1341" s="57" t="str">
        <f t="shared" si="121"/>
        <v>Non-M</v>
      </c>
      <c r="J1341" s="58"/>
      <c r="K1341" s="33"/>
      <c r="L1341" s="78">
        <f>IF(COUNTIFS($E$3:E1677,E1341)=1,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2">IF(RIGHT(G1344,1)="M", LEFT(G1344,LEN(G1344)-1), G1344)</f>
        <v>HD106</v>
      </c>
      <c r="I1344" s="57" t="str">
        <f t="shared" ref="I1344:I1351" si="123">IF(RIGHT(G1344,1)="M","M","Non-M")</f>
        <v>M</v>
      </c>
      <c r="J1344" s="58" t="s">
        <v>1961</v>
      </c>
      <c r="K1344" s="26"/>
      <c r="L1344" s="78">
        <f>IF(COUNTIFS($E$3:E1677,E1344)=1,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2"/>
        <v>ZP200</v>
      </c>
      <c r="I1345" s="57" t="str">
        <f t="shared" si="123"/>
        <v>Non-M</v>
      </c>
      <c r="J1345" s="58"/>
      <c r="K1345" s="26"/>
      <c r="L1345" s="78">
        <f>IF(COUNTIFS($E$3:E1677,E1345)=1,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2"/>
        <v>LP104</v>
      </c>
      <c r="I1347" s="57" t="str">
        <f t="shared" si="123"/>
        <v>Non-M</v>
      </c>
      <c r="J1347" s="58"/>
      <c r="K1347" s="26"/>
      <c r="L1347" s="78">
        <f>IF(COUNTIFS($E$3:E1677,E1347)=1,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2"/>
        <v>PK209</v>
      </c>
      <c r="I1349" s="57" t="str">
        <f t="shared" si="123"/>
        <v>M</v>
      </c>
      <c r="J1349" s="58" t="s">
        <v>1968</v>
      </c>
      <c r="K1349" s="26"/>
      <c r="L1349" s="78">
        <f>IF(COUNTIFS($E$3:E1677,E1349)=1,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2"/>
        <v>HM203</v>
      </c>
      <c r="I1350" s="57" t="str">
        <f t="shared" si="123"/>
        <v>Non-M</v>
      </c>
      <c r="J1350" s="58"/>
      <c r="K1350" s="26"/>
      <c r="L1350" s="78">
        <f>IF(COUNTIFS($E$3:E1677,E1350)=1,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2"/>
        <v>HM311</v>
      </c>
      <c r="I1351" s="57" t="str">
        <f t="shared" si="123"/>
        <v>Non-M</v>
      </c>
      <c r="J1351" s="58"/>
      <c r="K1351" s="26"/>
      <c r="L1351" s="78">
        <f>IF(COUNTIFS($E$3:E1677,E1351)=1,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4">IF(RIGHT(G1352,1)="M", LEFT(G1352,LEN(G1352)-1), G1352)</f>
        <v>JS111</v>
      </c>
      <c r="I1352" s="57" t="str">
        <f t="shared" ref="I1352:I1380" si="125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4"/>
        <v>DC101</v>
      </c>
      <c r="I1353" s="57" t="str">
        <f t="shared" si="125"/>
        <v>Non-M</v>
      </c>
      <c r="J1353" s="58"/>
      <c r="K1353" s="26"/>
      <c r="L1353" s="78">
        <f>IF(COUNTIFS($E$3:E1677,E1353)=1,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4"/>
        <v>DC202</v>
      </c>
      <c r="I1354" s="57" t="str">
        <f t="shared" si="125"/>
        <v>Non-M</v>
      </c>
      <c r="J1354" s="58"/>
      <c r="K1354" s="26"/>
      <c r="L1354" s="78">
        <f>IF(COUNTIFS($E$3:E1677,E1354)=1,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4"/>
        <v>DC300</v>
      </c>
      <c r="I1355" s="57" t="str">
        <f t="shared" si="125"/>
        <v>Non-M</v>
      </c>
      <c r="J1355" s="58"/>
      <c r="K1355" s="26"/>
      <c r="L1355" s="78">
        <f>IF(COUNTIFS($E$3:E1677,E1355)=1,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4"/>
        <v>DC402</v>
      </c>
      <c r="I1356" s="57" t="str">
        <f t="shared" si="125"/>
        <v>Non-M</v>
      </c>
      <c r="J1356" s="58"/>
      <c r="K1356" s="26"/>
      <c r="L1356" s="78">
        <f>IF(COUNTIFS($E$3:E1677,E1356)=1,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4"/>
        <v>WB503</v>
      </c>
      <c r="I1357" s="57" t="str">
        <f t="shared" si="125"/>
        <v>Non-M</v>
      </c>
      <c r="J1357" s="58"/>
      <c r="K1357" s="26"/>
      <c r="L1357" s="78">
        <f>IF(COUNTIFS($E$3:E1677,E1357)=1,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4"/>
        <v>PK201</v>
      </c>
      <c r="I1358" s="57" t="str">
        <f t="shared" si="125"/>
        <v>Non-M</v>
      </c>
      <c r="J1358" s="58"/>
      <c r="K1358" s="26"/>
      <c r="L1358" s="78">
        <f>IF(COUNTIFS($E$3:E1677,E1358)=1,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4"/>
        <v>PB204</v>
      </c>
      <c r="I1359" s="57" t="str">
        <f t="shared" si="125"/>
        <v>Non-M</v>
      </c>
      <c r="J1359" s="58"/>
      <c r="K1359" s="26"/>
      <c r="L1359" s="78">
        <f>IF(COUNTIFS($E$3:E1677,E1359)=1,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4"/>
        <v>PK806</v>
      </c>
      <c r="I1360" s="57" t="str">
        <f t="shared" si="125"/>
        <v>Non-M</v>
      </c>
      <c r="J1360" s="58"/>
      <c r="K1360" s="26"/>
      <c r="L1360" s="78">
        <f>IF(COUNTIFS($E$3:E1677,E1360)=1,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4"/>
        <v>JS121</v>
      </c>
      <c r="I1361" s="57" t="str">
        <f t="shared" si="125"/>
        <v>Non-M</v>
      </c>
      <c r="J1361" s="58"/>
      <c r="K1361" s="26"/>
      <c r="L1361" s="78">
        <f>IF(COUNTIFS($E$3:E1677,E1361)=1,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4"/>
        <v>JS118</v>
      </c>
      <c r="I1362" s="57" t="str">
        <f t="shared" si="125"/>
        <v>M</v>
      </c>
      <c r="J1362" s="58" t="s">
        <v>1985</v>
      </c>
      <c r="K1362" s="26"/>
      <c r="L1362" s="78">
        <f>IF(COUNTIFS($E$3:E1677,E1362)=1,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4"/>
        <v>GT205</v>
      </c>
      <c r="I1363" s="57" t="str">
        <f t="shared" si="125"/>
        <v>Non-M</v>
      </c>
      <c r="J1363" s="58"/>
      <c r="K1363" s="26"/>
      <c r="L1363" s="78">
        <f>IF(COUNTIFS($E$3:E1677,E1363)=1,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4"/>
        <v>VT805</v>
      </c>
      <c r="I1364" s="57" t="str">
        <f t="shared" si="125"/>
        <v>Non-M</v>
      </c>
      <c r="J1364" s="58"/>
      <c r="K1364" s="26"/>
      <c r="L1364" s="78">
        <f>IF(COUNTIFS($E$3:E1677,E1364)=1,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4"/>
        <v>HM411</v>
      </c>
      <c r="I1365" s="57" t="str">
        <f t="shared" si="125"/>
        <v>Non-M</v>
      </c>
      <c r="J1365" s="58"/>
      <c r="K1365" s="26"/>
      <c r="L1365" s="78">
        <f>IF(COUNTIFS($E$3:E1677,E1365)=1,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4"/>
        <v>HD106</v>
      </c>
      <c r="I1366" s="57" t="str">
        <f t="shared" si="125"/>
        <v>Non-M</v>
      </c>
      <c r="J1366" s="58"/>
      <c r="K1366" s="33"/>
      <c r="L1366" s="78">
        <f>IF(COUNTIFS($E$3:E1677,E1366)=1,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4"/>
        <v>ZP206</v>
      </c>
      <c r="I1367" s="57" t="str">
        <f t="shared" si="125"/>
        <v>Non-M</v>
      </c>
      <c r="J1367" s="58"/>
      <c r="K1367" s="33"/>
      <c r="L1367" s="78">
        <f>IF(COUNTIFS($E$3:E1677,E1367)=1,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4"/>
        <v>ZP105</v>
      </c>
      <c r="I1368" s="57" t="str">
        <f t="shared" si="125"/>
        <v>Non-M</v>
      </c>
      <c r="J1368" s="58"/>
      <c r="K1368" s="33"/>
      <c r="L1368" s="78">
        <f>IF(COUNTIFS($E$3:E1677,E1368)=1,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4"/>
        <v>HD704</v>
      </c>
      <c r="I1369" s="57" t="str">
        <f t="shared" si="125"/>
        <v>Non-M</v>
      </c>
      <c r="J1369" s="58"/>
      <c r="K1369" s="33"/>
      <c r="L1369" s="78">
        <f>IF(COUNTIFS($E$3:E1677,E1369)=1,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4"/>
        <v>HD702</v>
      </c>
      <c r="I1370" s="57" t="str">
        <f t="shared" si="125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4"/>
        <v>LP100</v>
      </c>
      <c r="I1371" s="57" t="str">
        <f t="shared" si="125"/>
        <v>Non-M</v>
      </c>
      <c r="J1371" s="58"/>
      <c r="K1371" s="33"/>
      <c r="L1371" s="78">
        <f>IF(COUNTIFS($E$3:E1677,E1371)=1,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4"/>
        <v>JS401</v>
      </c>
      <c r="I1372" s="57" t="str">
        <f t="shared" si="125"/>
        <v>Non-M</v>
      </c>
      <c r="J1372" s="58"/>
      <c r="K1372" s="33"/>
      <c r="L1372" s="78">
        <f>IF(COUNTIFS($E$3:E1677,E1372)=1,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4"/>
        <v>JS105</v>
      </c>
      <c r="I1373" s="57" t="str">
        <f t="shared" si="125"/>
        <v>Non-M</v>
      </c>
      <c r="J1373" s="58"/>
      <c r="K1373" s="33"/>
      <c r="L1373" s="78">
        <f>IF(COUNTIFS($E$3:E1677,E1373)=1,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4"/>
        <v>JS124</v>
      </c>
      <c r="I1374" s="57" t="str">
        <f t="shared" si="125"/>
        <v>Non-M</v>
      </c>
      <c r="J1374" s="58"/>
      <c r="K1374" s="33"/>
      <c r="L1374" s="78">
        <f>IF(COUNTIFS($E$3:E1677,E1374)=1,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4"/>
        <v>HM804</v>
      </c>
      <c r="I1375" s="57" t="str">
        <f t="shared" si="125"/>
        <v>Non-M</v>
      </c>
      <c r="J1375" s="58"/>
      <c r="K1375" s="33"/>
      <c r="L1375" s="78">
        <f>IF(COUNTIFS($E$3:E1677,E1375)=1,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4"/>
        <v>HM506</v>
      </c>
      <c r="I1376" s="57" t="str">
        <f t="shared" si="125"/>
        <v>Non-M</v>
      </c>
      <c r="J1376" s="58"/>
      <c r="K1376" s="33"/>
      <c r="L1376" s="78">
        <f>IF(COUNTIFS($E$3:E1677,E1376)=1,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4"/>
        <v>HM420</v>
      </c>
      <c r="I1377" s="57" t="str">
        <f t="shared" si="125"/>
        <v>Non-M</v>
      </c>
      <c r="J1377" s="59" t="s">
        <v>1912</v>
      </c>
      <c r="K1377" s="33"/>
      <c r="L1377" s="78">
        <f>IF(COUNTIFS($E$3:E1677,E1377)=1,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4"/>
        <v>PK209</v>
      </c>
      <c r="I1378" s="57" t="str">
        <f t="shared" si="125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4"/>
        <v>DC101</v>
      </c>
      <c r="I1379" s="25" t="str">
        <f t="shared" si="125"/>
        <v>Non-M</v>
      </c>
      <c r="J1379" s="34"/>
      <c r="K1379" s="26"/>
      <c r="L1379" s="78">
        <f>IF(COUNTIFS($E$3:E1677,E1379)=1,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4"/>
        <v>DC202</v>
      </c>
      <c r="I1380" s="25" t="str">
        <f t="shared" si="125"/>
        <v>Non-M</v>
      </c>
      <c r="J1380" s="34"/>
      <c r="K1380" s="26"/>
      <c r="L1380" s="78">
        <f>IF(COUNTIFS($E$3:E1677,E1380)=1,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6">IF(RIGHT(G1381,1)="M", LEFT(G1381,LEN(G1381)-1), G1381)</f>
        <v>DC400</v>
      </c>
      <c r="I1381" s="25" t="str">
        <f t="shared" ref="I1381:I1385" si="127">IF(RIGHT(G1381,1)="M","M","Non-M")</f>
        <v>Non-M</v>
      </c>
      <c r="J1381" s="34"/>
      <c r="K1381" s="26"/>
      <c r="L1381" s="78">
        <f>IF(COUNTIFS($E$3:E1677,E1381)=1,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6"/>
        <v>JS207</v>
      </c>
      <c r="I1382" s="25" t="str">
        <f t="shared" si="127"/>
        <v>Non-M</v>
      </c>
      <c r="J1382" s="34"/>
      <c r="K1382" s="26"/>
      <c r="L1382" s="78">
        <f>IF(COUNTIFS($E$3:E1677,E1382)=1,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6"/>
        <v>WB211</v>
      </c>
      <c r="I1383" s="25" t="str">
        <f t="shared" si="127"/>
        <v>M</v>
      </c>
      <c r="J1383" s="34"/>
      <c r="K1383" s="26"/>
      <c r="L1383" s="78">
        <f>IF(COUNTIFS($E$3:E1677,E1383)=1,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6"/>
        <v>JS123</v>
      </c>
      <c r="I1384" s="25" t="str">
        <f t="shared" si="127"/>
        <v>Non-M</v>
      </c>
      <c r="J1384" s="34" t="s">
        <v>2016</v>
      </c>
      <c r="K1384" s="26"/>
      <c r="L1384" s="78">
        <f>IF(COUNTIFS($E$3:E1677,E1384)=1,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6"/>
        <v>PK301</v>
      </c>
      <c r="I1385" s="25" t="str">
        <f t="shared" si="127"/>
        <v>Non-M</v>
      </c>
      <c r="J1385" s="34"/>
      <c r="K1385" s="26"/>
      <c r="L1385" s="78">
        <f>IF(COUNTIFS($E$3:E1677,E1385)=1,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6"/>
        <v>PB301</v>
      </c>
      <c r="I1386" s="25" t="str">
        <f t="shared" ref="I1386:I1401" si="128">IF(RIGHT(G1386,1)="M","M","Non-M")</f>
        <v>Non-M</v>
      </c>
      <c r="J1386" s="34"/>
      <c r="K1386" s="26"/>
      <c r="L1386" s="78">
        <f>IF(COUNTIFS($E$3:E1677,E1386)=1,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6"/>
        <v>HM406</v>
      </c>
      <c r="I1387" s="25" t="str">
        <f t="shared" si="128"/>
        <v>Non-M</v>
      </c>
      <c r="J1387" s="34"/>
      <c r="K1387" s="26"/>
      <c r="L1387" s="78">
        <f>IF(COUNTIFS($E$3:E1677,E1387)=1,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6"/>
        <v>VT302</v>
      </c>
      <c r="I1388" s="25" t="str">
        <f t="shared" si="128"/>
        <v>M</v>
      </c>
      <c r="J1388" s="34"/>
      <c r="K1388" s="26"/>
      <c r="L1388" s="78">
        <f>IF(COUNTIFS($E$3:E1677,E1388)=1,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9">IF(RIGHT(G1389,1)="M", LEFT(G1389,LEN(G1389)-1), G1389)</f>
        <v>DC101</v>
      </c>
      <c r="I1389" s="25" t="str">
        <f t="shared" si="128"/>
        <v>Non-M</v>
      </c>
      <c r="J1389" s="34"/>
      <c r="K1389" s="26"/>
      <c r="L1389" s="78">
        <f>IF(COUNTIFS($E$3:E1677,E1389)=1,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9"/>
        <v>DC202</v>
      </c>
      <c r="I1390" s="25" t="str">
        <f t="shared" si="128"/>
        <v>Non-M</v>
      </c>
      <c r="J1390" s="34"/>
      <c r="K1390" s="26"/>
      <c r="L1390" s="78">
        <f>IF(COUNTIFS($E$3:E1677,E1390)=1,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9"/>
        <v>DC300</v>
      </c>
      <c r="I1391" s="25" t="str">
        <f t="shared" si="128"/>
        <v>Non-M</v>
      </c>
      <c r="J1391" s="34"/>
      <c r="K1391" s="26"/>
      <c r="L1391" s="78">
        <f>IF(COUNTIFS($E$3:E1677,E1391)=1,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9"/>
        <v>DC400</v>
      </c>
      <c r="I1392" s="25" t="str">
        <f t="shared" si="128"/>
        <v>Non-M</v>
      </c>
      <c r="J1392" s="34"/>
      <c r="K1392" s="26"/>
      <c r="L1392" s="78">
        <f>IF(COUNTIFS($E$3:E1677,E1392)=1,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9"/>
        <v>WB503</v>
      </c>
      <c r="I1393" s="25" t="str">
        <f t="shared" si="128"/>
        <v>Non-M</v>
      </c>
      <c r="J1393" s="34"/>
      <c r="K1393" s="26"/>
      <c r="L1393" s="78">
        <f>IF(COUNTIFS($E$3:E1677,E1393)=1,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9"/>
        <v>PK201</v>
      </c>
      <c r="I1394" s="25" t="str">
        <f t="shared" si="128"/>
        <v>Non-M</v>
      </c>
      <c r="J1394" s="34"/>
      <c r="K1394" s="26"/>
      <c r="L1394" s="78">
        <f>IF(COUNTIFS($E$3:E1677,E1394)=1,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9"/>
        <v>PB204</v>
      </c>
      <c r="I1395" s="25" t="str">
        <f t="shared" si="128"/>
        <v>Non-M</v>
      </c>
      <c r="J1395" s="34"/>
      <c r="K1395" s="26"/>
      <c r="L1395" s="78">
        <f>IF(COUNTIFS($E$3:E1677,E1395)=1,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9"/>
        <v>JS105</v>
      </c>
      <c r="I1396" s="25" t="str">
        <f t="shared" si="128"/>
        <v>Non-M</v>
      </c>
      <c r="J1396" s="34"/>
      <c r="K1396" s="26"/>
      <c r="L1396" s="78">
        <f>IF(COUNTIFS($E$3:E1677,E1396)=1,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9"/>
        <v>JS124</v>
      </c>
      <c r="I1397" s="25" t="str">
        <f t="shared" si="128"/>
        <v>Non-M</v>
      </c>
      <c r="J1397" s="34"/>
      <c r="K1397" s="26"/>
      <c r="L1397" s="78">
        <f>IF(COUNTIFS($E$3:E1677,E1397)=1,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9"/>
        <v>GT205</v>
      </c>
      <c r="I1398" s="25" t="str">
        <f t="shared" si="128"/>
        <v>Non-M</v>
      </c>
      <c r="J1398" s="34"/>
      <c r="K1398" s="26"/>
      <c r="L1398" s="78">
        <f>IF(COUNTIFS($E$3:E1677,E1398)=1,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9"/>
        <v>HM422</v>
      </c>
      <c r="I1399" s="25" t="str">
        <f t="shared" si="128"/>
        <v>Non-M</v>
      </c>
      <c r="J1399" s="34"/>
      <c r="K1399" s="26"/>
      <c r="L1399" s="78">
        <f>IF(COUNTIFS($E$3:E1677,E1399)=1,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9"/>
        <v>VT805</v>
      </c>
      <c r="I1400" s="25" t="str">
        <f t="shared" si="128"/>
        <v>Non-M</v>
      </c>
      <c r="J1400" s="34"/>
      <c r="K1400" s="26"/>
      <c r="L1400" s="78">
        <f>IF(COUNTIFS($E$3:E1677,E1400)=1,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9"/>
        <v>JS118</v>
      </c>
      <c r="I1401" s="25" t="str">
        <f t="shared" si="128"/>
        <v>M</v>
      </c>
      <c r="J1401" s="34" t="s">
        <v>1985</v>
      </c>
      <c r="K1401" s="26"/>
      <c r="L1401" s="78">
        <f>IF(COUNTIFS($E$3:E1677,E1401)=1,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30">IF(RIGHT(G1402,1)="M", LEFT(G1402,LEN(G1402)-1), G1402)</f>
        <v>CL210</v>
      </c>
      <c r="I1402" s="25" t="str">
        <f t="shared" ref="I1402:I1418" si="131">IF(RIGHT(G1402,1)="M","M","Non-M")</f>
        <v>M</v>
      </c>
      <c r="J1402" s="34"/>
      <c r="K1402" s="26"/>
      <c r="L1402" s="78">
        <f>IF(COUNTIFS($E$3:E1677,E1402)=1,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30"/>
        <v>ZP200</v>
      </c>
      <c r="I1403" s="25" t="str">
        <f t="shared" si="131"/>
        <v>Non-M</v>
      </c>
      <c r="J1403" s="34"/>
      <c r="K1403" s="26"/>
      <c r="L1403" s="78">
        <f>IF(COUNTIFS($E$3:E1677,E1403)=1,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30"/>
        <v>ZP101</v>
      </c>
      <c r="I1404" s="25" t="str">
        <f t="shared" si="131"/>
        <v>Non-M</v>
      </c>
      <c r="J1404" s="34"/>
      <c r="K1404" s="26"/>
      <c r="L1404" s="78">
        <f>IF(COUNTIFS($E$3:E1677,E1404)=1,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30"/>
        <v>HM500</v>
      </c>
      <c r="I1405" s="25" t="str">
        <f t="shared" si="131"/>
        <v>Non-M</v>
      </c>
      <c r="J1405" s="34"/>
      <c r="K1405" s="26"/>
      <c r="L1405" s="78">
        <f>IF(COUNTIFS($E$3:E1677,E1405)=1,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30"/>
        <v>JS105</v>
      </c>
      <c r="I1406" s="25" t="str">
        <f t="shared" si="131"/>
        <v>M</v>
      </c>
      <c r="J1406" s="34" t="s">
        <v>2042</v>
      </c>
      <c r="K1406" s="26"/>
      <c r="L1406" s="78">
        <f>IF(COUNTIFS($E$3:E1677,E1406)=1,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30"/>
        <v>JS124</v>
      </c>
      <c r="I1407" s="25" t="str">
        <f t="shared" si="131"/>
        <v>Non-M</v>
      </c>
      <c r="J1407" s="34"/>
      <c r="K1407" s="26"/>
      <c r="L1407" s="78">
        <f>IF(COUNTIFS($E$3:E1677,E1407)=1,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30"/>
        <v>WB104</v>
      </c>
      <c r="I1408" s="25" t="str">
        <f t="shared" si="131"/>
        <v>M</v>
      </c>
      <c r="J1408" s="34"/>
      <c r="K1408" s="26"/>
      <c r="L1408" s="78">
        <f>IF(COUNTIFS($E$3:E1677,E1408)=1,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30"/>
        <v>DC100</v>
      </c>
      <c r="I1409" s="25" t="str">
        <f t="shared" si="131"/>
        <v>M</v>
      </c>
      <c r="J1409" s="34"/>
      <c r="K1409" s="26"/>
      <c r="L1409" s="78">
        <f>IF(COUNTIFS($E$3:E1677,E1409)=1,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30"/>
        <v>DC300</v>
      </c>
      <c r="I1410" s="25" t="str">
        <f t="shared" si="131"/>
        <v>Non-M</v>
      </c>
      <c r="J1410" s="34"/>
      <c r="K1410" s="26"/>
      <c r="L1410" s="78">
        <f>IF(COUNTIFS($E$3:E1677,E1410)=1,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30"/>
        <v>DC400</v>
      </c>
      <c r="I1411" s="25" t="str">
        <f t="shared" si="131"/>
        <v>Non-M</v>
      </c>
      <c r="J1411" s="34"/>
      <c r="K1411" s="26"/>
      <c r="L1411" s="78">
        <f>IF(COUNTIFS($E$3:E1677,E1411)=1,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30"/>
        <v>DC202</v>
      </c>
      <c r="I1412" s="25" t="str">
        <f t="shared" si="131"/>
        <v>Non-M</v>
      </c>
      <c r="J1412" s="34"/>
      <c r="K1412" s="26"/>
      <c r="L1412" s="78">
        <f>IF(COUNTIFS($E$3:E1677,E1412)=1,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30"/>
        <v>PK200</v>
      </c>
      <c r="I1413" s="25" t="str">
        <f t="shared" si="131"/>
        <v>Non-M</v>
      </c>
      <c r="J1413" s="34"/>
      <c r="K1413" s="26"/>
      <c r="L1413" s="78">
        <f>IF(COUNTIFS($E$3:E1677,E1413)=1,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30"/>
        <v>PB214</v>
      </c>
      <c r="I1414" s="25" t="str">
        <f t="shared" si="131"/>
        <v>Non-M</v>
      </c>
      <c r="J1414" s="34"/>
      <c r="K1414" s="26"/>
      <c r="L1414" s="78">
        <f>IF(COUNTIFS($E$3:E1677,E1414)=1,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30"/>
        <v>VT302</v>
      </c>
      <c r="I1415" s="25" t="str">
        <f t="shared" si="131"/>
        <v>M</v>
      </c>
      <c r="J1415" s="34"/>
      <c r="K1415" s="26"/>
      <c r="L1415" s="78">
        <f>IF(COUNTIFS($E$3:E1677,E1415)=1,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30"/>
        <v>HM311</v>
      </c>
      <c r="I1416" s="25" t="str">
        <f t="shared" si="131"/>
        <v>Non-M</v>
      </c>
      <c r="J1416" s="34"/>
      <c r="K1416" s="26"/>
      <c r="L1416" s="78">
        <f>IF(COUNTIFS($E$3:E1677,E1416)=1,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30"/>
        <v>JS124</v>
      </c>
      <c r="I1417" s="25" t="str">
        <f t="shared" si="131"/>
        <v>Non-M</v>
      </c>
      <c r="J1417" s="34"/>
      <c r="K1417" s="26"/>
      <c r="L1417" s="78">
        <f>IF(COUNTIFS($E$3:E1677,E1417)=1,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30"/>
        <v>JS105</v>
      </c>
      <c r="I1418" s="25" t="str">
        <f t="shared" si="131"/>
        <v>Non-M</v>
      </c>
      <c r="J1418" s="34" t="s">
        <v>2042</v>
      </c>
      <c r="K1418" s="26"/>
      <c r="L1418" s="78">
        <f>IF(COUNTIFS($E$3:E1677,E1418)=1,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2">IF(RIGHT(G1419,1)="M", LEFT(G1419,LEN(G1419)-1), G1419)</f>
        <v>CL413</v>
      </c>
      <c r="I1419" s="25" t="str">
        <f t="shared" ref="I1419:I1456" si="133">IF(RIGHT(G1419,1)="M","M","Non-M")</f>
        <v>Non-M</v>
      </c>
      <c r="J1419" s="34" t="s">
        <v>1912</v>
      </c>
      <c r="K1419" s="26"/>
      <c r="L1419" s="78">
        <f>IF(COUNTIFS($E$3:E1677,E1419)=1,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2"/>
        <v>ZP106</v>
      </c>
      <c r="I1420" s="25" t="str">
        <f t="shared" si="133"/>
        <v>Non-M</v>
      </c>
      <c r="J1420" s="64" t="s">
        <v>2062</v>
      </c>
      <c r="K1420" s="26"/>
      <c r="L1420" s="78">
        <f>IF(COUNTIFS($E$3:E1677,E1420)=1,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2"/>
        <v>JS105</v>
      </c>
      <c r="I1421" s="25" t="str">
        <f t="shared" si="133"/>
        <v>Non-M</v>
      </c>
      <c r="J1421" s="34"/>
      <c r="K1421" s="26"/>
      <c r="L1421" s="78">
        <f>IF(COUNTIFS($E$3:E1677,E1421)=1,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2"/>
        <v>JS401</v>
      </c>
      <c r="I1422" s="25" t="str">
        <f t="shared" si="133"/>
        <v>Non-M</v>
      </c>
      <c r="J1422" s="34"/>
      <c r="K1422" s="26"/>
      <c r="L1422" s="78">
        <f>IF(COUNTIFS($E$3:E1677,E1422)=1,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2"/>
        <v>PK208/PK100</v>
      </c>
      <c r="I1423" s="25" t="str">
        <f t="shared" si="133"/>
        <v>Non-M</v>
      </c>
      <c r="J1423" s="34" t="s">
        <v>2067</v>
      </c>
      <c r="K1423" s="26"/>
      <c r="L1423" s="78">
        <f>IF(COUNTIFS($E$3:E1677,E1423)=1,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2"/>
        <v>PB201</v>
      </c>
      <c r="I1424" s="25" t="str">
        <f t="shared" si="133"/>
        <v>Non-M</v>
      </c>
      <c r="J1424" s="34"/>
      <c r="K1424" s="26"/>
      <c r="L1424" s="78">
        <f>IF(COUNTIFS($E$3:E1677,E1424)=1,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2"/>
        <v>HM114</v>
      </c>
      <c r="I1425" s="25" t="str">
        <f t="shared" si="133"/>
        <v>Non-M</v>
      </c>
      <c r="J1425" s="34" t="s">
        <v>2070</v>
      </c>
      <c r="K1425" s="26"/>
      <c r="L1425" s="78">
        <f>IF(COUNTIFS($E$3:E1677,E1425)=1,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2"/>
        <v>HM315</v>
      </c>
      <c r="I1426" s="25" t="str">
        <f t="shared" si="133"/>
        <v>Non-M</v>
      </c>
      <c r="J1426" s="34" t="s">
        <v>2070</v>
      </c>
      <c r="K1426" s="26"/>
      <c r="L1426" s="78">
        <f>IF(COUNTIFS($E$3:E1677,E1426)=1,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4">IF(RIGHT(G1435,1)="M", LEFT(G1435,LEN(G1435)-1), G1435)</f>
        <v>DC102</v>
      </c>
      <c r="I1435" s="25" t="str">
        <f t="shared" ref="I1435:I1445" si="135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4"/>
        <v>DC300</v>
      </c>
      <c r="I1436" s="25" t="str">
        <f t="shared" si="135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4"/>
        <v>DC400</v>
      </c>
      <c r="I1437" s="25" t="str">
        <f t="shared" si="135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4"/>
        <v>DC201</v>
      </c>
      <c r="I1438" s="25" t="str">
        <f t="shared" si="135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4"/>
        <v>WB406</v>
      </c>
      <c r="I1439" s="25" t="str">
        <f t="shared" si="135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4"/>
        <v>JS107</v>
      </c>
      <c r="I1440" s="25" t="str">
        <f t="shared" si="135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4"/>
        <v>PK201</v>
      </c>
      <c r="I1441" s="25" t="str">
        <f t="shared" si="135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4"/>
        <v>PB204</v>
      </c>
      <c r="I1442" s="25" t="str">
        <f t="shared" si="135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4"/>
        <v>JS302</v>
      </c>
      <c r="I1443" s="25" t="str">
        <f t="shared" si="135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4"/>
        <v>HM315</v>
      </c>
      <c r="I1444" s="25" t="str">
        <f t="shared" si="135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4"/>
        <v>HM702</v>
      </c>
      <c r="I1445" s="25" t="str">
        <f t="shared" si="135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2"/>
        <v>DC102</v>
      </c>
      <c r="I1446" s="25" t="str">
        <f t="shared" si="133"/>
        <v>Non-M</v>
      </c>
      <c r="J1446" s="34"/>
      <c r="K1446" s="26">
        <v>3000</v>
      </c>
      <c r="L1446" s="78">
        <f>IF(COUNTIFS($E$3:E1677,E1446)=1,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2"/>
        <v>DC300</v>
      </c>
      <c r="I1447" s="25" t="str">
        <f t="shared" si="133"/>
        <v>Non-M</v>
      </c>
      <c r="J1447" s="34"/>
      <c r="K1447" s="26">
        <v>3000</v>
      </c>
      <c r="L1447" s="78">
        <f>IF(COUNTIFS($E$3:E1677,E1447)=1,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2"/>
        <v>DC400</v>
      </c>
      <c r="I1448" s="25" t="str">
        <f t="shared" si="133"/>
        <v>Non-M</v>
      </c>
      <c r="J1448" s="34"/>
      <c r="K1448" s="26">
        <v>3000</v>
      </c>
      <c r="L1448" s="78">
        <f>IF(COUNTIFS($E$3:E1677,E1448)=1,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2"/>
        <v>DC201</v>
      </c>
      <c r="I1449" s="25" t="str">
        <f t="shared" si="133"/>
        <v>Non-M</v>
      </c>
      <c r="J1449" s="34"/>
      <c r="K1449" s="26">
        <v>3000</v>
      </c>
      <c r="L1449" s="78">
        <f>IF(COUNTIFS($E$3:E1677,E1449)=1,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2"/>
        <v>WB202/WB406</v>
      </c>
      <c r="I1450" s="25" t="str">
        <f t="shared" si="133"/>
        <v>Non-M</v>
      </c>
      <c r="J1450" s="34"/>
      <c r="K1450" s="26">
        <v>3000</v>
      </c>
      <c r="L1450" s="78">
        <f>IF(COUNTIFS($E$3:E1677,E1450)=1,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2"/>
        <v>JS107</v>
      </c>
      <c r="I1451" s="25" t="str">
        <f t="shared" si="133"/>
        <v>Non-M</v>
      </c>
      <c r="J1451" s="34"/>
      <c r="K1451" s="26">
        <v>3000</v>
      </c>
      <c r="L1451" s="78">
        <f>IF(COUNTIFS($E$3:E1677,E1451)=1,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2"/>
        <v>PK201</v>
      </c>
      <c r="I1452" s="25" t="str">
        <f t="shared" si="133"/>
        <v>Non-M</v>
      </c>
      <c r="J1452" s="34"/>
      <c r="K1452" s="26">
        <v>3000</v>
      </c>
      <c r="L1452" s="78">
        <f>IF(COUNTIFS($E$3:E1677,E1452)=1,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2"/>
        <v>PB204</v>
      </c>
      <c r="I1453" s="25" t="str">
        <f t="shared" si="133"/>
        <v>Non-M</v>
      </c>
      <c r="J1453" s="34"/>
      <c r="K1453" s="26">
        <v>3000</v>
      </c>
      <c r="L1453" s="78">
        <f>IF(COUNTIFS($E$3:E1677,E1453)=1,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2"/>
        <v>JS302</v>
      </c>
      <c r="I1454" s="25" t="str">
        <f t="shared" si="133"/>
        <v>Non-M</v>
      </c>
      <c r="J1454" s="34"/>
      <c r="K1454" s="26">
        <v>3000</v>
      </c>
      <c r="L1454" s="78">
        <f>IF(COUNTIFS($E$3:E1677,E1454)=1,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2"/>
        <v>HM315</v>
      </c>
      <c r="I1455" s="25" t="str">
        <f t="shared" si="133"/>
        <v>Non-M</v>
      </c>
      <c r="J1455" s="34"/>
      <c r="K1455" s="26">
        <v>3000</v>
      </c>
      <c r="L1455" s="78">
        <f>IF(COUNTIFS($E$3:E1677,E1455)=1,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2"/>
        <v>HM702</v>
      </c>
      <c r="I1456" s="25" t="str">
        <f t="shared" si="133"/>
        <v>Non-M</v>
      </c>
      <c r="J1456" s="34"/>
      <c r="K1456" s="26">
        <v>3000</v>
      </c>
      <c r="L1456" s="78">
        <f>IF(COUNTIFS($E$3:E1677,E1456)=1,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6">IF(RIGHT(G1457,1)="M", LEFT(G1457,LEN(G1457)-1), G1457)</f>
        <v>CL413</v>
      </c>
      <c r="I1457" s="25" t="str">
        <f t="shared" ref="I1457:I1477" si="137">IF(RIGHT(G1457,1)="M","M","Non-M")</f>
        <v>Non-M</v>
      </c>
      <c r="J1457" s="34" t="s">
        <v>1912</v>
      </c>
      <c r="K1457" s="26"/>
      <c r="L1457" s="78">
        <f>IF(COUNTIFS($E$3:E1677,E1457)=1,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6"/>
        <v>ZP106</v>
      </c>
      <c r="I1458" s="25" t="str">
        <f t="shared" si="137"/>
        <v>Non-M</v>
      </c>
      <c r="J1458" s="34"/>
      <c r="K1458" s="26"/>
      <c r="L1458" s="78">
        <f>IF(COUNTIFS($E$3:E1677,E1458)=1,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6"/>
        <v>JS124</v>
      </c>
      <c r="I1459" s="25" t="str">
        <f t="shared" si="137"/>
        <v>Non-M</v>
      </c>
      <c r="J1459" s="34"/>
      <c r="K1459" s="26"/>
      <c r="L1459" s="78">
        <f>IF(COUNTIFS($E$3:E1677,E1459)=1,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6"/>
        <v>JS105</v>
      </c>
      <c r="I1460" s="25" t="str">
        <f t="shared" si="137"/>
        <v>Non-M</v>
      </c>
      <c r="J1460" s="34"/>
      <c r="K1460" s="26"/>
      <c r="L1460" s="78">
        <f>IF(COUNTIFS($E$3:E1677,E1460)=1,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6"/>
        <v>LP100</v>
      </c>
      <c r="I1461" s="25" t="str">
        <f t="shared" si="137"/>
        <v>Non-M</v>
      </c>
      <c r="J1461" s="34"/>
      <c r="K1461" s="26"/>
      <c r="L1461" s="78">
        <f>IF(COUNTIFS($E$3:E1677,E1461)=1,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6"/>
        <v>JS401</v>
      </c>
      <c r="I1462" s="25" t="str">
        <f t="shared" si="137"/>
        <v>Non-M</v>
      </c>
      <c r="J1462" s="34"/>
      <c r="K1462" s="26"/>
      <c r="L1462" s="78">
        <f>IF(COUNTIFS($E$3:E1677,E1462)=1,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6"/>
        <v>PK603</v>
      </c>
      <c r="I1463" s="25" t="str">
        <f t="shared" si="137"/>
        <v>M</v>
      </c>
      <c r="J1463" s="34"/>
      <c r="K1463" s="26"/>
      <c r="L1463" s="78">
        <f>IF(COUNTIFS($E$3:E1677,E1463)=1,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6"/>
        <v>HM420</v>
      </c>
      <c r="I1464" s="25" t="str">
        <f t="shared" si="137"/>
        <v>Non-M</v>
      </c>
      <c r="J1464" s="34" t="s">
        <v>1912</v>
      </c>
      <c r="K1464" s="26"/>
      <c r="L1464" s="78">
        <f>IF(COUNTIFS($E$3:E1677,E1464)=1,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6"/>
        <v>HM509</v>
      </c>
      <c r="I1465" s="25" t="str">
        <f t="shared" si="137"/>
        <v>Non-M</v>
      </c>
      <c r="J1465" s="34"/>
      <c r="K1465" s="26"/>
      <c r="L1465" s="78">
        <f>IF(COUNTIFS($E$3:E1677,E1465)=1,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6"/>
        <v>DC101</v>
      </c>
      <c r="I1466" s="25" t="str">
        <f t="shared" si="137"/>
        <v>Non-M</v>
      </c>
      <c r="J1466" s="34"/>
      <c r="K1466" s="26"/>
      <c r="L1466" s="78">
        <f>IF(COUNTIFS($E$3:E1677,E1466)=1,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6"/>
        <v>DC202</v>
      </c>
      <c r="I1467" s="25" t="str">
        <f t="shared" si="137"/>
        <v>Non-M</v>
      </c>
      <c r="J1467" s="34"/>
      <c r="K1467" s="26"/>
      <c r="L1467" s="78">
        <f>IF(COUNTIFS($E$3:E1677,E1467)=1,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6"/>
        <v>DC300</v>
      </c>
      <c r="I1468" s="25" t="str">
        <f t="shared" si="137"/>
        <v>Non-M</v>
      </c>
      <c r="J1468" s="34"/>
      <c r="K1468" s="26"/>
      <c r="L1468" s="78">
        <f>IF(COUNTIFS($E$3:E1677,E1468)=1,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6"/>
        <v>DC400</v>
      </c>
      <c r="I1469" s="25" t="str">
        <f t="shared" si="137"/>
        <v>Non-M</v>
      </c>
      <c r="J1469" s="34"/>
      <c r="K1469" s="26"/>
      <c r="L1469" s="78">
        <f>IF(COUNTIFS($E$3:E1677,E1469)=1,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6"/>
        <v>WB503</v>
      </c>
      <c r="I1470" s="25" t="str">
        <f t="shared" si="137"/>
        <v>Non-M</v>
      </c>
      <c r="J1470" s="34"/>
      <c r="K1470" s="26"/>
      <c r="L1470" s="78">
        <f>IF(COUNTIFS($E$3:E1677,E1470)=1,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6"/>
        <v>JS105</v>
      </c>
      <c r="I1471" s="25" t="str">
        <f t="shared" si="137"/>
        <v>Non-M</v>
      </c>
      <c r="J1471" s="34"/>
      <c r="K1471" s="26"/>
      <c r="L1471" s="78">
        <f>IF(COUNTIFS($E$3:E1677,E1471)=1,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6"/>
        <v>JS124</v>
      </c>
      <c r="I1472" s="25" t="str">
        <f t="shared" si="137"/>
        <v>Non-M</v>
      </c>
      <c r="J1472" s="34"/>
      <c r="K1472" s="26"/>
      <c r="L1472" s="78">
        <f>IF(COUNTIFS($E$3:E1677,E1472)=1,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6"/>
        <v>JS122</v>
      </c>
      <c r="I1473" s="25" t="str">
        <f t="shared" si="137"/>
        <v>Non-M</v>
      </c>
      <c r="J1473" s="34"/>
      <c r="K1473" s="26"/>
      <c r="L1473" s="78">
        <f>IF(COUNTIFS($E$3:E1677,E1473)=1,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6"/>
        <v>PK201</v>
      </c>
      <c r="I1474" s="25" t="str">
        <f t="shared" si="137"/>
        <v>Non-M</v>
      </c>
      <c r="J1474" s="34"/>
      <c r="K1474" s="26"/>
      <c r="L1474" s="78">
        <f>IF(COUNTIFS($E$3:E1677,E1474)=1,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6"/>
        <v>PB204</v>
      </c>
      <c r="I1475" s="25" t="str">
        <f t="shared" si="137"/>
        <v>Non-M</v>
      </c>
      <c r="J1475" s="34"/>
      <c r="K1475" s="26"/>
      <c r="L1475" s="78">
        <f>IF(COUNTIFS($E$3:E1677,E1475)=1,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6"/>
        <v>HM500</v>
      </c>
      <c r="I1476" s="25" t="str">
        <f t="shared" si="137"/>
        <v>Non-M</v>
      </c>
      <c r="J1476" s="34"/>
      <c r="K1476" s="26"/>
      <c r="L1476" s="78">
        <f>IF(COUNTIFS($E$3:E1677,E1476)=1,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6"/>
        <v>VT500</v>
      </c>
      <c r="I1477" s="25" t="str">
        <f t="shared" si="137"/>
        <v>Non-M</v>
      </c>
      <c r="J1477" s="34"/>
      <c r="K1477" s="26"/>
      <c r="L1477" s="78">
        <f>IF(COUNTIFS($E$3:E1677,E1477)=1,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8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8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8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8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8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8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8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8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IF(COUNTIFS($E$3:E1677,#REF!)=1,#REF!,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IF(COUNTIFS($E$3:E1677,E1486)=1,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IF(COUNTIFS($E$3:E1677,E1488)=1,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IF(COUNTIFS($E$3:E1677,E1489)=1,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IF(COUNTIFS($E$3:E1677,E1490)=1,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IF(COUNTIFS($E$3:E1677,E1491)=1,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IF(COUNTIFS($E$3:E1677,E1492)=1,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IF(COUNTIFS($E$3:E1677,E1493)=1,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IF(COUNTIFS($E$3:E1677,E1494)=1,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IF(COUNTIFS($E$3:E1677,E1495)=1,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IF(COUNTIFS($E$3:E1677,E1496)=1,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IF(COUNTIFS($E$3:E1677,E1497)=1,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IF(COUNTIFS($E$3:E1677,E1498)=1,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IF(COUNTIFS($E$3:E1677,E1499)=1,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IF(COUNTIFS($E$3:E1677,E1500)=1,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IF(COUNTIFS($E$3:E1677,E1501)=1,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IF(COUNTIFS($E$3:E1677,E1502)=1,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IF(COUNTIFS($E$3:E1677,E1503)=1,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IF(COUNTIFS($E$3:E1677,E1504)=1, K1504,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61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61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61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61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61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61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61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61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61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61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61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61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IF(COUNTIFS($E$3:E1677,E1505)=1,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IF(COUNTIFS($E$3:E1677,E1530)=1,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IF(COUNTIFS($E$3:E1677,E1531)=1,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IF(COUNTIFS($E$3:E1677,E1532)=1,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IF(COUNTIFS($E$3:E1677,E1533)=1,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IF(COUNTIFS($E$3:E1677,E1534)=1,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IF(COUNTIFS($E$3:E1677,E1535)=1,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IF(COUNTIFS($E$3:E1677,E1536)=1,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IF(COUNTIFS($E$3:E1677,E1537)=1,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IF(COUNTIFS($E$3:E1677,E1538)=1,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IF(COUNTIFS($E$3:E1677,E1539)=1,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26">
        <v>26750</v>
      </c>
      <c r="L1541" s="78">
        <f>IF(COUNTIFS($E$3:E1677,E1540)=1,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26">
        <v>26750</v>
      </c>
      <c r="L1542" s="78">
        <f>IF(COUNTIFS($E$3:E1677,E1564)=1,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IF(COUNTIFS($E$3:E1677,E1565)=1,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IF(COUNTIFS($E$3:E1677,E1566)=1,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IF(COUNTIFS($E$3:E1677,E1568)=1,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IF(COUNTIFS($E$3:E1677,E1570)=1,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IF(COUNTIFS($E$3:E1677,E1571)=1,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IF(COUNTIFS($E$3:E1677,E1572)=1,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61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61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61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61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61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61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61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61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61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61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9">IF(RIGHT(G1560,1)="M", LEFT(G1560,LEN(G1560)-1), G1560)</f>
        <v>WB303</v>
      </c>
      <c r="I1560" s="25" t="str">
        <f t="shared" ref="I1560:I1563" si="140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9"/>
        <v>DC100</v>
      </c>
      <c r="I1561" s="25" t="str">
        <f t="shared" si="140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9"/>
        <v>DC300</v>
      </c>
      <c r="I1562" s="25" t="str">
        <f t="shared" si="140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9"/>
        <v>DC400</v>
      </c>
      <c r="I1563" s="25" t="str">
        <f t="shared" si="140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41">IF(RIGHT(G1574,1)="M", LEFT(G1574,LEN(G1574)-1), G1574)</f>
        <v>JS401</v>
      </c>
      <c r="I1574" s="25" t="str">
        <f t="shared" ref="I1574:I1576" si="142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41"/>
        <v>LP100</v>
      </c>
      <c r="I1575" s="25" t="str">
        <f t="shared" si="142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41"/>
        <v>JS124</v>
      </c>
      <c r="I1576" s="25" t="str">
        <f t="shared" si="142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3">IF(RIGHT(G1580,1)="M", LEFT(G1580,LEN(G1580)-1), G1580)</f>
        <v>PK102</v>
      </c>
      <c r="I1580" s="25" t="str">
        <f t="shared" ref="I1580:I1581" si="144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3"/>
        <v>PB105</v>
      </c>
      <c r="I1581" s="25" t="str">
        <f t="shared" si="144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5">IF(RIGHT(G1583,1)="M", LEFT(G1583,LEN(G1583)-1), G1583)</f>
        <v>WB503</v>
      </c>
      <c r="I1583" s="25" t="str">
        <f t="shared" ref="I1583:I1585" si="146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5"/>
        <v>DC101</v>
      </c>
      <c r="I1584" s="25" t="str">
        <f t="shared" si="146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5"/>
        <v>DC300</v>
      </c>
      <c r="I1585" s="25" t="str">
        <f t="shared" si="146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7">IF(RIGHT(G1595,1)="M", LEFT(G1595,LEN(G1595)-1), G1595)</f>
        <v>HD106</v>
      </c>
      <c r="I1595" s="25" t="str">
        <f t="shared" ref="I1595:I1600" si="148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7"/>
        <v>JS404</v>
      </c>
      <c r="I1596" s="25" t="str">
        <f t="shared" si="148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7"/>
        <v>HD501</v>
      </c>
      <c r="I1597" s="25" t="str">
        <f t="shared" si="148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7"/>
        <v>ZP105</v>
      </c>
      <c r="I1598" s="25" t="str">
        <f t="shared" si="148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7"/>
        <v>DC201</v>
      </c>
      <c r="I1599" s="25" t="str">
        <f t="shared" si="148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7"/>
        <v>JS124</v>
      </c>
      <c r="I1600" s="25" t="str">
        <f t="shared" si="148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9">IF(RIGHT(G1608,1)="M", LEFT(G1608,LEN(G1608)-1), G1608)</f>
        <v>HD106</v>
      </c>
      <c r="I1608" s="25" t="str">
        <f t="shared" ref="I1608:I1614" si="150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9"/>
        <v>HD507</v>
      </c>
      <c r="I1609" s="25" t="str">
        <f t="shared" si="150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9"/>
        <v>ZP207</v>
      </c>
      <c r="I1610" s="25" t="str">
        <f t="shared" si="150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9"/>
        <v>ZP101</v>
      </c>
      <c r="I1611" s="25" t="str">
        <f t="shared" si="150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9"/>
        <v>JS107</v>
      </c>
      <c r="I1612" s="25" t="str">
        <f t="shared" si="150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9"/>
        <v>JS124</v>
      </c>
      <c r="I1613" s="25" t="str">
        <f t="shared" si="150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9"/>
        <v>JS105</v>
      </c>
      <c r="I1614" s="25" t="str">
        <f t="shared" si="150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18" t="s">
        <v>2304</v>
      </c>
      <c r="B1622" s="19" t="s">
        <v>13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51">IF(RIGHT(G1622,1)="M", LEFT(G1622,LEN(G1622)-1), G1622)</f>
        <v>HD106</v>
      </c>
      <c r="I1622" s="25" t="str">
        <f t="shared" ref="I1622:I1628" si="152">IF(RIGHT(G1622,1)="M","M","Non-M")</f>
        <v>M</v>
      </c>
      <c r="J1622" s="34" t="s">
        <v>2172</v>
      </c>
      <c r="K1622" s="79"/>
    </row>
    <row r="1623" spans="1:11" ht="41.25" customHeight="1">
      <c r="A1623" s="18" t="s">
        <v>2306</v>
      </c>
      <c r="B1623" s="19" t="s">
        <v>13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51"/>
        <v>JS404</v>
      </c>
      <c r="I1623" s="25" t="str">
        <f t="shared" si="152"/>
        <v>Non-M</v>
      </c>
      <c r="J1623" s="34"/>
      <c r="K1623" s="79"/>
    </row>
    <row r="1624" spans="1:11" ht="41.25" customHeight="1">
      <c r="A1624" s="18" t="s">
        <v>2307</v>
      </c>
      <c r="B1624" s="19" t="s">
        <v>13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51"/>
        <v>HD604</v>
      </c>
      <c r="I1624" s="25" t="str">
        <f t="shared" si="152"/>
        <v>Non-M</v>
      </c>
      <c r="J1624" s="34"/>
      <c r="K1624" s="79"/>
    </row>
    <row r="1625" spans="1:11" ht="41.25" customHeight="1">
      <c r="A1625" s="18" t="s">
        <v>2309</v>
      </c>
      <c r="B1625" s="19" t="s">
        <v>13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51"/>
        <v>ZP105</v>
      </c>
      <c r="I1625" s="25" t="str">
        <f t="shared" si="152"/>
        <v>Non-M</v>
      </c>
      <c r="J1625" s="34"/>
      <c r="K1625" s="79"/>
    </row>
    <row r="1626" spans="1:11" ht="41.25" customHeight="1">
      <c r="A1626" s="18" t="s">
        <v>2310</v>
      </c>
      <c r="B1626" s="19" t="s">
        <v>13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51"/>
        <v>JS401</v>
      </c>
      <c r="I1626" s="25" t="str">
        <f t="shared" si="152"/>
        <v>Non-M</v>
      </c>
      <c r="J1626" s="34"/>
      <c r="K1626" s="79"/>
    </row>
    <row r="1627" spans="1:11" ht="41.25" customHeight="1">
      <c r="A1627" s="18" t="s">
        <v>2311</v>
      </c>
      <c r="B1627" s="19" t="s">
        <v>13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51"/>
        <v>JS124</v>
      </c>
      <c r="I1627" s="25" t="str">
        <f t="shared" si="152"/>
        <v>Non-M</v>
      </c>
      <c r="J1627" s="34"/>
      <c r="K1627" s="79"/>
    </row>
    <row r="1628" spans="1:11" ht="41.25" customHeight="1">
      <c r="A1628" s="18" t="s">
        <v>2312</v>
      </c>
      <c r="B1628" s="19" t="s">
        <v>13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51"/>
        <v>JS117</v>
      </c>
      <c r="I1628" s="25" t="str">
        <f t="shared" si="152"/>
        <v>Non-M</v>
      </c>
      <c r="J1628" s="34"/>
      <c r="K1628" s="79"/>
    </row>
    <row r="1629" spans="1:11" ht="41.25" customHeight="1">
      <c r="A1629" s="18" t="s">
        <v>2313</v>
      </c>
      <c r="B1629" s="19" t="s">
        <v>13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/>
    </row>
    <row r="1630" spans="1:11" ht="41.25" customHeight="1">
      <c r="A1630" s="18" t="s">
        <v>2314</v>
      </c>
      <c r="B1630" s="19" t="s">
        <v>13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/>
    </row>
    <row r="1631" spans="1:11" ht="41.25" customHeight="1">
      <c r="A1631" s="18" t="s">
        <v>2315</v>
      </c>
      <c r="B1631" s="19" t="s">
        <v>13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/>
    </row>
    <row r="1632" spans="1:11" ht="41.25" customHeight="1">
      <c r="A1632" s="18" t="s">
        <v>2316</v>
      </c>
      <c r="B1632" s="19" t="s">
        <v>13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/>
    </row>
    <row r="1633" spans="1:11" ht="41.25" customHeight="1">
      <c r="A1633" s="18" t="s">
        <v>2317</v>
      </c>
      <c r="B1633" s="19" t="s">
        <v>13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/>
    </row>
    <row r="1634" spans="1:11" ht="41.25" customHeight="1">
      <c r="A1634" s="18" t="s">
        <v>2318</v>
      </c>
      <c r="B1634" s="19" t="s">
        <v>13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/>
    </row>
    <row r="1635" spans="1:11" ht="41.25" customHeight="1">
      <c r="A1635" s="18" t="s">
        <v>2319</v>
      </c>
      <c r="B1635" s="19" t="s">
        <v>13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/>
    </row>
    <row r="1636" spans="1:11" ht="41.25" customHeight="1">
      <c r="A1636" s="18" t="s">
        <v>2320</v>
      </c>
      <c r="B1636" s="19" t="s">
        <v>13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/>
    </row>
    <row r="1637" spans="1:11" ht="41.25" customHeight="1">
      <c r="A1637" s="18" t="s">
        <v>2321</v>
      </c>
      <c r="B1637" s="19" t="s">
        <v>230</v>
      </c>
      <c r="C1637" s="19" t="s">
        <v>2133</v>
      </c>
      <c r="D1637" s="60" t="s">
        <v>2134</v>
      </c>
      <c r="E1637" s="19" t="s">
        <v>2322</v>
      </c>
      <c r="F1637" s="21"/>
      <c r="G1637" s="19" t="s">
        <v>1960</v>
      </c>
      <c r="H1637" s="25" t="str">
        <f t="shared" ref="H1637:H1640" si="153">IF(RIGHT(G1637,1)="M", LEFT(G1637,LEN(G1637)-1), G1637)</f>
        <v>HD106</v>
      </c>
      <c r="I1637" s="25" t="str">
        <f t="shared" ref="I1637:I1640" si="154">IF(RIGHT(G1637,1)="M","M","Non-M")</f>
        <v>M</v>
      </c>
      <c r="J1637" s="34" t="s">
        <v>2172</v>
      </c>
      <c r="K1637" s="79"/>
    </row>
    <row r="1638" spans="1:11" ht="41.25" customHeight="1">
      <c r="A1638" s="18" t="s">
        <v>2323</v>
      </c>
      <c r="B1638" s="19" t="s">
        <v>230</v>
      </c>
      <c r="C1638" s="19" t="s">
        <v>2133</v>
      </c>
      <c r="D1638" s="60" t="s">
        <v>2134</v>
      </c>
      <c r="E1638" s="19" t="s">
        <v>2322</v>
      </c>
      <c r="F1638" s="21"/>
      <c r="G1638" s="19" t="s">
        <v>2276</v>
      </c>
      <c r="H1638" s="25" t="str">
        <f t="shared" si="153"/>
        <v>JS404</v>
      </c>
      <c r="I1638" s="25" t="str">
        <f t="shared" si="154"/>
        <v>Non-M</v>
      </c>
      <c r="J1638" s="34"/>
      <c r="K1638" s="79"/>
    </row>
    <row r="1639" spans="1:11" ht="41.25" customHeight="1">
      <c r="A1639" s="18" t="s">
        <v>2324</v>
      </c>
      <c r="B1639" s="19" t="s">
        <v>230</v>
      </c>
      <c r="C1639" s="19" t="s">
        <v>2133</v>
      </c>
      <c r="D1639" s="60" t="s">
        <v>2134</v>
      </c>
      <c r="E1639" s="19" t="s">
        <v>2322</v>
      </c>
      <c r="F1639" s="21"/>
      <c r="G1639" s="19" t="s">
        <v>2308</v>
      </c>
      <c r="H1639" s="25" t="str">
        <f t="shared" si="153"/>
        <v>HD604</v>
      </c>
      <c r="I1639" s="25" t="str">
        <f t="shared" si="154"/>
        <v>Non-M</v>
      </c>
      <c r="J1639" s="34"/>
      <c r="K1639" s="79"/>
    </row>
    <row r="1640" spans="1:11" ht="41.25" customHeight="1">
      <c r="A1640" s="18" t="s">
        <v>2325</v>
      </c>
      <c r="B1640" s="19" t="s">
        <v>230</v>
      </c>
      <c r="C1640" s="19" t="s">
        <v>2133</v>
      </c>
      <c r="D1640" s="60" t="s">
        <v>2134</v>
      </c>
      <c r="E1640" s="19" t="s">
        <v>2322</v>
      </c>
      <c r="F1640" s="21"/>
      <c r="G1640" s="19" t="s">
        <v>78</v>
      </c>
      <c r="H1640" s="25" t="str">
        <f t="shared" si="153"/>
        <v>ZP105</v>
      </c>
      <c r="I1640" s="25" t="str">
        <f t="shared" si="154"/>
        <v>M</v>
      </c>
      <c r="J1640" s="34" t="s">
        <v>2172</v>
      </c>
      <c r="K1640" s="79"/>
    </row>
    <row r="1641" spans="1:11" ht="41.25" customHeight="1">
      <c r="A1641" s="18" t="s">
        <v>2326</v>
      </c>
      <c r="B1641" s="19" t="s">
        <v>230</v>
      </c>
      <c r="C1641" s="19" t="s">
        <v>2133</v>
      </c>
      <c r="D1641" s="60" t="s">
        <v>2134</v>
      </c>
      <c r="E1641" s="19" t="s">
        <v>2322</v>
      </c>
      <c r="F1641" s="21"/>
      <c r="G1641" s="19" t="s">
        <v>1461</v>
      </c>
      <c r="H1641" s="25" t="str">
        <f t="shared" ref="H1641:H1645" si="155">IF(RIGHT(G1641,1)="M", LEFT(G1641,LEN(G1641)-1), G1641)</f>
        <v>JS401</v>
      </c>
      <c r="I1641" s="25" t="str">
        <f t="shared" ref="I1641:I1645" si="156">IF(RIGHT(G1641,1)="M","M","Non-M")</f>
        <v>Non-M</v>
      </c>
      <c r="J1641" s="34"/>
      <c r="K1641" s="79"/>
    </row>
    <row r="1642" spans="1:11" ht="41.25" customHeight="1">
      <c r="A1642" s="18" t="s">
        <v>2327</v>
      </c>
      <c r="B1642" s="19" t="s">
        <v>230</v>
      </c>
      <c r="C1642" s="19" t="s">
        <v>2133</v>
      </c>
      <c r="D1642" s="60" t="s">
        <v>2134</v>
      </c>
      <c r="E1642" s="19" t="s">
        <v>2322</v>
      </c>
      <c r="F1642" s="21"/>
      <c r="G1642" s="19" t="s">
        <v>120</v>
      </c>
      <c r="H1642" s="25" t="str">
        <f t="shared" si="155"/>
        <v>JS124</v>
      </c>
      <c r="I1642" s="25" t="str">
        <f t="shared" si="156"/>
        <v>Non-M</v>
      </c>
      <c r="J1642" s="34"/>
      <c r="K1642" s="79"/>
    </row>
    <row r="1643" spans="1:11" ht="41.25" customHeight="1">
      <c r="A1643" s="18" t="s">
        <v>2328</v>
      </c>
      <c r="B1643" s="19" t="s">
        <v>230</v>
      </c>
      <c r="C1643" s="19" t="s">
        <v>2133</v>
      </c>
      <c r="D1643" s="60" t="s">
        <v>2134</v>
      </c>
      <c r="E1643" s="19" t="s">
        <v>2322</v>
      </c>
      <c r="F1643" s="21"/>
      <c r="G1643" s="19" t="s">
        <v>118</v>
      </c>
      <c r="H1643" s="25" t="str">
        <f t="shared" si="155"/>
        <v>JS117</v>
      </c>
      <c r="I1643" s="25" t="str">
        <f t="shared" si="156"/>
        <v>M</v>
      </c>
      <c r="J1643" s="34" t="s">
        <v>2172</v>
      </c>
      <c r="K1643" s="79"/>
    </row>
    <row r="1644" spans="1:11" ht="41.25" customHeight="1">
      <c r="A1644" s="18" t="s">
        <v>2329</v>
      </c>
      <c r="B1644" s="19" t="s">
        <v>230</v>
      </c>
      <c r="C1644" s="19" t="s">
        <v>2133</v>
      </c>
      <c r="D1644" s="60" t="s">
        <v>2134</v>
      </c>
      <c r="E1644" s="19" t="s">
        <v>2322</v>
      </c>
      <c r="F1644" s="21"/>
      <c r="G1644" s="19" t="s">
        <v>1344</v>
      </c>
      <c r="H1644" s="25" t="str">
        <f t="shared" si="155"/>
        <v>JS105</v>
      </c>
      <c r="I1644" s="25" t="str">
        <f t="shared" si="156"/>
        <v>Non-M</v>
      </c>
      <c r="J1644" s="34"/>
      <c r="K1644" s="79"/>
    </row>
    <row r="1645" spans="1:11" ht="41.25" customHeight="1">
      <c r="A1645" s="18" t="s">
        <v>2330</v>
      </c>
      <c r="B1645" s="19" t="s">
        <v>230</v>
      </c>
      <c r="C1645" s="19" t="s">
        <v>2133</v>
      </c>
      <c r="D1645" s="60" t="s">
        <v>2134</v>
      </c>
      <c r="E1645" s="19" t="s">
        <v>2322</v>
      </c>
      <c r="F1645" s="21"/>
      <c r="G1645" s="19" t="s">
        <v>469</v>
      </c>
      <c r="H1645" s="25" t="str">
        <f t="shared" si="155"/>
        <v>LP100</v>
      </c>
      <c r="I1645" s="25" t="str">
        <f t="shared" si="156"/>
        <v>Non-M</v>
      </c>
      <c r="J1645" s="34"/>
      <c r="K1645" s="79"/>
    </row>
    <row r="1646" spans="1:11" ht="41.25" customHeight="1">
      <c r="A1646" s="18" t="s">
        <v>2331</v>
      </c>
      <c r="B1646" s="19" t="s">
        <v>230</v>
      </c>
      <c r="C1646" s="19" t="s">
        <v>2133</v>
      </c>
      <c r="D1646" s="60" t="s">
        <v>2134</v>
      </c>
      <c r="E1646" s="19" t="s">
        <v>2322</v>
      </c>
      <c r="F1646" s="21"/>
      <c r="G1646" s="19" t="s">
        <v>339</v>
      </c>
      <c r="H1646" s="25" t="str">
        <f t="shared" ref="H1646:H1651" si="157">IF(RIGHT(G1646,1)="M", LEFT(G1646,LEN(G1646)-1), G1646)</f>
        <v>PK602</v>
      </c>
      <c r="I1646" s="25" t="str">
        <f t="shared" ref="I1646:I1651" si="158">IF(RIGHT(G1646,1)="M","M","Non-M")</f>
        <v>M</v>
      </c>
      <c r="J1646" s="34" t="s">
        <v>1353</v>
      </c>
      <c r="K1646" s="79"/>
    </row>
    <row r="1647" spans="1:11" ht="41.25" customHeight="1">
      <c r="A1647" s="18" t="s">
        <v>2332</v>
      </c>
      <c r="B1647" s="19" t="s">
        <v>230</v>
      </c>
      <c r="C1647" s="19" t="s">
        <v>2133</v>
      </c>
      <c r="D1647" s="60" t="s">
        <v>2134</v>
      </c>
      <c r="E1647" s="19" t="s">
        <v>2322</v>
      </c>
      <c r="F1647" s="21"/>
      <c r="G1647" s="19" t="s">
        <v>82</v>
      </c>
      <c r="H1647" s="25" t="str">
        <f t="shared" si="157"/>
        <v>PB104</v>
      </c>
      <c r="I1647" s="25" t="str">
        <f t="shared" si="158"/>
        <v>Non-M</v>
      </c>
      <c r="J1647" s="34"/>
      <c r="K1647" s="79"/>
    </row>
    <row r="1648" spans="1:11" ht="41.25" customHeight="1">
      <c r="A1648" s="18" t="s">
        <v>2333</v>
      </c>
      <c r="B1648" s="19" t="s">
        <v>230</v>
      </c>
      <c r="C1648" s="19" t="s">
        <v>2133</v>
      </c>
      <c r="D1648" s="60" t="s">
        <v>2134</v>
      </c>
      <c r="E1648" s="19" t="s">
        <v>2322</v>
      </c>
      <c r="F1648" s="21"/>
      <c r="G1648" s="19" t="s">
        <v>132</v>
      </c>
      <c r="H1648" s="25" t="str">
        <f t="shared" si="157"/>
        <v>HM420</v>
      </c>
      <c r="I1648" s="25" t="str">
        <f t="shared" si="158"/>
        <v>M</v>
      </c>
      <c r="J1648" s="34" t="s">
        <v>1947</v>
      </c>
      <c r="K1648" s="79"/>
    </row>
    <row r="1649" spans="1:11" ht="41.25" customHeight="1">
      <c r="A1649" s="18" t="s">
        <v>2334</v>
      </c>
      <c r="B1649" s="19" t="s">
        <v>230</v>
      </c>
      <c r="C1649" s="19" t="s">
        <v>2133</v>
      </c>
      <c r="D1649" s="60" t="s">
        <v>2134</v>
      </c>
      <c r="E1649" s="19" t="s">
        <v>2322</v>
      </c>
      <c r="F1649" s="21"/>
      <c r="G1649" s="19" t="s">
        <v>754</v>
      </c>
      <c r="H1649" s="25" t="str">
        <f t="shared" si="157"/>
        <v>HM508</v>
      </c>
      <c r="I1649" s="25" t="str">
        <f t="shared" si="158"/>
        <v>Non-M</v>
      </c>
      <c r="J1649" s="34"/>
      <c r="K1649" s="79"/>
    </row>
    <row r="1650" spans="1:11" ht="41.25" customHeight="1">
      <c r="A1650" s="18" t="s">
        <v>2335</v>
      </c>
      <c r="B1650" s="19" t="s">
        <v>230</v>
      </c>
      <c r="C1650" s="19" t="s">
        <v>2133</v>
      </c>
      <c r="D1650" s="60" t="s">
        <v>2134</v>
      </c>
      <c r="E1650" s="19" t="s">
        <v>2322</v>
      </c>
      <c r="F1650" s="21"/>
      <c r="G1650" s="19" t="s">
        <v>88</v>
      </c>
      <c r="H1650" s="25" t="str">
        <f t="shared" si="157"/>
        <v>DC201</v>
      </c>
      <c r="I1650" s="25" t="str">
        <f t="shared" si="158"/>
        <v>Non-M</v>
      </c>
      <c r="J1650" s="34"/>
      <c r="K1650" s="79"/>
    </row>
    <row r="1651" spans="1:11" ht="41.25" customHeight="1">
      <c r="A1651" s="18" t="s">
        <v>2336</v>
      </c>
      <c r="B1651" s="19" t="s">
        <v>230</v>
      </c>
      <c r="C1651" s="19" t="s">
        <v>2133</v>
      </c>
      <c r="D1651" s="60" t="s">
        <v>2134</v>
      </c>
      <c r="E1651" s="19" t="s">
        <v>2322</v>
      </c>
      <c r="F1651" s="21"/>
      <c r="G1651" s="19" t="s">
        <v>145</v>
      </c>
      <c r="H1651" s="25" t="str">
        <f t="shared" si="157"/>
        <v>DC402</v>
      </c>
      <c r="I1651" s="25" t="str">
        <f t="shared" si="158"/>
        <v>Non-M</v>
      </c>
      <c r="J1651" s="34"/>
      <c r="K1651" s="79"/>
    </row>
    <row r="1652" spans="1:11" ht="41.25" customHeight="1">
      <c r="A1652" s="18" t="s">
        <v>2337</v>
      </c>
      <c r="B1652" s="19" t="s">
        <v>230</v>
      </c>
      <c r="C1652" s="19" t="s">
        <v>2133</v>
      </c>
      <c r="D1652" s="60" t="s">
        <v>2134</v>
      </c>
      <c r="E1652" s="19" t="s">
        <v>2338</v>
      </c>
      <c r="F1652" s="21"/>
      <c r="G1652" s="19" t="s">
        <v>1279</v>
      </c>
      <c r="H1652" s="25" t="str">
        <f t="shared" ref="H1652:H1658" si="159">IF(RIGHT(G1652,1)="M", LEFT(G1652,LEN(G1652)-1), G1652)</f>
        <v>WB203</v>
      </c>
      <c r="I1652" s="25" t="str">
        <f t="shared" ref="I1652:I1658" si="160">IF(RIGHT(G1652,1)="M","M","Non-M")</f>
        <v>Non-M</v>
      </c>
      <c r="J1652" s="90"/>
      <c r="K1652" s="79"/>
    </row>
    <row r="1653" spans="1:11" ht="41.25" customHeight="1">
      <c r="A1653" s="18" t="s">
        <v>2339</v>
      </c>
      <c r="B1653" s="19" t="s">
        <v>230</v>
      </c>
      <c r="C1653" s="19" t="s">
        <v>2133</v>
      </c>
      <c r="D1653" s="60" t="s">
        <v>2134</v>
      </c>
      <c r="E1653" s="19" t="s">
        <v>2338</v>
      </c>
      <c r="F1653" s="21"/>
      <c r="G1653" s="19" t="s">
        <v>61</v>
      </c>
      <c r="H1653" s="25" t="str">
        <f t="shared" si="159"/>
        <v>DC101</v>
      </c>
      <c r="I1653" s="25" t="str">
        <f t="shared" si="160"/>
        <v>Non-M</v>
      </c>
      <c r="J1653" s="90"/>
      <c r="K1653" s="79"/>
    </row>
    <row r="1654" spans="1:11" ht="41.25" customHeight="1">
      <c r="A1654" s="18" t="s">
        <v>2340</v>
      </c>
      <c r="B1654" s="19" t="s">
        <v>230</v>
      </c>
      <c r="C1654" s="19" t="s">
        <v>2133</v>
      </c>
      <c r="D1654" s="60" t="s">
        <v>2134</v>
      </c>
      <c r="E1654" s="19" t="s">
        <v>2338</v>
      </c>
      <c r="F1654" s="21"/>
      <c r="G1654" s="19" t="s">
        <v>135</v>
      </c>
      <c r="H1654" s="25" t="str">
        <f t="shared" si="159"/>
        <v>DC200</v>
      </c>
      <c r="I1654" s="25" t="str">
        <f t="shared" si="160"/>
        <v>Non-M</v>
      </c>
      <c r="J1654" s="90"/>
      <c r="K1654" s="79"/>
    </row>
    <row r="1655" spans="1:11" ht="41.25" customHeight="1">
      <c r="A1655" s="18" t="s">
        <v>2341</v>
      </c>
      <c r="B1655" s="19" t="s">
        <v>230</v>
      </c>
      <c r="C1655" s="19" t="s">
        <v>2133</v>
      </c>
      <c r="D1655" s="60" t="s">
        <v>2134</v>
      </c>
      <c r="E1655" s="19" t="s">
        <v>2338</v>
      </c>
      <c r="F1655" s="21"/>
      <c r="G1655" s="19" t="s">
        <v>96</v>
      </c>
      <c r="H1655" s="25" t="str">
        <f t="shared" si="159"/>
        <v>DC300</v>
      </c>
      <c r="I1655" s="25" t="str">
        <f t="shared" si="160"/>
        <v>Non-M</v>
      </c>
      <c r="J1655" s="90"/>
      <c r="K1655" s="79"/>
    </row>
    <row r="1656" spans="1:11" ht="41.25" customHeight="1">
      <c r="A1656" s="18" t="s">
        <v>2342</v>
      </c>
      <c r="B1656" s="19" t="s">
        <v>230</v>
      </c>
      <c r="C1656" s="19" t="s">
        <v>2133</v>
      </c>
      <c r="D1656" s="60" t="s">
        <v>2134</v>
      </c>
      <c r="E1656" s="19" t="s">
        <v>2338</v>
      </c>
      <c r="F1656" s="21"/>
      <c r="G1656" s="19" t="s">
        <v>152</v>
      </c>
      <c r="H1656" s="25" t="str">
        <f t="shared" si="159"/>
        <v>DC400</v>
      </c>
      <c r="I1656" s="25" t="str">
        <f t="shared" si="160"/>
        <v>Non-M</v>
      </c>
      <c r="J1656" s="90"/>
      <c r="K1656" s="79"/>
    </row>
    <row r="1657" spans="1:11" ht="41.25" customHeight="1">
      <c r="A1657" s="18" t="s">
        <v>2343</v>
      </c>
      <c r="B1657" s="19" t="s">
        <v>230</v>
      </c>
      <c r="C1657" s="19" t="s">
        <v>2133</v>
      </c>
      <c r="D1657" s="60" t="s">
        <v>2134</v>
      </c>
      <c r="E1657" s="19" t="s">
        <v>2338</v>
      </c>
      <c r="F1657" s="21"/>
      <c r="G1657" s="19" t="s">
        <v>284</v>
      </c>
      <c r="H1657" s="25" t="str">
        <f t="shared" si="159"/>
        <v>PK208</v>
      </c>
      <c r="I1657" s="25" t="str">
        <f t="shared" si="160"/>
        <v>Non-M</v>
      </c>
      <c r="J1657" s="90"/>
      <c r="K1657" s="79"/>
    </row>
    <row r="1658" spans="1:11" ht="41.25" customHeight="1">
      <c r="A1658" s="18" t="s">
        <v>2344</v>
      </c>
      <c r="B1658" s="19" t="s">
        <v>230</v>
      </c>
      <c r="C1658" s="19" t="s">
        <v>2133</v>
      </c>
      <c r="D1658" s="60" t="s">
        <v>2134</v>
      </c>
      <c r="E1658" s="19" t="s">
        <v>2338</v>
      </c>
      <c r="F1658" s="21"/>
      <c r="G1658" s="19" t="s">
        <v>1382</v>
      </c>
      <c r="H1658" s="25" t="str">
        <f t="shared" si="159"/>
        <v>PB214</v>
      </c>
      <c r="I1658" s="25" t="str">
        <f t="shared" si="160"/>
        <v>Non-M</v>
      </c>
      <c r="J1658" s="90"/>
      <c r="K1658" s="79"/>
    </row>
    <row r="1659" spans="1:11" ht="41.25" customHeight="1">
      <c r="A1659" s="18" t="s">
        <v>2345</v>
      </c>
      <c r="B1659" s="19" t="s">
        <v>230</v>
      </c>
      <c r="C1659" s="19" t="s">
        <v>2133</v>
      </c>
      <c r="D1659" s="60" t="s">
        <v>2134</v>
      </c>
      <c r="E1659" s="19" t="s">
        <v>2338</v>
      </c>
      <c r="F1659" s="21"/>
      <c r="G1659" s="19" t="s">
        <v>269</v>
      </c>
      <c r="H1659" s="25" t="str">
        <f>IF(RIGHT(G1659,1)="M", LEFT(G1659,LEN(G1659)-1), G1659)</f>
        <v>PK102</v>
      </c>
      <c r="I1659" s="25" t="str">
        <f>IF(RIGHT(G1659,1)="M","M","Non-M")</f>
        <v>Non-M</v>
      </c>
      <c r="J1659" s="90"/>
      <c r="K1659" s="79"/>
    </row>
    <row r="1660" spans="1:11" ht="41.25" customHeight="1">
      <c r="A1660" s="18" t="s">
        <v>2346</v>
      </c>
      <c r="B1660" s="19" t="s">
        <v>230</v>
      </c>
      <c r="C1660" s="19" t="s">
        <v>2133</v>
      </c>
      <c r="D1660" s="60" t="s">
        <v>2134</v>
      </c>
      <c r="E1660" s="19" t="s">
        <v>2338</v>
      </c>
      <c r="F1660" s="21"/>
      <c r="G1660" s="19" t="s">
        <v>2257</v>
      </c>
      <c r="H1660" s="25" t="str">
        <f>IF(RIGHT(G1660,1)="M", LEFT(G1660,LEN(G1660)-1), G1660)</f>
        <v>PB105</v>
      </c>
      <c r="I1660" s="25" t="str">
        <f>IF(RIGHT(G1660,1)="M","M","Non-M")</f>
        <v>Non-M</v>
      </c>
      <c r="J1660" s="90"/>
      <c r="K1660" s="79"/>
    </row>
    <row r="1661" spans="1:11" ht="41.25" customHeight="1">
      <c r="A1661" s="18" t="s">
        <v>2347</v>
      </c>
      <c r="B1661" s="19" t="s">
        <v>230</v>
      </c>
      <c r="C1661" s="19" t="s">
        <v>2133</v>
      </c>
      <c r="D1661" s="60" t="s">
        <v>2134</v>
      </c>
      <c r="E1661" s="19" t="s">
        <v>2338</v>
      </c>
      <c r="F1661" s="21"/>
      <c r="G1661" s="19" t="s">
        <v>1344</v>
      </c>
      <c r="H1661" s="25" t="str">
        <f>IF(RIGHT(G1661,1)="M", LEFT(G1661,LEN(G1661)-1), G1661)</f>
        <v>JS105</v>
      </c>
      <c r="I1661" s="25" t="str">
        <f>IF(RIGHT(G1661,1)="M","M","Non-M")</f>
        <v>Non-M</v>
      </c>
      <c r="J1661" s="90"/>
      <c r="K1661" s="79"/>
    </row>
    <row r="1662" spans="1:11" ht="41.25" customHeight="1">
      <c r="A1662" s="18" t="s">
        <v>2348</v>
      </c>
      <c r="B1662" s="19" t="s">
        <v>230</v>
      </c>
      <c r="C1662" s="19" t="s">
        <v>2133</v>
      </c>
      <c r="D1662" s="60" t="s">
        <v>2134</v>
      </c>
      <c r="E1662" s="19" t="s">
        <v>2338</v>
      </c>
      <c r="F1662" s="21"/>
      <c r="G1662" s="19" t="s">
        <v>204</v>
      </c>
      <c r="H1662" s="25" t="str">
        <f>IF(RIGHT(G1662,1)="M", LEFT(G1662,LEN(G1662)-1), G1662)</f>
        <v>HM503</v>
      </c>
      <c r="I1662" s="25" t="str">
        <f>IF(RIGHT(G1662,1)="M","M","Non-M")</f>
        <v>Non-M</v>
      </c>
      <c r="J1662" s="90"/>
      <c r="K1662" s="79"/>
    </row>
    <row r="1663" spans="1:11" ht="41.25" customHeight="1">
      <c r="A1663" s="18" t="s">
        <v>2349</v>
      </c>
      <c r="B1663" s="19" t="s">
        <v>230</v>
      </c>
      <c r="C1663" s="19" t="s">
        <v>2133</v>
      </c>
      <c r="D1663" s="60" t="s">
        <v>2134</v>
      </c>
      <c r="E1663" s="19" t="s">
        <v>2338</v>
      </c>
      <c r="F1663" s="21"/>
      <c r="G1663" s="19" t="s">
        <v>1001</v>
      </c>
      <c r="H1663" s="25" t="str">
        <f>IF(RIGHT(G1663,1)="M", LEFT(G1663,LEN(G1663)-1), G1663)</f>
        <v>HM803</v>
      </c>
      <c r="I1663" s="25" t="str">
        <f>IF(RIGHT(G1663,1)="M","M","Non-M")</f>
        <v>Non-M</v>
      </c>
      <c r="J1663" s="90"/>
      <c r="K1663" s="79"/>
    </row>
    <row r="1664" spans="1:11" ht="41.25" customHeight="1">
      <c r="A1664" s="18" t="s">
        <v>2350</v>
      </c>
      <c r="B1664" s="19" t="s">
        <v>230</v>
      </c>
      <c r="C1664" s="19" t="s">
        <v>2133</v>
      </c>
      <c r="D1664" s="60" t="s">
        <v>2134</v>
      </c>
      <c r="E1664" s="19" t="s">
        <v>2351</v>
      </c>
      <c r="F1664" s="21"/>
      <c r="G1664" s="19" t="s">
        <v>412</v>
      </c>
      <c r="H1664" s="25" t="str">
        <f>IF(RIGHT(G1664,1)="M", LEFT(G1664,LEN(G1664)-1), G1664)</f>
        <v>WB306</v>
      </c>
      <c r="I1664" s="25" t="str">
        <f>IF(RIGHT(G1664,1)="M","M","Non-M")</f>
        <v>Non-M</v>
      </c>
      <c r="J1664" s="90"/>
      <c r="K1664" s="79"/>
    </row>
    <row r="1665" spans="1:11" ht="41.25" customHeight="1">
      <c r="A1665" s="18" t="s">
        <v>2352</v>
      </c>
      <c r="B1665" s="19" t="s">
        <v>230</v>
      </c>
      <c r="C1665" s="19" t="s">
        <v>2133</v>
      </c>
      <c r="D1665" s="60" t="s">
        <v>2134</v>
      </c>
      <c r="E1665" s="19" t="s">
        <v>2351</v>
      </c>
      <c r="F1665" s="21"/>
      <c r="G1665" s="19" t="s">
        <v>2353</v>
      </c>
      <c r="H1665" s="25" t="str">
        <f>IF(RIGHT(G1665,1)="M", LEFT(G1665,LEN(G1665)-1), G1665)</f>
        <v>LP210</v>
      </c>
      <c r="I1665" s="25" t="str">
        <f>IF(RIGHT(G1665,1)="M","M","Non-M")</f>
        <v>Non-M</v>
      </c>
      <c r="J1665" s="90"/>
      <c r="K1665" s="79"/>
    </row>
    <row r="1666" spans="1:11" ht="41.25" customHeight="1">
      <c r="A1666" s="18" t="s">
        <v>2354</v>
      </c>
      <c r="B1666" s="19" t="s">
        <v>230</v>
      </c>
      <c r="C1666" s="19" t="s">
        <v>2133</v>
      </c>
      <c r="D1666" s="60" t="s">
        <v>2134</v>
      </c>
      <c r="E1666" s="19" t="s">
        <v>2351</v>
      </c>
      <c r="F1666" s="21"/>
      <c r="G1666" s="19" t="s">
        <v>1778</v>
      </c>
      <c r="H1666" s="25" t="str">
        <f>IF(RIGHT(G1666,1)="M", LEFT(G1666,LEN(G1666)-1), G1666)</f>
        <v>WU401</v>
      </c>
      <c r="I1666" s="25" t="str">
        <f>IF(RIGHT(G1666,1)="M","M","Non-M")</f>
        <v>M</v>
      </c>
      <c r="J1666" s="90" t="s">
        <v>2355</v>
      </c>
      <c r="K1666" s="79"/>
    </row>
    <row r="1667" spans="1:11" ht="41.25" customHeight="1">
      <c r="A1667" s="18" t="s">
        <v>2356</v>
      </c>
      <c r="B1667" s="19" t="s">
        <v>230</v>
      </c>
      <c r="C1667" s="19" t="s">
        <v>2133</v>
      </c>
      <c r="D1667" s="60" t="s">
        <v>2134</v>
      </c>
      <c r="E1667" s="19" t="s">
        <v>2351</v>
      </c>
      <c r="F1667" s="21"/>
      <c r="G1667" s="19" t="s">
        <v>322</v>
      </c>
      <c r="H1667" s="25" t="str">
        <f>IF(RIGHT(G1667,1)="M", LEFT(G1667,LEN(G1667)-1), G1667)</f>
        <v>GT207</v>
      </c>
      <c r="I1667" s="25" t="str">
        <f>IF(RIGHT(G1667,1)="M","M","Non-M")</f>
        <v>Non-M</v>
      </c>
      <c r="J1667" s="90"/>
      <c r="K1667" s="79"/>
    </row>
    <row r="1668" spans="1:11" ht="41.25" customHeight="1">
      <c r="A1668" s="18" t="s">
        <v>2357</v>
      </c>
      <c r="B1668" s="19" t="s">
        <v>230</v>
      </c>
      <c r="C1668" s="19" t="s">
        <v>2133</v>
      </c>
      <c r="D1668" s="60" t="s">
        <v>2134</v>
      </c>
      <c r="E1668" s="19" t="s">
        <v>2351</v>
      </c>
      <c r="F1668" s="21"/>
      <c r="G1668" s="19" t="s">
        <v>120</v>
      </c>
      <c r="H1668" s="25" t="str">
        <f>IF(RIGHT(G1668,1)="M", LEFT(G1668,LEN(G1668)-1), G1668)</f>
        <v>JS124</v>
      </c>
      <c r="I1668" s="25" t="str">
        <f>IF(RIGHT(G1668,1)="M","M","Non-M")</f>
        <v>Non-M</v>
      </c>
      <c r="J1668" s="34"/>
      <c r="K1668" s="79"/>
    </row>
    <row r="1669" spans="1:11" ht="41.25" customHeight="1">
      <c r="A1669" s="18" t="s">
        <v>2358</v>
      </c>
      <c r="B1669" s="19" t="s">
        <v>230</v>
      </c>
      <c r="C1669" s="19" t="s">
        <v>2133</v>
      </c>
      <c r="D1669" s="60" t="s">
        <v>2134</v>
      </c>
      <c r="E1669" s="19" t="s">
        <v>2351</v>
      </c>
      <c r="F1669" s="21"/>
      <c r="G1669" s="19" t="s">
        <v>71</v>
      </c>
      <c r="H1669" s="25" t="str">
        <f>IF(RIGHT(G1669,1)="M", LEFT(G1669,LEN(G1669)-1), G1669)</f>
        <v>HM500</v>
      </c>
      <c r="I1669" s="25" t="str">
        <f>IF(RIGHT(G1669,1)="M","M","Non-M")</f>
        <v>Non-M</v>
      </c>
      <c r="J1669" s="34"/>
      <c r="K1669" s="79"/>
    </row>
    <row r="1670" spans="1:11" ht="41.25" customHeight="1">
      <c r="A1670" s="18" t="s">
        <v>2359</v>
      </c>
      <c r="B1670" s="19" t="s">
        <v>230</v>
      </c>
      <c r="C1670" s="19" t="s">
        <v>2133</v>
      </c>
      <c r="D1670" s="60" t="s">
        <v>2134</v>
      </c>
      <c r="E1670" s="19" t="s">
        <v>2351</v>
      </c>
      <c r="F1670" s="21"/>
      <c r="G1670" s="19" t="s">
        <v>965</v>
      </c>
      <c r="H1670" s="25" t="str">
        <f>IF(RIGHT(G1670,1)="M", LEFT(G1670,LEN(G1670)-1), G1670)</f>
        <v>PK304</v>
      </c>
      <c r="I1670" s="25" t="str">
        <f>IF(RIGHT(G1670,1)="M","M","Non-M")</f>
        <v>Non-M</v>
      </c>
      <c r="J1670" s="34"/>
      <c r="K1670" s="79"/>
    </row>
    <row r="1671" spans="1:11" ht="41.25" customHeight="1">
      <c r="A1671" s="18" t="s">
        <v>2360</v>
      </c>
      <c r="B1671" s="19" t="s">
        <v>230</v>
      </c>
      <c r="C1671" s="19" t="s">
        <v>2133</v>
      </c>
      <c r="D1671" s="60" t="s">
        <v>2134</v>
      </c>
      <c r="E1671" s="19" t="s">
        <v>2361</v>
      </c>
      <c r="F1671" s="21"/>
      <c r="G1671" s="19" t="s">
        <v>412</v>
      </c>
      <c r="H1671" s="25" t="str">
        <f>IF(RIGHT(G1671,1)="M", LEFT(G1671,LEN(G1671)-1), G1671)</f>
        <v>WB306</v>
      </c>
      <c r="I1671" s="25" t="str">
        <f>IF(RIGHT(G1671,1)="M","M","Non-M")</f>
        <v>Non-M</v>
      </c>
      <c r="J1671" s="34"/>
      <c r="K1671" s="79"/>
    </row>
    <row r="1672" spans="1:11" ht="41.25" customHeight="1">
      <c r="A1672" s="18" t="s">
        <v>2362</v>
      </c>
      <c r="B1672" s="19" t="s">
        <v>230</v>
      </c>
      <c r="C1672" s="19" t="s">
        <v>2133</v>
      </c>
      <c r="D1672" s="60" t="s">
        <v>2134</v>
      </c>
      <c r="E1672" s="19" t="s">
        <v>2361</v>
      </c>
      <c r="F1672" s="21"/>
      <c r="G1672" s="19" t="s">
        <v>960</v>
      </c>
      <c r="H1672" s="25" t="str">
        <f>IF(RIGHT(G1672,1)="M", LEFT(G1672,LEN(G1672)-1), G1672)</f>
        <v>LP202</v>
      </c>
      <c r="I1672" s="25" t="str">
        <f>IF(RIGHT(G1672,1)="M","M","Non-M")</f>
        <v>M</v>
      </c>
      <c r="J1672" s="34"/>
      <c r="K1672" s="79"/>
    </row>
    <row r="1673" spans="1:11" ht="41.25" customHeight="1">
      <c r="A1673" s="18" t="s">
        <v>2363</v>
      </c>
      <c r="B1673" s="19" t="s">
        <v>230</v>
      </c>
      <c r="C1673" s="19" t="s">
        <v>2133</v>
      </c>
      <c r="D1673" s="60" t="s">
        <v>2134</v>
      </c>
      <c r="E1673" s="19" t="s">
        <v>2361</v>
      </c>
      <c r="F1673" s="21"/>
      <c r="G1673" s="19" t="s">
        <v>1778</v>
      </c>
      <c r="H1673" s="25" t="str">
        <f>IF(RIGHT(G1673,1)="M", LEFT(G1673,LEN(G1673)-1), G1673)</f>
        <v>WU401</v>
      </c>
      <c r="I1673" s="25" t="str">
        <f>IF(RIGHT(G1673,1)="M","M","Non-M")</f>
        <v>M</v>
      </c>
      <c r="J1673" s="34" t="s">
        <v>2355</v>
      </c>
      <c r="K1673" s="79"/>
    </row>
    <row r="1674" spans="1:11" ht="41.25" customHeight="1">
      <c r="A1674" s="18" t="s">
        <v>2364</v>
      </c>
      <c r="B1674" s="19" t="s">
        <v>230</v>
      </c>
      <c r="C1674" s="19" t="s">
        <v>2133</v>
      </c>
      <c r="D1674" s="60" t="s">
        <v>2134</v>
      </c>
      <c r="E1674" s="19" t="s">
        <v>2361</v>
      </c>
      <c r="F1674" s="21"/>
      <c r="G1674" s="19" t="s">
        <v>322</v>
      </c>
      <c r="H1674" s="25" t="str">
        <f>IF(RIGHT(G1674,1)="M", LEFT(G1674,LEN(G1674)-1), G1674)</f>
        <v>GT207</v>
      </c>
      <c r="I1674" s="25" t="str">
        <f>IF(RIGHT(G1674,1)="M","M","Non-M")</f>
        <v>Non-M</v>
      </c>
      <c r="J1674" s="34"/>
      <c r="K1674" s="79"/>
    </row>
    <row r="1675" spans="1:11" ht="41.25" customHeight="1">
      <c r="A1675" s="18" t="s">
        <v>2365</v>
      </c>
      <c r="B1675" s="19" t="s">
        <v>230</v>
      </c>
      <c r="C1675" s="19" t="s">
        <v>2133</v>
      </c>
      <c r="D1675" s="60" t="s">
        <v>2134</v>
      </c>
      <c r="E1675" s="19" t="s">
        <v>2361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34"/>
      <c r="K1675" s="79"/>
    </row>
    <row r="1676" spans="1:11" ht="41.25" customHeight="1">
      <c r="A1676" s="18" t="s">
        <v>2366</v>
      </c>
      <c r="B1676" s="19" t="s">
        <v>230</v>
      </c>
      <c r="C1676" s="19" t="s">
        <v>2133</v>
      </c>
      <c r="D1676" s="60" t="s">
        <v>2134</v>
      </c>
      <c r="E1676" s="19" t="s">
        <v>2361</v>
      </c>
      <c r="F1676" s="21"/>
      <c r="G1676" s="19" t="s">
        <v>71</v>
      </c>
      <c r="H1676" s="25" t="str">
        <f>IF(RIGHT(G1676,1)="M", LEFT(G1676,LEN(G1676)-1), G1676)</f>
        <v>HM500</v>
      </c>
      <c r="I1676" s="25" t="str">
        <f>IF(RIGHT(G1676,1)="M","M","Non-M")</f>
        <v>Non-M</v>
      </c>
      <c r="J1676" s="34"/>
      <c r="K1676" s="79"/>
    </row>
    <row r="1677" spans="1:11" ht="41.25" customHeight="1">
      <c r="A1677" s="18" t="s">
        <v>2367</v>
      </c>
      <c r="B1677" s="19" t="s">
        <v>230</v>
      </c>
      <c r="C1677" s="19" t="s">
        <v>2133</v>
      </c>
      <c r="D1677" s="60" t="s">
        <v>2134</v>
      </c>
      <c r="E1677" s="19" t="s">
        <v>2361</v>
      </c>
      <c r="F1677" s="21"/>
      <c r="G1677" s="19" t="s">
        <v>2368</v>
      </c>
      <c r="H1677" s="25" t="str">
        <f>IF(RIGHT(G1677,1)="M", LEFT(G1677,LEN(G1677)-1), G1677)</f>
        <v>PK304</v>
      </c>
      <c r="I1677" s="25" t="str">
        <f>IF(RIGHT(G1677,1)="M","M","Non-M")</f>
        <v>M</v>
      </c>
      <c r="J1677" s="34"/>
      <c r="K1677" s="79"/>
    </row>
    <row r="1678" spans="1:11" ht="41.25" customHeight="1"/>
    <row r="1679" spans="1:11" ht="41.25" customHeight="1"/>
    <row r="1680" spans="1:11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E24" sqref="E2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2369</v>
      </c>
      <c r="B2" s="8" t="s">
        <v>2370</v>
      </c>
      <c r="C2" s="8" t="s">
        <v>2371</v>
      </c>
      <c r="D2" s="8" t="s">
        <v>2372</v>
      </c>
      <c r="E2" s="8" t="s">
        <v>2373</v>
      </c>
      <c r="F2" s="8" t="s">
        <v>2374</v>
      </c>
      <c r="G2" s="80" t="s">
        <v>2375</v>
      </c>
      <c r="H2" s="8" t="s">
        <v>2376</v>
      </c>
      <c r="I2" s="8" t="s">
        <v>2377</v>
      </c>
      <c r="J2" s="75" t="s">
        <v>2378</v>
      </c>
      <c r="R2" s="83" t="s">
        <v>2379</v>
      </c>
      <c r="S2" s="84"/>
    </row>
    <row r="3" spans="1:19">
      <c r="A3" s="10" t="s">
        <v>152</v>
      </c>
      <c r="B3" s="10">
        <v>1225628</v>
      </c>
      <c r="C3" s="10">
        <v>1</v>
      </c>
      <c r="D3" s="10" t="s">
        <v>2380</v>
      </c>
      <c r="E3" s="10">
        <v>3</v>
      </c>
      <c r="F3" s="10"/>
      <c r="G3" s="81">
        <f>Table2[[#This Row],[Current Total FG QTY]]*Table2[[#This Row],[SAM Improvement]]*$S$7</f>
        <v>523772.64957264956</v>
      </c>
      <c r="H3" s="10"/>
      <c r="I3" s="10"/>
      <c r="J3" s="76">
        <v>46136.774027777799</v>
      </c>
      <c r="R3" s="85" t="s">
        <v>2381</v>
      </c>
      <c r="S3" s="86"/>
    </row>
    <row r="4" spans="1:19">
      <c r="A4" s="10" t="s">
        <v>96</v>
      </c>
      <c r="B4" s="10">
        <v>1220414</v>
      </c>
      <c r="C4" s="10">
        <v>2</v>
      </c>
      <c r="D4" s="10" t="s">
        <v>2380</v>
      </c>
      <c r="E4" s="10">
        <v>1</v>
      </c>
      <c r="F4" s="10"/>
      <c r="G4" s="81">
        <f>Table2[[#This Row],[Current Total FG QTY]]*Table2[[#This Row],[SAM Improvement]]*$S$7</f>
        <v>173848.14814814815</v>
      </c>
      <c r="H4" s="10" t="s">
        <v>2380</v>
      </c>
      <c r="I4" s="10" t="s">
        <v>2382</v>
      </c>
      <c r="J4" s="76">
        <v>46139.812384259298</v>
      </c>
      <c r="R4" s="85" t="s">
        <v>2383</v>
      </c>
      <c r="S4" s="86"/>
    </row>
    <row r="5" spans="1:19">
      <c r="A5" s="10" t="s">
        <v>61</v>
      </c>
      <c r="B5" s="10">
        <v>721500</v>
      </c>
      <c r="C5" s="10">
        <v>3</v>
      </c>
      <c r="D5" s="10" t="s">
        <v>2380</v>
      </c>
      <c r="E5" s="10">
        <v>2</v>
      </c>
      <c r="F5" s="10"/>
      <c r="G5" s="81">
        <f>Table2[[#This Row],[Current Total FG QTY]]*Table2[[#This Row],[SAM Improvement]]*$S$7</f>
        <v>205555.55555555556</v>
      </c>
      <c r="H5" s="10" t="s">
        <v>2380</v>
      </c>
      <c r="I5" s="10" t="s">
        <v>2382</v>
      </c>
      <c r="J5" s="76">
        <v>46140.417662036998</v>
      </c>
      <c r="R5" s="85" t="s">
        <v>2384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586412</v>
      </c>
      <c r="C7" s="10">
        <v>5</v>
      </c>
      <c r="D7" s="10" t="s">
        <v>2380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2385</v>
      </c>
      <c r="S7" s="88">
        <f>2000/(9*60*26)</f>
        <v>0.14245014245014245</v>
      </c>
    </row>
    <row r="8" spans="1:19">
      <c r="A8" s="10" t="s">
        <v>135</v>
      </c>
      <c r="B8" s="10">
        <v>558031</v>
      </c>
      <c r="C8" s="10">
        <v>6</v>
      </c>
      <c r="D8" s="10" t="s">
        <v>2380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528245</v>
      </c>
      <c r="C9" s="10">
        <v>7</v>
      </c>
      <c r="D9" s="10" t="s">
        <v>2380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155</v>
      </c>
      <c r="B10" s="10">
        <v>477055</v>
      </c>
      <c r="C10" s="10">
        <v>8</v>
      </c>
      <c r="D10" s="10" t="s">
        <v>2380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473852</v>
      </c>
      <c r="C11" s="10">
        <v>9</v>
      </c>
      <c r="D11" s="10" t="s">
        <v>2380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1382</v>
      </c>
      <c r="B13" s="10">
        <v>330545</v>
      </c>
      <c r="C13" s="10">
        <v>11</v>
      </c>
      <c r="D13" s="10" t="s">
        <v>2380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2380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2091</v>
      </c>
      <c r="B19" s="10">
        <v>310119</v>
      </c>
      <c r="C19" s="10">
        <v>17</v>
      </c>
      <c r="D19" s="10" t="s">
        <v>2380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266495</v>
      </c>
      <c r="C21" s="10">
        <v>19</v>
      </c>
      <c r="D21" s="10" t="s">
        <v>2380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2388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2389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2390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2391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2392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2393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2394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2395</v>
      </c>
      <c r="D218">
        <v>69</v>
      </c>
    </row>
    <row r="219" spans="2:4">
      <c r="B219" t="s">
        <v>2396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2412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2026-04-28T07:50:29Z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