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09" documentId="13_ncr:1_{7EF57DF4-89AE-8C42-9C9C-3682908C3E34}" xr6:coauthVersionLast="47" xr6:coauthVersionMax="47" xr10:uidLastSave="{02C33C49-8375-4D7E-9EE3-D323ED144F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97" i="5" l="1"/>
  <c r="H1998" i="5"/>
  <c r="I1997" i="5"/>
  <c r="I199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<sst xmlns="http://schemas.openxmlformats.org/spreadsheetml/2006/main" count="11930" uniqueCount="2852">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</sst>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8" totalsRowShown="0" headerRowDxfId="26" dataDxfId="25" tableBorderDxfId="24">
  <autoFilter ref="A2:K199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89" activePane="bottomLeft" state="frozen"/>
      <selection pane="bottomLeft" activeCell="J1995" sqref="J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IF(COUNTIFS($E$3:E2001,E1485)=1,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IF(COUNTIFS($E$3:E2002,E1486)=1,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IF(COUNTIFS($E$3:E2003,E1487)=1,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IF(COUNTIFS($E$3:E2004,E1488)=1,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IF(COUNTIFS($E$3:E2005,E1489)=1,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IF(COUNTIFS($E$3:E2011,E1495)=1,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IF(COUNTIFS($E$3:E2012,E1496)=1,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IF(COUNTIFS($E$3:E2013,E1497)=1,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IF(COUNTIFS($E$3:E2014,E1498)=1,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IF(COUNTIFS($E$3:E2015,E1499)=1,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IF(COUNTIFS($E$3:E2021,E1505)=1,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IF(COUNTIFS($E$3:E2022,E1506)=1,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IF(COUNTIFS($E$3:E2023,E1507)=1,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IF(COUNTIFS($E$3:E2024,E1508)=1,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IF(COUNTIFS($E$3:E2025,E1509)=1,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IF(COUNTIFS($E$3:E2031,E1515)=1,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IF(COUNTIFS($E$3:E2032,E1516)=1,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IF(COUNTIFS($E$3:E2033,E1517)=1,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IF(COUNTIFS($E$3:E2034,E1518)=1,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IF(COUNTIFS($E$3:E2035,E1519)=1,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IF(COUNTIFS($E$3:E2041,E1525)=1,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IF(COUNTIFS($E$3:E2042,E1526)=1,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IF(COUNTIFS($E$3:E2043,E1527)=1,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IF(COUNTIFS($E$3:E2044,E1528)=1,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IF(COUNTIFS($E$3:E2045,E1529)=1,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IF(COUNTIFS($E$3:E2051,E1535)=1,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IF(COUNTIFS($E$3:E2052,E1536)=1,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IF(COUNTIFS($E$3:E2053,E1537)=1,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IF(COUNTIFS($E$3:E2054,E1538)=1,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IF(COUNTIFS($E$3:E2055,E1539)=1,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IF(COUNTIFS($E$3:E2061,E1545)=1,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IF(COUNTIFS($E$3:E2062,E1546)=1,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IF(COUNTIFS($E$3:E2063,E1547)=1,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IF(COUNTIFS($E$3:E2064,E1548)=1,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IF(COUNTIFS($E$3:E2065,E1549)=1,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IF(COUNTIFS($E$3:E2071,E1555)=1,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IF(COUNTIFS($E$3:E2072,E1556)=1,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IF(COUNTIFS($E$3:E2073,E1557)=1,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IF(COUNTIFS($E$3:E2074,E1558)=1,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IF(COUNTIFS($E$3:E2075,E1559)=1,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IF(COUNTIFS($E$3:E2101,E1585)=1,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IF(COUNTIFS($E$3:E2102,E1586)=1,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IF(COUNTIFS($E$3:E2103,E1587)=1,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IF(COUNTIFS($E$3:E2104,E1588)=1,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IF(COUNTIFS($E$3:E2105,E1589)=1,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IF(COUNTIFS($E$3:E2141,E1625)=1,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IF(COUNTIFS($E$3:E2142,E1626)=1,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IF(COUNTIFS($E$3:E2143,E1627)=1,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IF(COUNTIFS($E$3:E2144,E1628)=1,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IF(COUNTIFS($E$3:E2145,E1629)=1,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IF(COUNTIFS($E$3:E2151,E1635)=1,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IF(COUNTIFS($E$3:E2152,E1636)=1,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IF(COUNTIFS($E$3:E2153,E1637)=1,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IF(COUNTIFS($E$3:E2154,E1638)=1,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IF(COUNTIFS($E$3:E2155,E1639)=1,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IF(COUNTIFS($E$3:E2161,E1645)=1,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IF(COUNTIFS($E$3:E2162,E1646)=1,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IF(COUNTIFS($E$3:E2163,E1647)=1,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IF(COUNTIFS($E$3:E2164,E1648)=1,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IF(COUNTIFS($E$3:E2165,E1649)=1,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IF(COUNTIFS($E$3:E2171,E1655)=1,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IF(COUNTIFS($E$3:E2172,E1656)=1,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IF(COUNTIFS($E$3:E2173,E1657)=1,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IF(COUNTIFS($E$3:E2174,E1658)=1,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IF(COUNTIFS($E$3:E2175,E1659)=1,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IF(COUNTIFS($E$3:E2181,E1665)=1,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IF(COUNTIFS($E$3:E2182,E1666)=1,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IF(COUNTIFS($E$3:E2183,E1667)=1,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IF(COUNTIFS($E$3:E2184,E1668)=1,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IF(COUNTIFS($E$3:E2185,E1669)=1,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IF(COUNTIFS($E$3:E2191,E1675)=1,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IF(COUNTIFS($E$3:E2192,E1676)=1,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IF(COUNTIFS($E$3:E2193,E1677)=1,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IF(COUNTIFS($E$3:E2194,E1678)=1,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IF(COUNTIFS($E$3:E2195,E1679)=1,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IF(COUNTIFS($E$3:E2201,E1685)=1,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IF(COUNTIFS($E$3:E2202,E1686)=1,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IF(COUNTIFS($E$3:E2203,E1687)=1,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IF(COUNTIFS($E$3:E2204,E1688)=1,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IF(COUNTIFS($E$3:E2205,E1689)=1,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IF(COUNTIFS($E$3:E2211,E1695)=1,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IF(COUNTIFS($E$3:E2212,E1696)=1,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IF(COUNTIFS($E$3:E2213,E1697)=1,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IF(COUNTIFS($E$3:E2214,E1698)=1,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IF(COUNTIFS($E$3:E2215,E1699)=1,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IF(COUNTIFS($E$3:E2221,E1705)=1,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IF(COUNTIFS($E$3:E2222,E1706)=1,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IF(COUNTIFS($E$3:E2223,E1707)=1,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IF(COUNTIFS($E$3:E2224,E1708)=1,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IF(COUNTIFS($E$3:E2225,E1709)=1,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19" t="s">
        <v>1308</v>
      </c>
      <c r="C1994" s="19" t="s">
        <v>1199</v>
      </c>
      <c r="D1994" s="60" t="s">
        <v>1447</v>
      </c>
      <c r="E1994" s="19" t="s">
        <v>2757</v>
      </c>
      <c r="F1994" s="21"/>
      <c r="G1994" s="19" t="s">
        <v>123</v>
      </c>
      <c r="H1994" s="25" t="str">
        <f t="shared" si="213"/>
        <v>HD104</v>
      </c>
      <c r="I1994" s="25" t="str">
        <f t="shared" si="214"/>
        <v>M</v>
      </c>
      <c r="J1994" s="102" t="s">
        <v>2521</v>
      </c>
      <c r="K1994" s="79"/>
    </row>
    <row r="1995" spans="1:11" ht="41.25" customHeight="1">
      <c r="A1995" s="18" t="s">
        <v>2758</v>
      </c>
      <c r="B1995" s="19"/>
      <c r="C1995" s="19"/>
      <c r="D1995" s="60"/>
      <c r="E1995" s="19"/>
      <c r="F1995" s="21"/>
      <c r="G1995" s="19"/>
      <c r="H1995" s="25">
        <f t="shared" si="213"/>
        <v>0</v>
      </c>
      <c r="I1995" s="25" t="str">
        <f t="shared" si="214"/>
        <v>Non-M</v>
      </c>
      <c r="J1995" s="90"/>
      <c r="K1995" s="79"/>
    </row>
    <row r="1996" spans="1:11" ht="41.25" customHeight="1">
      <c r="A1996" s="18" t="s">
        <v>2759</v>
      </c>
      <c r="B1996" s="19"/>
      <c r="C1996" s="19"/>
      <c r="D1996" s="60"/>
      <c r="E1996" s="19"/>
      <c r="F1996" s="21"/>
      <c r="G1996" s="19"/>
      <c r="H1996" s="25">
        <f t="shared" si="213"/>
        <v>0</v>
      </c>
      <c r="I1996" s="25" t="str">
        <f t="shared" si="214"/>
        <v>Non-M</v>
      </c>
      <c r="J1996" s="90"/>
      <c r="K1996" s="79"/>
    </row>
    <row r="1997" spans="1:11" ht="41.25" customHeight="1">
      <c r="A1997" s="18" t="s">
        <v>2760</v>
      </c>
      <c r="B1997" s="19"/>
      <c r="C1997" s="19"/>
      <c r="D1997" s="60"/>
      <c r="E1997" s="19"/>
      <c r="F1997" s="21"/>
      <c r="G1997" s="19"/>
      <c r="H1997" s="25">
        <f t="shared" ref="H1997:H1998" si="215">IF(RIGHT(G1997,1)="M", LEFT(G1997,LEN(G1997)-1), G1997)</f>
        <v>0</v>
      </c>
      <c r="I1997" s="25" t="str">
        <f t="shared" ref="I1997:I1998" si="216">IF(RIGHT(G1997,1)="M","M","Non-M")</f>
        <v>Non-M</v>
      </c>
      <c r="J1997" s="90"/>
      <c r="K1997" s="79"/>
    </row>
    <row r="1998" spans="1:11" ht="41.25" customHeight="1">
      <c r="A1998" s="18" t="s">
        <v>2761</v>
      </c>
      <c r="B1998" s="19"/>
      <c r="C1998" s="19"/>
      <c r="D1998" s="60"/>
      <c r="E1998" s="19"/>
      <c r="F1998" s="21"/>
      <c r="G1998" s="19"/>
      <c r="H1998" s="25">
        <f t="shared" si="215"/>
        <v>0</v>
      </c>
      <c r="I1998" s="25" t="str">
        <f t="shared" si="216"/>
        <v>Non-M</v>
      </c>
      <c r="J1998" s="90"/>
      <c r="K1998" s="79"/>
    </row>
    <row r="1999" spans="1:11" ht="41.25" customHeight="1">
      <c r="H1999" s="18" t="s">
        <v>2762</v>
      </c>
    </row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2763</v>
      </c>
      <c r="B2" s="8" t="s">
        <v>2764</v>
      </c>
      <c r="C2" s="8" t="s">
        <v>2765</v>
      </c>
      <c r="D2" s="8" t="s">
        <v>2766</v>
      </c>
      <c r="E2" s="8" t="s">
        <v>2767</v>
      </c>
      <c r="F2" s="8" t="s">
        <v>2768</v>
      </c>
      <c r="G2" s="80" t="s">
        <v>2769</v>
      </c>
      <c r="H2" s="8" t="s">
        <v>2770</v>
      </c>
      <c r="I2" s="8" t="s">
        <v>2771</v>
      </c>
      <c r="J2" s="75" t="s">
        <v>2772</v>
      </c>
      <c r="R2" s="83" t="s">
        <v>2773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2774</v>
      </c>
      <c r="E3" s="10">
        <v>0.1234</v>
      </c>
      <c r="F3" s="10" t="s">
        <v>2775</v>
      </c>
      <c r="G3" s="81">
        <f>Table2[[#This Row],[Current Total FG QTY]]*Table2[[#This Row],[SAM Improvement]]*$S$7</f>
        <v>22089.830484330483</v>
      </c>
      <c r="H3" s="10" t="s">
        <v>2776</v>
      </c>
      <c r="I3" s="10" t="s">
        <v>2777</v>
      </c>
      <c r="J3" s="76">
        <v>46140.696493055599</v>
      </c>
      <c r="R3" s="85" t="s">
        <v>2778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2774</v>
      </c>
      <c r="E4" s="10"/>
      <c r="F4" s="10" t="s">
        <v>2779</v>
      </c>
      <c r="G4" s="81">
        <f>Table2[[#This Row],[Current Total FG QTY]]*Table2[[#This Row],[SAM Improvement]]*$S$7</f>
        <v>0</v>
      </c>
      <c r="H4" s="10"/>
      <c r="I4" s="10" t="s">
        <v>2777</v>
      </c>
      <c r="J4" s="76">
        <v>46149.4283796296</v>
      </c>
      <c r="R4" s="85" t="s">
        <v>2780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2774</v>
      </c>
      <c r="E5" s="10"/>
      <c r="F5" s="10" t="s">
        <v>2779</v>
      </c>
      <c r="G5" s="81">
        <f>Table2[[#This Row],[Current Total FG QTY]]*Table2[[#This Row],[SAM Improvement]]*$S$7</f>
        <v>0</v>
      </c>
      <c r="H5" s="10"/>
      <c r="I5" s="10" t="s">
        <v>2777</v>
      </c>
      <c r="J5" s="76">
        <v>46149.428298611099</v>
      </c>
      <c r="R5" s="85" t="s">
        <v>2781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2777</v>
      </c>
      <c r="J7" s="76">
        <v>46149.4286111111</v>
      </c>
      <c r="R7" s="87" t="s">
        <v>2782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2774</v>
      </c>
      <c r="E8" s="10">
        <v>0.1401</v>
      </c>
      <c r="F8" s="10" t="s">
        <v>2783</v>
      </c>
      <c r="G8" s="81">
        <f>Table2[[#This Row],[Current Total FG QTY]]*Table2[[#This Row],[SAM Improvement]]*$S$7</f>
        <v>11703.17965811966</v>
      </c>
      <c r="H8" s="10" t="s">
        <v>2776</v>
      </c>
      <c r="I8" s="10" t="s">
        <v>2777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2774</v>
      </c>
      <c r="E10" s="10">
        <v>0.1177</v>
      </c>
      <c r="F10" s="10" t="s">
        <v>2783</v>
      </c>
      <c r="G10" s="81">
        <f>Table2[[#This Row],[Current Total FG QTY]]*Table2[[#This Row],[SAM Improvement]]*$S$7</f>
        <v>8856.7573361823361</v>
      </c>
      <c r="H10" s="10"/>
      <c r="I10" s="10" t="s">
        <v>2777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2774</v>
      </c>
      <c r="E14" s="10">
        <v>0</v>
      </c>
      <c r="F14" s="10" t="s">
        <v>2784</v>
      </c>
      <c r="G14" s="81">
        <f>Table2[[#This Row],[Current Total FG QTY]]*Table2[[#This Row],[SAM Improvement]]*$S$7</f>
        <v>0</v>
      </c>
      <c r="H14" s="10" t="s">
        <v>2776</v>
      </c>
      <c r="I14" s="10" t="s">
        <v>2777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2787</v>
      </c>
      <c r="D76">
        <v>163</v>
      </c>
    </row>
    <row r="77" spans="2:4">
      <c r="B77" t="s">
        <v>2788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2789</v>
      </c>
      <c r="D167">
        <v>499</v>
      </c>
    </row>
    <row r="168" spans="2:4">
      <c r="B168" t="s">
        <v>2790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2795</v>
      </c>
      <c r="D210">
        <v>10</v>
      </c>
    </row>
    <row r="211" spans="2:4">
      <c r="B211" t="s">
        <v>2796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2797</v>
      </c>
      <c r="D218">
        <v>69</v>
      </c>
    </row>
    <row r="219" spans="2:4">
      <c r="B219" t="s">
        <v>2798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2026-05-18T08:10:19Z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