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160" documentId="13_ncr:1_{7EF57DF4-89AE-8C42-9C9C-3682908C3E34}" xr6:coauthVersionLast="47" xr6:coauthVersionMax="47" xr10:uidLastSave="{27481ECF-4AF3-4B61-8997-6EEBDA07E56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<sst xmlns="http://schemas.openxmlformats.org/spreadsheetml/2006/main" count="11650" uniqueCount="2791">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</sst>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46" activePane="bottomLeft" state="frozen"/>
      <selection pane="bottomLeft" activeCell="G1949" sqref="G194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 t="s">
        <v>2421</v>
      </c>
      <c r="C1939" s="19" t="s">
        <v>1199</v>
      </c>
      <c r="D1939" s="60" t="s">
        <v>1047</v>
      </c>
      <c r="E1939" s="19" t="s">
        <v>2681</v>
      </c>
      <c r="F1939" s="21"/>
      <c r="G1939" s="19" t="s">
        <v>2682</v>
      </c>
      <c r="H1939" s="25" t="str">
        <f>IF(RIGHT(G1939,1)="M", LEFT(G1939,LEN(G1939)-1), G1939)</f>
        <v>WB103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2683</v>
      </c>
      <c r="B1940" s="19" t="s">
        <v>2421</v>
      </c>
      <c r="C1940" s="19" t="s">
        <v>1199</v>
      </c>
      <c r="D1940" s="60" t="s">
        <v>1047</v>
      </c>
      <c r="E1940" s="19" t="s">
        <v>2681</v>
      </c>
      <c r="F1940" s="21"/>
      <c r="G1940" s="19" t="s">
        <v>94</v>
      </c>
      <c r="H1940" s="25" t="str">
        <f t="shared" ref="H1940:H1955" si="203">IF(RIGHT(G1940,1)="M", LEFT(G1940,LEN(G1940)-1), G1940)</f>
        <v>DC202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2684</v>
      </c>
      <c r="B1941" s="19" t="s">
        <v>2421</v>
      </c>
      <c r="C1941" s="19" t="s">
        <v>1199</v>
      </c>
      <c r="D1941" s="60" t="s">
        <v>1047</v>
      </c>
      <c r="E1941" s="19" t="s">
        <v>2681</v>
      </c>
      <c r="F1941" s="21"/>
      <c r="G1941" s="19" t="s">
        <v>61</v>
      </c>
      <c r="H1941" s="25" t="str">
        <f t="shared" si="203"/>
        <v>DC101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2685</v>
      </c>
      <c r="B1942" s="19" t="s">
        <v>2421</v>
      </c>
      <c r="C1942" s="19" t="s">
        <v>1199</v>
      </c>
      <c r="D1942" s="60" t="s">
        <v>1047</v>
      </c>
      <c r="E1942" s="19" t="s">
        <v>2681</v>
      </c>
      <c r="F1942" s="21"/>
      <c r="G1942" s="19" t="s">
        <v>96</v>
      </c>
      <c r="H1942" s="25" t="str">
        <f t="shared" si="203"/>
        <v>DC300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2686</v>
      </c>
      <c r="B1943" s="19" t="s">
        <v>2421</v>
      </c>
      <c r="C1943" s="19" t="s">
        <v>1199</v>
      </c>
      <c r="D1943" s="60" t="s">
        <v>1047</v>
      </c>
      <c r="E1943" s="19" t="s">
        <v>2681</v>
      </c>
      <c r="F1943" s="21"/>
      <c r="G1943" s="19" t="s">
        <v>152</v>
      </c>
      <c r="H1943" s="25" t="str">
        <f t="shared" si="203"/>
        <v>DC400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2687</v>
      </c>
      <c r="B1944" s="19" t="s">
        <v>2421</v>
      </c>
      <c r="C1944" s="19" t="s">
        <v>1199</v>
      </c>
      <c r="D1944" s="60" t="s">
        <v>1047</v>
      </c>
      <c r="E1944" s="19" t="s">
        <v>2681</v>
      </c>
      <c r="F1944" s="21"/>
      <c r="G1944" s="19" t="s">
        <v>88</v>
      </c>
      <c r="H1944" s="25" t="str">
        <f t="shared" si="203"/>
        <v>DC201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2688</v>
      </c>
      <c r="B1945" s="19" t="s">
        <v>2421</v>
      </c>
      <c r="C1945" s="19" t="s">
        <v>1199</v>
      </c>
      <c r="D1945" s="60" t="s">
        <v>1047</v>
      </c>
      <c r="E1945" s="19" t="s">
        <v>2681</v>
      </c>
      <c r="F1945" s="21"/>
      <c r="G1945" s="19" t="s">
        <v>155</v>
      </c>
      <c r="H1945" s="25" t="str">
        <f t="shared" si="203"/>
        <v>PB204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2689</v>
      </c>
      <c r="B1946" s="19" t="s">
        <v>2421</v>
      </c>
      <c r="C1946" s="19" t="s">
        <v>1199</v>
      </c>
      <c r="D1946" s="60" t="s">
        <v>1047</v>
      </c>
      <c r="E1946" s="19" t="s">
        <v>2681</v>
      </c>
      <c r="F1946" s="21"/>
      <c r="G1946" s="19" t="s">
        <v>22</v>
      </c>
      <c r="H1946" s="25" t="str">
        <f t="shared" si="203"/>
        <v>HM309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2690</v>
      </c>
      <c r="B1947" s="19" t="s">
        <v>2421</v>
      </c>
      <c r="C1947" s="19" t="s">
        <v>1199</v>
      </c>
      <c r="D1947" s="60" t="s">
        <v>1047</v>
      </c>
      <c r="E1947" s="19" t="s">
        <v>2681</v>
      </c>
      <c r="F1947" s="21"/>
      <c r="G1947" s="19" t="s">
        <v>204</v>
      </c>
      <c r="H1947" s="25" t="str">
        <f t="shared" si="203"/>
        <v>HM503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2691</v>
      </c>
      <c r="B1948" s="19" t="s">
        <v>2421</v>
      </c>
      <c r="C1948" s="19" t="s">
        <v>348</v>
      </c>
      <c r="D1948" s="60" t="s">
        <v>1047</v>
      </c>
      <c r="E1948" s="19" t="s">
        <v>2692</v>
      </c>
      <c r="F1948" s="21"/>
      <c r="G1948" s="19" t="s">
        <v>2693</v>
      </c>
      <c r="H1948" s="25" t="str">
        <f t="shared" si="203"/>
        <v>NK204</v>
      </c>
      <c r="I1948" s="25" t="str">
        <f t="shared" si="204"/>
        <v>M</v>
      </c>
      <c r="J1948" s="34"/>
      <c r="K1948" s="79"/>
    </row>
    <row r="1949" spans="1:11" ht="41.25" customHeight="1">
      <c r="A1949" s="96" t="s">
        <v>2694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2695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2696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customHeight="1">
      <c r="A1952" s="96" t="s">
        <v>2697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customHeight="1">
      <c r="A1953" s="96" t="s">
        <v>2698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2699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2700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2701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2702</v>
      </c>
      <c r="B2" s="8" t="s">
        <v>2703</v>
      </c>
      <c r="C2" s="8" t="s">
        <v>2704</v>
      </c>
      <c r="D2" s="8" t="s">
        <v>2705</v>
      </c>
      <c r="E2" s="8" t="s">
        <v>2706</v>
      </c>
      <c r="F2" s="8" t="s">
        <v>2707</v>
      </c>
      <c r="G2" s="80" t="s">
        <v>2708</v>
      </c>
      <c r="H2" s="8" t="s">
        <v>2709</v>
      </c>
      <c r="I2" s="8" t="s">
        <v>2710</v>
      </c>
      <c r="J2" s="75" t="s">
        <v>2711</v>
      </c>
      <c r="R2" s="83" t="s">
        <v>2712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2713</v>
      </c>
      <c r="E3" s="10">
        <v>0.1234</v>
      </c>
      <c r="F3" s="10" t="s">
        <v>2714</v>
      </c>
      <c r="G3" s="81">
        <f>Table2[[#This Row],[Current Total FG QTY]]*Table2[[#This Row],[SAM Improvement]]*$S$7</f>
        <v>22089.830484330483</v>
      </c>
      <c r="H3" s="10" t="s">
        <v>2715</v>
      </c>
      <c r="I3" s="10" t="s">
        <v>2716</v>
      </c>
      <c r="J3" s="76">
        <v>46140.696493055599</v>
      </c>
      <c r="R3" s="85" t="s">
        <v>2717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2713</v>
      </c>
      <c r="E4" s="10"/>
      <c r="F4" s="10" t="s">
        <v>2718</v>
      </c>
      <c r="G4" s="81">
        <f>Table2[[#This Row],[Current Total FG QTY]]*Table2[[#This Row],[SAM Improvement]]*$S$7</f>
        <v>0</v>
      </c>
      <c r="H4" s="10"/>
      <c r="I4" s="10" t="s">
        <v>2716</v>
      </c>
      <c r="J4" s="76">
        <v>46149.4283796296</v>
      </c>
      <c r="R4" s="85" t="s">
        <v>2719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2713</v>
      </c>
      <c r="E5" s="10"/>
      <c r="F5" s="10" t="s">
        <v>2718</v>
      </c>
      <c r="G5" s="81">
        <f>Table2[[#This Row],[Current Total FG QTY]]*Table2[[#This Row],[SAM Improvement]]*$S$7</f>
        <v>0</v>
      </c>
      <c r="H5" s="10"/>
      <c r="I5" s="10" t="s">
        <v>2716</v>
      </c>
      <c r="J5" s="76">
        <v>46149.428298611099</v>
      </c>
      <c r="R5" s="85" t="s">
        <v>2720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2713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2713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2716</v>
      </c>
      <c r="J7" s="76">
        <v>46149.4286111111</v>
      </c>
      <c r="R7" s="87" t="s">
        <v>2721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2713</v>
      </c>
      <c r="E8" s="10">
        <v>0.1401</v>
      </c>
      <c r="F8" s="10" t="s">
        <v>2722</v>
      </c>
      <c r="G8" s="81">
        <f>Table2[[#This Row],[Current Total FG QTY]]*Table2[[#This Row],[SAM Improvement]]*$S$7</f>
        <v>11703.17965811966</v>
      </c>
      <c r="H8" s="10" t="s">
        <v>2715</v>
      </c>
      <c r="I8" s="10" t="s">
        <v>2716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2713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2713</v>
      </c>
      <c r="E10" s="10">
        <v>0.1177</v>
      </c>
      <c r="F10" s="10" t="s">
        <v>2722</v>
      </c>
      <c r="G10" s="81">
        <f>Table2[[#This Row],[Current Total FG QTY]]*Table2[[#This Row],[SAM Improvement]]*$S$7</f>
        <v>8856.7573361823361</v>
      </c>
      <c r="H10" s="10"/>
      <c r="I10" s="10" t="s">
        <v>2716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2713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2713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2713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2713</v>
      </c>
      <c r="E14" s="10">
        <v>0</v>
      </c>
      <c r="F14" s="10" t="s">
        <v>2723</v>
      </c>
      <c r="G14" s="81">
        <f>Table2[[#This Row],[Current Total FG QTY]]*Table2[[#This Row],[SAM Improvement]]*$S$7</f>
        <v>0</v>
      </c>
      <c r="H14" s="10" t="s">
        <v>2715</v>
      </c>
      <c r="I14" s="10" t="s">
        <v>2716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2713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2713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2713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2713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2713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2713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2713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2713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2726</v>
      </c>
      <c r="D76">
        <v>163</v>
      </c>
    </row>
    <row r="77" spans="2:4">
      <c r="B77" t="s">
        <v>2727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2728</v>
      </c>
      <c r="D167">
        <v>499</v>
      </c>
    </row>
    <row r="168" spans="2:4">
      <c r="B168" t="s">
        <v>2729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2730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2731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2732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2733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2734</v>
      </c>
      <c r="D210">
        <v>10</v>
      </c>
    </row>
    <row r="211" spans="2:4">
      <c r="B211" t="s">
        <v>2735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2736</v>
      </c>
      <c r="D218">
        <v>69</v>
      </c>
    </row>
    <row r="219" spans="2:4">
      <c r="B219" t="s">
        <v>2737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2753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2760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2761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2762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2780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2781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2782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2026-05-16T06:42:44Z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