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45" documentId="13_ncr:1_{7EF57DF4-89AE-8C42-9C9C-3682908C3E34}" xr6:coauthVersionLast="47" xr6:coauthVersionMax="47" xr10:uidLastSave="{510A2FD6-2394-4F51-8A07-ADF1FA4295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1" i="5"/>
  <c r="I2162" i="5"/>
  <c r="H2161" i="5"/>
  <c r="H2162" i="5"/>
  <c r="L1510" i="5"/>
  <c r="L1509" i="5"/>
  <c r="L1508" i="5"/>
  <c r="L1507" i="5"/>
  <c r="L1506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17" i="5"/>
  <c r="L1416" i="5"/>
  <c r="L1415" i="5"/>
  <c r="L1411" i="5"/>
  <c r="L1410" i="5"/>
  <c r="L1409" i="5"/>
  <c r="L1408" i="5"/>
  <c r="L1407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<sst xmlns="http://schemas.openxmlformats.org/spreadsheetml/2006/main" count="12939" uniqueCount="3047">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</sst>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16" activePane="bottomLeft" state="frozen"/>
      <selection pane="bottomLeft" activeCell="N2118" sqref="N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IF(COUNTIFS($E$3:E2162,E910)=1,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IF(COUNTIFS($E$3:E2162,E973)=1,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IF(COUNTIFS($E$3:E2162,E975)=1,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IF(COUNTIFS($E$3:E2162,E1004)=1,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IF(COUNTIFS($E$3:E2162,E1039)=1,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IF(COUNTIFS($E$3:E2162,E1046)=1,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IF(COUNTIFS($E$3:E2162,E1050)=1,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IF(COUNTIFS($E$3:E2162,E1051)=1,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IF(COUNTIFS($E$3:E2162,E1061)=1,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IF(COUNTIFS($E$3:E2162,E1076)=1,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IF(COUNTIFS($E$3:E2162,E1077)=1,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IF(COUNTIFS($E$3:E2162,E1084)=1,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IF(COUNTIFS($E$3:E2162,E1098)=1,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IF(COUNTIFS($E$3:E2162,E1099)=1,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IF(COUNTIFS($E$3:E2162,E1154)=1,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IF(COUNTIFS($E$3:E2162,E1202)=1,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IF(COUNTIFS($E$3:E2162,E1204)=1,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IF(COUNTIFS($E$3:E2162,E1208)=1,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IF(COUNTIFS($E$3:E2162,E1209)=1,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IF(COUNTIFS($E$3:E2162,E1226)=1,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IF(COUNTIFS($E$3:E2162,E1229)=1,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IF(COUNTIFS($E$3:E2162,E1230)=1,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IF(COUNTIFS($E$3:E2162,E1241)=1,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IF(COUNTIFS($E$3:E2162,E1243)=1,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IF(COUNTIFS($E$3:E2162,E1246)=1,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IF(COUNTIFS($E$3:E2162,E1247)=1,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IF(COUNTIFS($E$3:E2162,E1252)=1,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IF(COUNTIFS($E$3:E2162,E1259)=1,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IF(COUNTIFS($E$3:E2162,E1262)=1,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IF(COUNTIFS($E$3:E2162,E1294)=1,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IF(COUNTIFS($E$3:E2162,E1326)=1,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IF(COUNTIFS($E$3:E2162,E1335)=1,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IF(COUNTIFS($E$3:E2162,E1344)=1,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IF(COUNTIFS($E$3:E2162,E1349)=1,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IF(COUNTIFS($E$3:E2162,E1362)=1,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IF(COUNTIFS($E$3:E2162,E1377)=1,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IF(COUNTIFS($E$3:E2162,E1384)=1,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IF(COUNTIFS($E$3:E2162,E1401)=1,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IF(COUNTIFS($E$3:E2162,E1418)=1,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IF(COUNTIFS($E$3:E2162,E1419)=1,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IF(COUNTIFS($E$3:E2162,E1420)=1,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IF(COUNTIFS($E$3:E2162,E1423)=1,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IF(COUNTIFS($E$3:E2162,E1425)=1,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IF(COUNTIFS($E$3:E2162,E1427)=1,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IF(COUNTIFS($E$3:E2162,E1428)=1,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IF(COUNTIFS($E$3:E2162,E1431)=1,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IF(COUNTIFS($E$3:E2162,E1433)=1,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IF(COUNTIFS($E$3:E2162,E1434)=1,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IF(COUNTIFS($E$3:E2162,E1457)=1,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IF(COUNTIFS($E$3:E2162,E1464)=1,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IF(COUNTIFS($E$3:E2244,E1592)=1,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2961</v>
      </c>
      <c r="B2161" s="106"/>
      <c r="C2161" s="106"/>
      <c r="D2161" s="89"/>
      <c r="E2161" s="106"/>
      <c r="F2161" s="107"/>
      <c r="G2161" s="106"/>
      <c r="H2161" s="108">
        <f>IF(RIGHT(G2161,1)="M", LEFT(G2161,LEN(G2161)-1), G2161)</f>
        <v>0</v>
      </c>
      <c r="I2161" s="108" t="str">
        <f>IF(RIGHT(G2161,1)="M","M","Non-M")</f>
        <v>Non-M</v>
      </c>
      <c r="J2161" s="90"/>
      <c r="K2161" s="79"/>
    </row>
    <row r="2162" spans="1:11" ht="41.25" customHeight="1">
      <c r="A2162" s="18" t="s">
        <v>2962</v>
      </c>
      <c r="B2162" s="106"/>
      <c r="C2162" s="106"/>
      <c r="D2162" s="89"/>
      <c r="E2162" s="106"/>
      <c r="F2162" s="107"/>
      <c r="G2162" s="106"/>
      <c r="H2162" s="108">
        <f>IF(RIGHT(G2162,1)="M", LEFT(G2162,LEN(G2162)-1), G2162)</f>
        <v>0</v>
      </c>
      <c r="I2162" s="108" t="str">
        <f>IF(RIGHT(G2162,1)="M","M","Non-M")</f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2963</v>
      </c>
      <c r="B2" s="8" t="s">
        <v>2964</v>
      </c>
      <c r="C2" s="8" t="s">
        <v>2965</v>
      </c>
      <c r="D2" s="8" t="s">
        <v>2966</v>
      </c>
      <c r="E2" s="8" t="s">
        <v>2967</v>
      </c>
      <c r="F2" s="8" t="s">
        <v>2968</v>
      </c>
      <c r="G2" s="80" t="s">
        <v>2969</v>
      </c>
      <c r="H2" s="8" t="s">
        <v>2970</v>
      </c>
      <c r="I2" s="8" t="s">
        <v>2971</v>
      </c>
      <c r="J2" s="75" t="s">
        <v>2972</v>
      </c>
      <c r="R2" s="83" t="s">
        <v>2973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2974</v>
      </c>
      <c r="E3" s="10">
        <v>0.1234</v>
      </c>
      <c r="F3" s="10" t="s">
        <v>2975</v>
      </c>
      <c r="G3" s="81">
        <f>Table2[[#This Row],[Current Total FG QTY]]*Table2[[#This Row],[SAM Improvement]]*$S$7</f>
        <v>22089.830484330483</v>
      </c>
      <c r="H3" s="10" t="s">
        <v>2976</v>
      </c>
      <c r="I3" s="10" t="s">
        <v>2977</v>
      </c>
      <c r="J3" s="76">
        <v>46140.696493055599</v>
      </c>
      <c r="R3" s="85" t="s">
        <v>2978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2974</v>
      </c>
      <c r="E4" s="10"/>
      <c r="F4" s="10" t="s">
        <v>2979</v>
      </c>
      <c r="G4" s="81">
        <f>Table2[[#This Row],[Current Total FG QTY]]*Table2[[#This Row],[SAM Improvement]]*$S$7</f>
        <v>0</v>
      </c>
      <c r="H4" s="10"/>
      <c r="I4" s="10" t="s">
        <v>2977</v>
      </c>
      <c r="J4" s="76">
        <v>46149.4283796296</v>
      </c>
      <c r="R4" s="85" t="s">
        <v>2980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2974</v>
      </c>
      <c r="E5" s="10"/>
      <c r="F5" s="10" t="s">
        <v>2979</v>
      </c>
      <c r="G5" s="81">
        <f>Table2[[#This Row],[Current Total FG QTY]]*Table2[[#This Row],[SAM Improvement]]*$S$7</f>
        <v>0</v>
      </c>
      <c r="H5" s="10"/>
      <c r="I5" s="10" t="s">
        <v>2977</v>
      </c>
      <c r="J5" s="76">
        <v>46149.428298611099</v>
      </c>
      <c r="R5" s="85" t="s">
        <v>2981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2977</v>
      </c>
      <c r="J7" s="76">
        <v>46149.4286111111</v>
      </c>
      <c r="R7" s="87" t="s">
        <v>2982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2974</v>
      </c>
      <c r="E8" s="10">
        <v>0.1401</v>
      </c>
      <c r="F8" s="10" t="s">
        <v>2983</v>
      </c>
      <c r="G8" s="81">
        <f>Table2[[#This Row],[Current Total FG QTY]]*Table2[[#This Row],[SAM Improvement]]*$S$7</f>
        <v>11703.17965811966</v>
      </c>
      <c r="H8" s="10" t="s">
        <v>2976</v>
      </c>
      <c r="I8" s="10" t="s">
        <v>2977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2974</v>
      </c>
      <c r="E10" s="10">
        <v>0.1177</v>
      </c>
      <c r="F10" s="10" t="s">
        <v>2983</v>
      </c>
      <c r="G10" s="81">
        <f>Table2[[#This Row],[Current Total FG QTY]]*Table2[[#This Row],[SAM Improvement]]*$S$7</f>
        <v>8856.7573361823361</v>
      </c>
      <c r="H10" s="10"/>
      <c r="I10" s="10" t="s">
        <v>2977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2974</v>
      </c>
      <c r="E14" s="10">
        <v>0</v>
      </c>
      <c r="F14" s="10" t="s">
        <v>2984</v>
      </c>
      <c r="G14" s="81">
        <f>Table2[[#This Row],[Current Total FG QTY]]*Table2[[#This Row],[SAM Improvement]]*$S$7</f>
        <v>0</v>
      </c>
      <c r="H14" s="10" t="s">
        <v>2976</v>
      </c>
      <c r="I14" s="10" t="s">
        <v>2977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2977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2985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2986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2988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2994</v>
      </c>
      <c r="D218">
        <v>69</v>
      </c>
    </row>
    <row r="219" spans="2:4">
      <c r="B219" t="s">
        <v>2995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2996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