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24" documentId="13_ncr:1_{7EF57DF4-89AE-8C42-9C9C-3682908C3E34}" xr6:coauthVersionLast="47" xr6:coauthVersionMax="47" xr10:uidLastSave="{A20A0F51-462E-41A3-AF2B-7230DB8F2B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28" i="5" l="1"/>
  <c r="H1829" i="5"/>
  <c r="I1828" i="5"/>
  <c r="I182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<sst xmlns="http://schemas.openxmlformats.org/spreadsheetml/2006/main" count="10910" uniqueCount="2640">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</sst>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9" totalsRowShown="0" headerRowDxfId="26" dataDxfId="25" tableBorderDxfId="24">
  <autoFilter ref="A2:K182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4" activePane="bottomLeft" state="frozen"/>
      <selection pane="bottomLeft" activeCell="E1828" sqref="E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/>
      <c r="F1828" s="21"/>
      <c r="G1828" s="19"/>
      <c r="H1828" s="25">
        <f t="shared" ref="H1828:H1829" si="187">IF(RIGHT(G1828,1)="M", LEFT(G1828,LEN(G1828)-1), G1828)</f>
        <v>0</v>
      </c>
      <c r="I1828" s="25" t="str">
        <f t="shared" ref="I1828:I1829" si="188">IF(RIGHT(G1828,1)="M","M","Non-M")</f>
        <v>Non-M</v>
      </c>
      <c r="J1828" s="34"/>
      <c r="K1828" s="79"/>
    </row>
    <row r="1829" spans="1:11" ht="41.25" customHeight="1">
      <c r="A1829" s="96" t="s">
        <v>2547</v>
      </c>
      <c r="B1829" s="19"/>
      <c r="C1829" s="19"/>
      <c r="D1829" s="60"/>
      <c r="E1829" s="19"/>
      <c r="F1829" s="21"/>
      <c r="G1829" s="19"/>
      <c r="H1829" s="25">
        <f t="shared" si="187"/>
        <v>0</v>
      </c>
      <c r="I1829" s="25" t="str">
        <f t="shared" si="188"/>
        <v>Non-M</v>
      </c>
      <c r="J1829" s="34"/>
      <c r="K1829" s="79"/>
    </row>
    <row r="1830" spans="1:11" ht="41.25" customHeight="1"/>
    <row r="1831" spans="1:11" ht="41.25" customHeight="1"/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2548</v>
      </c>
      <c r="B2" s="8" t="s">
        <v>2549</v>
      </c>
      <c r="C2" s="8" t="s">
        <v>2550</v>
      </c>
      <c r="D2" s="8" t="s">
        <v>2551</v>
      </c>
      <c r="E2" s="8" t="s">
        <v>2552</v>
      </c>
      <c r="F2" s="8" t="s">
        <v>2553</v>
      </c>
      <c r="G2" s="80" t="s">
        <v>2554</v>
      </c>
      <c r="H2" s="8" t="s">
        <v>2555</v>
      </c>
      <c r="I2" s="8" t="s">
        <v>2556</v>
      </c>
      <c r="J2" s="75" t="s">
        <v>2557</v>
      </c>
      <c r="R2" s="83" t="s">
        <v>2558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2559</v>
      </c>
      <c r="E3" s="10">
        <v>0.1234</v>
      </c>
      <c r="F3" s="10" t="s">
        <v>2560</v>
      </c>
      <c r="G3" s="81">
        <f>Table2[[#This Row],[Current Total FG QTY]]*Table2[[#This Row],[SAM Improvement]]*$S$7</f>
        <v>22089.830484330483</v>
      </c>
      <c r="H3" s="10" t="s">
        <v>2561</v>
      </c>
      <c r="I3" s="10" t="s">
        <v>2562</v>
      </c>
      <c r="J3" s="76">
        <v>46140.696493055599</v>
      </c>
      <c r="R3" s="85" t="s">
        <v>2563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2559</v>
      </c>
      <c r="E4" s="10"/>
      <c r="F4" s="10" t="s">
        <v>2564</v>
      </c>
      <c r="G4" s="81">
        <f>Table2[[#This Row],[Current Total FG QTY]]*Table2[[#This Row],[SAM Improvement]]*$S$7</f>
        <v>0</v>
      </c>
      <c r="H4" s="10"/>
      <c r="I4" s="10" t="s">
        <v>2562</v>
      </c>
      <c r="J4" s="76">
        <v>46149.4283796296</v>
      </c>
      <c r="R4" s="85" t="s">
        <v>2565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2559</v>
      </c>
      <c r="E5" s="10"/>
      <c r="F5" s="10" t="s">
        <v>2564</v>
      </c>
      <c r="G5" s="81">
        <f>Table2[[#This Row],[Current Total FG QTY]]*Table2[[#This Row],[SAM Improvement]]*$S$7</f>
        <v>0</v>
      </c>
      <c r="H5" s="10"/>
      <c r="I5" s="10" t="s">
        <v>2562</v>
      </c>
      <c r="J5" s="76">
        <v>46149.428298611099</v>
      </c>
      <c r="R5" s="85" t="s">
        <v>2566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2562</v>
      </c>
      <c r="J7" s="76">
        <v>46149.4286111111</v>
      </c>
      <c r="R7" s="87" t="s">
        <v>2567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2559</v>
      </c>
      <c r="E8" s="10">
        <v>0.1401</v>
      </c>
      <c r="F8" s="10" t="s">
        <v>2568</v>
      </c>
      <c r="G8" s="81">
        <f>Table2[[#This Row],[Current Total FG QTY]]*Table2[[#This Row],[SAM Improvement]]*$S$7</f>
        <v>11703.17965811966</v>
      </c>
      <c r="H8" s="10" t="s">
        <v>2561</v>
      </c>
      <c r="I8" s="10" t="s">
        <v>2562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2559</v>
      </c>
      <c r="E10" s="10">
        <v>0.1177</v>
      </c>
      <c r="F10" s="10" t="s">
        <v>2568</v>
      </c>
      <c r="G10" s="81">
        <f>Table2[[#This Row],[Current Total FG QTY]]*Table2[[#This Row],[SAM Improvement]]*$S$7</f>
        <v>8856.7573361823361</v>
      </c>
      <c r="H10" s="10"/>
      <c r="I10" s="10" t="s">
        <v>2562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2559</v>
      </c>
      <c r="E14" s="10">
        <v>0</v>
      </c>
      <c r="F14" s="10" t="s">
        <v>2569</v>
      </c>
      <c r="G14" s="81">
        <f>Table2[[#This Row],[Current Total FG QTY]]*Table2[[#This Row],[SAM Improvement]]*$S$7</f>
        <v>0</v>
      </c>
      <c r="H14" s="10" t="s">
        <v>2561</v>
      </c>
      <c r="I14" s="10" t="s">
        <v>2562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2572</v>
      </c>
      <c r="D76">
        <v>163</v>
      </c>
    </row>
    <row r="77" spans="2:4">
      <c r="B77" t="s">
        <v>2573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2574</v>
      </c>
      <c r="D167">
        <v>499</v>
      </c>
    </row>
    <row r="168" spans="2:4">
      <c r="B168" t="s">
        <v>2575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2580</v>
      </c>
      <c r="D210">
        <v>10</v>
      </c>
    </row>
    <row r="211" spans="2:4">
      <c r="B211" t="s">
        <v>2581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2582</v>
      </c>
      <c r="D218">
        <v>69</v>
      </c>
    </row>
    <row r="219" spans="2:4">
      <c r="B219" t="s">
        <v>2583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2026-05-14T04:58:34Z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