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41" documentId="13_ncr:1_{7EF57DF4-89AE-8C42-9C9C-3682908C3E34}" xr6:coauthVersionLast="47" xr6:coauthVersionMax="47" xr10:uidLastSave="{B782A38B-4058-431A-B685-B3E081AADD5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794" i="5" l="1"/>
  <c r="H1795" i="5"/>
  <c r="H1796" i="5"/>
  <c r="H1797" i="5"/>
  <c r="I1794" i="5"/>
  <c r="I1795" i="5"/>
  <c r="I1796" i="5"/>
  <c r="I1797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<sst xmlns="http://schemas.openxmlformats.org/spreadsheetml/2006/main" count="10701" uniqueCount="2597">
  <si>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</si>
  <si>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</si>
  <si>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</si>
  <si>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</si>
  <si>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</si>
  <si>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</si>
  <si>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</si>
  <si>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</si>
  <si>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</si>
  <si>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</si>
  <si>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</si>
  <si>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</si>
  <si>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</si>
  <si>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</si>
  <si>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</si>
  <si>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</si>
  <si>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</si>
  <si>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</si>
  <si>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</si>
  <si>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</si>
  <si>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</si>
  <si>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</si>
  <si>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</si>
  <si>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</si>
  <si>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</si>
  <si>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</si>
  <si>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</si>
  <si>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</si>
  <si>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</si>
  <si>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</si>
  <si>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</si>
  <si>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</si>
  <si>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</si>
  <si>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</si>
  <si>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</si>
  <si>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</si>
  <si>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</si>
  <si>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</si>
  <si>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</si>
  <si>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</si>
  <si>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</si>
  <si>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</si>
  <si>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</si>
  <si>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</si>
  <si>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</si>
  <si>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</si>
  <si>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</si>
  <si>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</si>
  <si>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</si>
  <si>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</si>
  <si>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</si>
  <si>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</si>
  <si>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</si>
  <si>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</si>
  <si>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</si>
  <si>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</si>
  <si>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</si>
  <si>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</si>
  <si>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</si>
  <si>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</si>
  <si>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</si>
  <si>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</si>
  <si>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</si>
  <si>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</si>
  <si>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</si>
  <si>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</si>
  <si>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</si>
  <si>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</si>
  <si>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</si>
  <si>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</si>
  <si>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</si>
  <si>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</si>
  <si>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</si>
  <si>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</si>
  <si>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</si>
  <si>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</si>
  <si>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</si>
  <si>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</si>
  <si>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</si>
  <si>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</si>
  <si>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</si>
  <si>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</si>
  <si>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</si>
  <si>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</si>
  <si>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</si>
  <si>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</si>
  <si>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</si>
  <si>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</si>
  <si>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</si>
  <si>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</si>
  <si>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</si>
  <si>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</si>
  <si>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</si>
  <si>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</si>
  <si>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</si>
  <si>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</si>
  <si>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</si>
  <si>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</si>
  <si>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</si>
  <si>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</si>
  <si>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</si>
  <si>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</si>
  <si>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</si>
  <si>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</si>
  <si>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</si>
  <si>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</si>
  <si>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</si>
  <si>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</si>
  <si>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</si>
  <si>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</si>
  <si>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</si>
  <si>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</si>
  <si>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</si>
  <si>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</si>
  <si>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</si>
  <si>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</si>
  <si>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</si>
  <si>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</si>
  <si>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</si>
  <si>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</si>
  <si>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</si>
  <si>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</si>
  <si>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</si>
  <si>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</si>
  <si>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</si>
  <si>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</si>
  <si>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</si>
  <si>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</si>
  <si>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</si>
  <si>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</si>
  <si>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</si>
  <si>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</si>
  <si>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</si>
  <si>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</si>
  <si>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</si>
  <si>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</si>
  <si>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</si>
  <si>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</si>
  <si>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</si>
  <si>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</si>
  <si>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</si>
  <si>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</si>
  <si>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</si>
  <si>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</si>
  <si>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</si>
  <si>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</si>
  <si>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</si>
  <si>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</si>
  <si>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</si>
  <si>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</si>
  <si>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</si>
  <si>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</si>
  <si>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</si>
  <si>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</si>
  <si>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</si>
  <si>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</si>
  <si>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</si>
  <si>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</si>
  <si>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</si>
  <si>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</si>
  <si>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</si>
  <si>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</si>
  <si>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</si>
  <si>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</si>
  <si>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</si>
  <si>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</si>
  <si>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</si>
  <si>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</si>
  <si>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</si>
  <si>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</si>
  <si>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</si>
  <si>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</si>
  <si>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</si>
  <si>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</si>
  <si>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</si>
  <si>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</si>
  <si>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</si>
  <si>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</si>
  <si>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</si>
  <si>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</si>
  <si>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</si>
  <si>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</si>
  <si>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</si>
  <si>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</si>
  <si>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</si>
  <si>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</si>
  <si>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</si>
  <si>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</si>
  <si>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</si>
  <si>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</si>
  <si>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</si>
  <si>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</si>
  <si>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</si>
  <si>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</si>
  <si>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</si>
  <si>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</si>
  <si>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</si>
  <si>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</si>
  <si>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</si>
  <si>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</si>
  <si>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</si>
  <si>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</si>
  <si>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</si>
  <si>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</si>
  <si>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</si>
  <si>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</si>
  <si>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</si>
  <si>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</si>
  <si>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</si>
  <si>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</si>
  <si>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</si>
  <si>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</si>
  <si>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</si>
  <si>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</si>
  <si>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</si>
  <si>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</si>
  <si>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</si>
  <si>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</si>
  <si>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</si>
  <si>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</si>
  <si>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</si>
  <si>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</si>
  <si>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</si>
  <si>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</si>
  <si>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</si>
  <si>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</si>
  <si>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</si>
  <si>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</si>
  <si>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</si>
  <si>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</si>
  <si>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</si>
  <si>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</si>
  <si>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</si>
  <si>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</si>
  <si>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</si>
  <si>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</si>
  <si>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</si>
  <si>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</si>
  <si>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</si>
  <si>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</si>
  <si>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</si>
  <si>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</si>
  <si>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</si>
  <si>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</si>
  <si>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</si>
  <si>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</si>
  <si>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</si>
  <si>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</si>
  <si>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</si>
  <si>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</si>
  <si>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</si>
  <si>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</si>
  <si>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</si>
  <si>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</si>
  <si>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</si>
  <si>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</si>
  <si>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</si>
  <si>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</si>
  <si>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</si>
  <si>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</si>
  <si>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</si>
  <si>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</si>
  <si>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</si>
  <si>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</si>
  <si>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</si>
  <si>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</si>
  <si>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</si>
  <si>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</si>
  <si>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</si>
  <si>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</si>
  <si>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</si>
  <si>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</si>
  <si>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</si>
  <si>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</si>
  <si>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</si>
  <si>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</si>
  <si>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</si>
  <si>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</si>
  <si>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</si>
  <si>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</si>
  <si>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</si>
  <si>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</si>
  <si>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</si>
  <si>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</si>
  <si>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</si>
  <si>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</si>
  <si>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</si>
  <si>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</si>
  <si>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</si>
  <si>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</si>
  <si>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</si>
  <si>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</si>
  <si>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</si>
  <si>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</si>
  <si>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</si>
  <si>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</si>
  <si>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</si>
  <si>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</si>
  <si>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</si>
  <si>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</si>
  <si>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</si>
  <si>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</si>
  <si>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</si>
  <si>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</si>
  <si>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</si>
  <si>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</si>
  <si>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</si>
  <si>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</si>
  <si>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</si>
  <si>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</si>
  <si>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</si>
  <si>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</si>
  <si>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</si>
  <si>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</si>
  <si>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</si>
  <si>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</si>
  <si>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</si>
  <si>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</si>
  <si>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</si>
  <si>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</si>
  <si>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</si>
  <si>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</si>
  <si>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</si>
  <si>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</si>
  <si>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</si>
  <si>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</si>
  <si>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</si>
  <si>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</si>
  <si>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</si>
  <si>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</si>
  <si>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</si>
  <si>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</si>
  <si>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</si>
  <si>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</si>
  <si>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</si>
  <si>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</si>
  <si>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</si>
  <si>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</si>
  <si>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</si>
  <si>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</si>
  <si>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</si>
  <si>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</si>
  <si>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</si>
  <si>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</si>
  <si>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</si>
  <si>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</si>
  <si>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</si>
  <si>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</si>
  <si>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</si>
  <si>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</si>
  <si>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</si>
  <si>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</si>
  <si>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</si>
  <si>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</si>
  <si>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</si>
  <si>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</si>
  <si>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</si>
  <si>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</si>
  <si>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</si>
  <si>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</si>
  <si>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</si>
  <si>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</si>
  <si>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</si>
  <si>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</si>
  <si>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</si>
  <si>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</si>
  <si>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</si>
  <si>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</si>
  <si>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</si>
  <si>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</si>
  <si>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</si>
  <si>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</si>
  <si>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</si>
  <si>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</si>
  <si>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</si>
  <si>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</si>
  <si>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</si>
  <si>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</si>
  <si>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</si>
  <si>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</si>
  <si>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</si>
  <si>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</si>
  <si>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</si>
  <si>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</si>
  <si>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</si>
  <si>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</si>
  <si>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</si>
  <si>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</si>
  <si>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</si>
  <si>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</si>
  <si>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</si>
  <si>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</si>
  <si>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</si>
  <si>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</si>
  <si>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</si>
  <si>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</si>
  <si>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</si>
  <si>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</si>
  <si>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</si>
  <si>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</si>
  <si>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</si>
  <si>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</si>
  <si>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</si>
  <si>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</si>
  <si>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</si>
  <si>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</si>
  <si>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</si>
  <si>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</si>
  <si>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</si>
  <si>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</si>
  <si>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</si>
  <si>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</si>
  <si>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</si>
  <si>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</si>
  <si>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</si>
  <si>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</si>
  <si>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</si>
  <si>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</si>
  <si>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</si>
  <si>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</si>
  <si>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</si>
  <si>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</si>
  <si>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</si>
  <si>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</si>
  <si>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</si>
  <si>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</si>
  <si>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</si>
  <si>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</si>
  <si>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</si>
  <si>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</si>
  <si>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</si>
  <si>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</si>
  <si>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</si>
  <si>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</si>
  <si>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</si>
  <si>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</si>
  <si>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</si>
  <si>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</si>
  <si>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</si>
  <si>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</si>
  <si>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</si>
  <si>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</si>
  <si>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</si>
  <si>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</si>
  <si>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</si>
  <si>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</si>
  <si>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</si>
  <si>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</si>
  <si>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</si>
  <si>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</si>
  <si>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</si>
  <si>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</si>
  <si>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</si>
  <si>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</si>
  <si>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</si>
  <si>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</si>
  <si>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</si>
  <si>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</si>
  <si>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</si>
  <si>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</si>
  <si>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</si>
  <si>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</si>
  <si>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</si>
  <si>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</si>
  <si>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</si>
  <si>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</si>
  <si>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</si>
  <si>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</si>
  <si>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</si>
  <si>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</si>
  <si>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</si>
  <si>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</si>
  <si>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</si>
  <si>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</si>
  <si>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</si>
  <si>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</si>
  <si>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</si>
  <si>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</si>
  <si>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</si>
  <si>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</si>
  <si>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</si>
  <si>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</si>
  <si>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</si>
  <si>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</si>
  <si>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</si>
  <si>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</si>
  <si>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</si>
  <si>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</si>
  <si>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</si>
  <si>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</si>
  <si>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</si>
  <si>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</si>
  <si>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</si>
  <si>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</si>
  <si>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</si>
  <si>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</si>
  <si>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</si>
  <si>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</si>
  <si>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</si>
  <si>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</si>
  <si>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</si>
  <si>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</si>
  <si>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</si>
  <si>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</si>
  <si>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</si>
  <si>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</si>
  <si>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</si>
  <si>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</si>
  <si>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</si>
  <si>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</si>
  <si>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</si>
  <si>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</si>
  <si>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</si>
  <si>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</si>
  <si>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</si>
  <si>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</si>
  <si>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</si>
  <si>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</si>
  <si>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</si>
  <si>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</si>
  <si>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</si>
  <si>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</si>
  <si>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</si>
  <si>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</si>
  <si>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</si>
  <si>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</si>
  <si>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</si>
  <si>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</si>
  <si>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</si>
  <si>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</si>
  <si>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</si>
  <si>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</si>
  <si>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</si>
  <si>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</si>
  <si>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</si>
  <si>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</si>
  <si>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</si>
  <si>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</si>
  <si>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</si>
  <si>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</si>
  <si>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</si>
  <si>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</si>
  <si>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</si>
  <si>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</si>
  <si>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</si>
  <si>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</si>
  <si>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</si>
  <si>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</si>
  <si>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</si>
  <si>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</si>
  <si>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</si>
  <si>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</si>
  <si>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</si>
  <si>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</si>
  <si>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</si>
  <si>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</si>
  <si>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</si>
  <si>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</si>
  <si>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</si>
  <si>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</si>
  <si>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</si>
  <si>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</si>
  <si>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</si>
  <si>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</si>
  <si>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</si>
  <si>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</si>
  <si>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</si>
  <si>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</si>
  <si>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</si>
  <si>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</si>
  <si>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</si>
  <si>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</si>
  <si>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</si>
  <si>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</si>
  <si>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</si>
  <si>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</si>
  <si>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</si>
  <si>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</si>
  <si>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</si>
  <si>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</si>
  <si>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</si>
  <si>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</si>
  <si>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</si>
  <si>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</si>
  <si>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</si>
  <si>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</si>
  <si>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</si>
  <si>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</si>
  <si>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</si>
  <si>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</si>
  <si>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</si>
  <si>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</si>
  <si>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</si>
  <si>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</si>
  <si>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</si>
  <si>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</si>
  <si>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</si>
  <si>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</si>
  <si>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</si>
  <si>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</si>
  <si>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</si>
  <si>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</si>
  <si>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</si>
  <si>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</si>
  <si>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</si>
  <si>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</si>
  <si>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</si>
  <si>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</si>
  <si>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</si>
  <si>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</si>
  <si>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</si>
  <si>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</si>
  <si>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</si>
  <si>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</si>
  <si>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</si>
  <si>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</si>
  <si>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</si>
  <si>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</si>
  <si>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</si>
  <si>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</si>
  <si>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</si>
  <si>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</si>
  <si>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</si>
  <si>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</si>
  <si>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</si>
  <si>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</si>
  <si>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</si>
  <si>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</si>
  <si>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</si>
  <si>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</si>
  <si>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</si>
  <si>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</si>
  <si>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</si>
  <si>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</si>
  <si>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</si>
  <si>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</si>
  <si>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</si>
  <si>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</si>
  <si>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</si>
  <si>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</si>
  <si>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</si>
  <si>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</si>
  <si>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</si>
  <si>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</si>
  <si>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</si>
  <si>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</si>
  <si>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</si>
  <si>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</si>
  <si>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</si>
  <si>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</si>
  <si>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</si>
  <si>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</si>
  <si>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</si>
  <si>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</si>
  <si>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</si>
  <si>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</si>
  <si>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</si>
  <si>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</si>
  <si>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</si>
  <si>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</si>
  <si>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</si>
  <si>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</si>
  <si>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</si>
  <si>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</si>
  <si>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</si>
  <si>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</si>
  <si>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</si>
  <si>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</si>
  <si>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</si>
  <si>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</si>
  <si>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</si>
  <si>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</si>
  <si>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</si>
  <si>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</si>
  <si>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</si>
  <si>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</si>
  <si>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</si>
  <si>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</si>
  <si>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</si>
  <si>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</si>
  <si>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</si>
  <si>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</si>
  <si>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</si>
  <si>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</si>
  <si>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</si>
  <si>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</si>
  <si>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</si>
  <si>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</si>
  <si>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</si>
  <si>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</si>
  <si>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</si>
  <si>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</si>
  <si>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</si>
  <si>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</si>
  <si>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</si>
  <si>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</si>
  <si>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</si>
  <si>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</si>
  <si>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</si>
  <si>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</si>
  <si>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</si>
  <si>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</si>
  <si>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</si>
  <si>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</si>
  <si>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</si>
  <si>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</si>
  <si>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</si>
  <si>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</si>
  <si>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</si>
  <si>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</si>
  <si>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</si>
  <si>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</si>
  <si>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</si>
  <si>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</si>
  <si>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</si>
  <si>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</si>
  <si>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</si>
  <si>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</si>
  <si>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</si>
  <si>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</si>
  <si>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</si>
  <si>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</si>
  <si>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</si>
  <si>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</si>
  <si>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</si>
  <si>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</si>
  <si>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</si>
  <si>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</si>
  <si>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</si>
  <si>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</si>
  <si>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</si>
  <si>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</si>
  <si>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</si>
  <si>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</si>
  <si>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</si>
  <si>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</si>
  <si>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</si>
  <si>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</si>
  <si>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</si>
  <si>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</si>
  <si>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</si>
  <si>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</si>
  <si>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</si>
  <si>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</si>
  <si>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</si>
  <si>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</si>
  <si>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</si>
  <si>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</si>
  <si>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</si>
  <si>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</si>
  <si>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</si>
  <si>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</si>
  <si>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</si>
  <si>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</si>
  <si>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</si>
  <si>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</si>
  <si>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</si>
  <si>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</si>
  <si>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</si>
  <si>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</si>
  <si>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</si>
  <si>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</si>
  <si>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</si>
  <si>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</si>
  <si>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</si>
  <si>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</si>
  <si>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</si>
  <si>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</si>
  <si>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</si>
  <si>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</si>
  <si>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</si>
  <si>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</si>
  <si>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</si>
  <si>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</si>
  <si>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</si>
  <si>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</si>
  <si>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</si>
  <si>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</si>
  <si>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</si>
  <si>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</si>
  <si>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</si>
  <si>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</si>
  <si>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</si>
  <si>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</si>
  <si>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</si>
  <si>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</si>
  <si>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</si>
  <si>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</si>
  <si>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</si>
  <si>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</si>
  <si>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</si>
  <si>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</si>
  <si>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</si>
  <si>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</si>
  <si>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</si>
  <si>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</si>
  <si>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</si>
  <si>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</si>
  <si>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</si>
  <si>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</si>
  <si>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</si>
  <si>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</si>
  <si>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</si>
  <si>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</si>
  <si>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</si>
  <si>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</si>
  <si>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</si>
  <si>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</si>
  <si>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</si>
  <si>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</si>
  <si>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</si>
  <si>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</si>
  <si>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</si>
  <si>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</si>
  <si>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</si>
  <si>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</si>
  <si>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</si>
  <si>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</si>
  <si>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</si>
  <si>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</si>
  <si>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</si>
  <si>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</si>
  <si>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</si>
  <si>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</si>
  <si>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</si>
  <si>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</si>
  <si>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</si>
  <si>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</si>
  <si>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</si>
  <si>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</si>
  <si>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</si>
  <si>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</si>
  <si>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</si>
  <si>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</si>
  <si>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</si>
  <si>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</si>
  <si>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</si>
  <si>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</si>
  <si>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</si>
  <si>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</si>
  <si>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</si>
  <si>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</si>
  <si>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</si>
  <si>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</si>
  <si>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</si>
  <si>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</si>
  <si>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</si>
  <si>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</si>
  <si>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</si>
  <si>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</si>
  <si>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</si>
  <si>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</si>
  <si>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</si>
  <si>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</si>
  <si>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</si>
  <si>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</si>
  <si>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</si>
  <si>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</si>
  <si>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</si>
  <si>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</si>
  <si>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</si>
  <si>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</si>
  <si>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</si>
  <si>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</si>
  <si>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</si>
  <si>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</si>
  <si>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</si>
  <si>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</si>
  <si>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</si>
  <si>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</si>
  <si>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</si>
  <si>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</si>
  <si>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</si>
  <si>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</si>
  <si>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</si>
  <si>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</si>
  <si>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</si>
  <si>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</si>
  <si>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</si>
  <si>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</si>
  <si>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</si>
  <si>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</si>
  <si>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</si>
  <si>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</si>
  <si>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</si>
  <si>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</si>
  <si>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</si>
  <si>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</si>
  <si>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</si>
  <si>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</si>
  <si>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</si>
  <si>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</si>
  <si>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</si>
  <si>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</si>
  <si>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</si>
  <si>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</si>
  <si>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</si>
  <si>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</si>
  <si>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</si>
  <si>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</si>
  <si>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</si>
  <si>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</si>
  <si>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</si>
  <si>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</si>
  <si>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</si>
  <si>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</si>
  <si>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</si>
  <si>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</si>
  <si>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</si>
  <si>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</si>
  <si>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</si>
  <si>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</si>
  <si>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</si>
  <si>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</si>
  <si>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</si>
  <si>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</si>
  <si>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</si>
  <si>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</si>
  <si>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</si>
  <si>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</si>
  <si>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</si>
  <si>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</si>
  <si>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</si>
  <si>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</si>
  <si>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</si>
  <si>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</si>
  <si>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</si>
  <si>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</si>
  <si>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</si>
  <si>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</si>
  <si>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</si>
  <si>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</si>
  <si>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</si>
  <si>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</si>
  <si>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</si>
  <si>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</si>
  <si>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</si>
  <si>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</si>
  <si>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</si>
  <si>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</si>
  <si>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</si>
  <si>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</si>
  <si>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</si>
  <si>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</si>
  <si>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</si>
  <si>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</si>
  <si>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</si>
  <si>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</si>
  <si>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</si>
  <si>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</si>
  <si>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</si>
  <si>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</si>
  <si>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</si>
  <si>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</si>
  <si>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</si>
  <si>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</si>
  <si>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</si>
  <si>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</si>
  <si>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</si>
  <si>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</si>
  <si>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</si>
  <si>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</si>
  <si>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</si>
  <si>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</si>
  <si>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</si>
  <si>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</si>
  <si>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</si>
  <si>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</si>
  <si>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</si>
  <si>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</si>
  <si>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</si>
  <si>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</si>
  <si>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</si>
  <si>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</si>
  <si>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</si>
  <si>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</si>
  <si>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</si>
  <si>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</si>
  <si>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</si>
  <si>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</si>
  <si>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</si>
  <si>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</si>
  <si>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</si>
  <si>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</si>
  <si>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</si>
  <si>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</si>
  <si>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</si>
  <si>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</si>
  <si>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</si>
  <si>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</si>
  <si>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</si>
  <si>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</si>
  <si>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</si>
  <si>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</si>
  <si>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</si>
  <si>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</si>
  <si>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</si>
  <si>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</si>
  <si>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</si>
  <si>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</si>
  <si>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</si>
  <si>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</si>
  <si>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</si>
  <si>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</si>
  <si>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</si>
  <si>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</si>
  <si>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</si>
  <si>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</si>
  <si>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</si>
  <si>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</si>
  <si>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</si>
  <si>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</si>
  <si>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</si>
  <si>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</si>
  <si>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</si>
  <si>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</si>
  <si>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</si>
  <si>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</si>
  <si>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</si>
  <si>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</si>
  <si>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</si>
  <si>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</si>
  <si>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</si>
  <si>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</si>
  <si>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</si>
  <si>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</si>
  <si>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</si>
  <si>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</si>
  <si>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</si>
  <si>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</si>
  <si>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</si>
  <si>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</si>
  <si>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</si>
  <si>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</si>
  <si>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</si>
  <si>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</si>
  <si>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</si>
  <si>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</si>
  <si>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</si>
  <si>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</si>
  <si>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</si>
  <si>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</si>
  <si>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</si>
  <si>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</si>
  <si>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</si>
  <si>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</si>
  <si>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</si>
  <si>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</si>
  <si>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</si>
  <si>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</si>
  <si>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</si>
  <si>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</si>
  <si>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</si>
  <si>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</si>
  <si>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</si>
  <si>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</si>
  <si>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</si>
  <si>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</si>
  <si>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</si>
  <si>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</si>
  <si>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</si>
  <si>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</si>
  <si>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</si>
  <si>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</si>
  <si>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</si>
  <si>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</si>
  <si>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</si>
  <si>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</si>
  <si>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</si>
  <si>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</si>
  <si>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</si>
  <si>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</si>
  <si>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</si>
  <si>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</si>
  <si>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</si>
  <si>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</si>
  <si>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</si>
  <si>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</si>
  <si>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</si>
  <si>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</si>
  <si>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</si>
  <si>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</si>
  <si>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</si>
  <si>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</si>
  <si>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</si>
  <si>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</si>
  <si>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</si>
  <si>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</si>
  <si>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</si>
  <si>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</si>
  <si>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</si>
  <si>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</si>
  <si>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</si>
  <si>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</si>
  <si>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</si>
  <si>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</si>
  <si>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</si>
  <si>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</si>
  <si>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</si>
  <si>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</si>
  <si>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</si>
  <si>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</si>
  <si>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</si>
  <si>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</si>
  <si>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</si>
  <si>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</si>
  <si>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</si>
  <si>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</si>
  <si>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</si>
  <si>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</si>
  <si>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</si>
  <si>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</si>
  <si>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</si>
  <si>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</si>
  <si>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</si>
  <si>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</si>
  <si>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</si>
  <si>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</si>
  <si>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</si>
  <si>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</si>
  <si>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</si>
  <si>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</si>
  <si>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</si>
  <si>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</si>
  <si>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</si>
  <si>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</si>
  <si>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</si>
  <si>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</si>
  <si>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</si>
  <si>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</si>
  <si>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</si>
  <si>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</si>
  <si>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</si>
  <si>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</si>
  <si>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</si>
  <si>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</si>
  <si>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</si>
  <si>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</si>
  <si>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</si>
  <si>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</si>
  <si>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</si>
  <si>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</si>
  <si>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</si>
  <si>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</si>
  <si>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</si>
  <si>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</si>
  <si>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</si>
  <si>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</si>
  <si>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</si>
  <si>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</si>
  <si>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</si>
  <si>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</si>
  <si>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</si>
  <si>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</si>
  <si>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</si>
  <si>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</si>
  <si>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</si>
  <si>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</si>
  <si>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</si>
  <si>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</si>
  <si>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</si>
  <si>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</si>
  <si>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</si>
  <si>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</si>
  <si>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</si>
  <si>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</si>
  <si>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</si>
  <si>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</si>
  <si>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</si>
  <si>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</si>
  <si>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</si>
  <si>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</si>
  <si>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</si>
  <si>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</si>
  <si>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</si>
  <si>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</si>
  <si>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</si>
  <si>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</si>
  <si>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</si>
  <si>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</si>
  <si>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</si>
  <si>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</si>
  <si>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</si>
  <si>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</si>
  <si>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</si>
  <si>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</si>
  <si>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</si>
  <si>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</si>
  <si>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</si>
  <si>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</si>
  <si>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</si>
  <si>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</si>
  <si>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</si>
  <si>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</si>
  <si>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</si>
  <si>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</si>
  <si>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</si>
  <si>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</si>
  <si>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</si>
  <si>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</si>
  <si>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</si>
  <si>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</si>
  <si>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</si>
  <si>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</si>
  <si>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</si>
  <si>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</si>
  <si>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</si>
  <si>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</si>
  <si>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</si>
  <si>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</si>
  <si>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</si>
  <si>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</si>
  <si>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</si>
  <si>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</si>
  <si>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</si>
  <si>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</si>
  <si>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</si>
  <si>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</si>
  <si>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</si>
  <si>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</si>
  <si>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</si>
  <si>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</si>
  <si>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</si>
  <si>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</si>
  <si>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</si>
  <si>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</si>
  <si>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</si>
  <si>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</si>
  <si>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</si>
  <si>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</si>
  <si>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</si>
  <si>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</si>
  <si>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</si>
  <si>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</si>
  <si>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</si>
  <si>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</si>
  <si>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</si>
  <si>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</si>
  <si>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</si>
  <si>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</si>
  <si>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</si>
  <si>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</si>
  <si>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</si>
  <si>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</si>
  <si>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</si>
  <si>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</si>
  <si>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</si>
  <si>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</si>
  <si>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</si>
  <si>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</si>
  <si>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</si>
  <si>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</si>
  <si>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</si>
  <si>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</si>
  <si>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</si>
  <si>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</si>
  <si>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</si>
  <si>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</si>
  <si>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</si>
  <si>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</si>
  <si>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</si>
  <si>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</si>
  <si>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</si>
  <si>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</si>
  <si>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</si>
  <si>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</si>
  <si>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</si>
  <si>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</si>
  <si>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</si>
  <si>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</si>
  <si>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</si>
  <si>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</si>
  <si>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</si>
  <si>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</si>
  <si>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</si>
  <si>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</si>
  <si>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</si>
  <si>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</si>
  <si>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</si>
  <si>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</si>
  <si>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</si>
  <si>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</si>
  <si>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</si>
  <si>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</si>
  <si>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</si>
  <si>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</si>
  <si>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</si>
  <si>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</si>
  <si>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</si>
  <si>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</si>
  <si>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</si>
  <si>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</si>
  <si>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</si>
  <si>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</si>
  <si>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</si>
  <si>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</si>
  <si>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</si>
  <si>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</si>
  <si>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</si>
  <si>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</si>
  <si>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</si>
  <si>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</si>
  <si>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</si>
  <si>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</si>
  <si>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</si>
  <si>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</si>
  <si>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</si>
  <si>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</si>
  <si>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</si>
  <si>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</si>
  <si>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</si>
  <si>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</si>
  <si>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</si>
  <si>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</si>
  <si>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</si>
  <si>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</si>
  <si>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</si>
  <si>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</si>
  <si>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</si>
  <si>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</si>
  <si>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</si>
  <si>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</si>
  <si>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</si>
  <si>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</si>
  <si>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</si>
  <si>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</si>
  <si>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</si>
  <si>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</si>
  <si>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</si>
  <si>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</si>
  <si>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</si>
  <si>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</si>
  <si>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</si>
  <si>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</si>
  <si>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</si>
  <si>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</si>
  <si>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</si>
  <si>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</si>
  <si>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</si>
  <si>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</si>
  <si>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</si>
  <si>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</si>
  <si>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</si>
  <si>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</si>
  <si>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</si>
  <si>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</si>
  <si>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</si>
  <si>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</si>
  <si>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</si>
  <si>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</si>
  <si>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</si>
  <si>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</si>
  <si>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</si>
  <si>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</si>
  <si>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</si>
  <si>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</si>
  <si>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</si>
  <si>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</si>
  <si>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</si>
  <si>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</si>
  <si>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</si>
  <si>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</si>
  <si>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</si>
  <si>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</si>
  <si>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</si>
  <si>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</si>
  <si>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</si>
  <si>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</si>
  <si>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</si>
  <si>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</si>
  <si>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</si>
  <si>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</si>
  <si>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</si>
  <si>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</si>
  <si>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</si>
  <si>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</si>
  <si>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</si>
  <si>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</si>
  <si>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</si>
  <si>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</si>
  <si>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</si>
  <si>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</si>
  <si>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</si>
  <si>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</si>
  <si>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</si>
  <si>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</si>
  <si>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</si>
  <si>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</si>
  <si>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</si>
  <si>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</si>
  <si>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</si>
  <si>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</si>
  <si>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</si>
  <si>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</si>
  <si>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</si>
  <si>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</si>
  <si>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</si>
  <si>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</si>
  <si>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</si>
  <si>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</si>
  <si>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</si>
  <si>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</si>
  <si>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</si>
  <si>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</si>
  <si>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</si>
  <si>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</si>
  <si>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</si>
  <si>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</si>
  <si>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</si>
  <si>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</si>
  <si>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</si>
  <si>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</si>
  <si>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</si>
  <si>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</si>
  <si>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</si>
  <si>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</si>
  <si>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</si>
  <si>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</si>
  <si>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</si>
  <si>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</si>
  <si>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</si>
  <si>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</si>
  <si>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</si>
  <si>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</si>
  <si>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</si>
  <si>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</si>
  <si>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</si>
  <si>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</si>
  <si>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</si>
  <si>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</si>
  <si>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</si>
  <si>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</si>
  <si>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</si>
  <si>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</si>
  <si>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</si>
  <si>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</si>
  <si>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</si>
  <si>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</si>
  <si>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</si>
  <si>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</si>
  <si>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</si>
  <si>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</si>
  <si>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</si>
  <si>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</si>
  <si>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</si>
  <si>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</si>
  <si>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</si>
  <si>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</si>
  <si>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</si>
  <si>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</si>
  <si>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</si>
  <si>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</si>
  <si>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</si>
  <si>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</si>
  <si>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</si>
  <si>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</si>
  <si>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</si>
  <si>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</si>
  <si>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</si>
  <si>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</si>
  <si>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</si>
  <si>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</si>
  <si>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</si>
  <si>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</si>
  <si>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</si>
  <si>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</si>
  <si>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</si>
  <si>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</si>
  <si>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</si>
  <si>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</si>
  <si>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</si>
  <si>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</si>
  <si>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</si>
  <si>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</si>
  <si>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</si>
  <si>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</si>
  <si>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</si>
  <si>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</si>
  <si>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</si>
  <si>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</si>
  <si>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</si>
  <si>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</si>
  <si>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</si>
  <si>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</si>
  <si>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</si>
  <si>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</si>
  <si>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</si>
  <si>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</si>
  <si>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</si>
  <si>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</si>
  <si>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</si>
  <si>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</si>
  <si>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</si>
  <si>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</si>
  <si>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</si>
  <si>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</si>
  <si>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</si>
  <si>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</si>
  <si>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</si>
  <si>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</si>
  <si>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</si>
  <si>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</si>
  <si>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</si>
  <si>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</si>
  <si>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</si>
  <si>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</si>
  <si>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</si>
  <si>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</si>
  <si>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</si>
  <si>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</si>
  <si>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</si>
  <si>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</si>
  <si>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</si>
  <si>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</si>
  <si>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</si>
  <si>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</si>
  <si>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</si>
  <si>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</si>
  <si>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</si>
  <si>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</si>
  <si>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</si>
  <si>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</si>
  <si>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</si>
  <si>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</si>
  <si>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</si>
  <si>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</si>
  <si>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</si>
  <si>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</si>
  <si>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</si>
  <si>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</si>
  <si>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</si>
  <si>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</si>
  <si>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</si>
  <si>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</si>
  <si>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</si>
  <si>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</si>
  <si>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</si>
  <si>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</si>
  <si>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</si>
  <si>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</si>
  <si>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</si>
  <si>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</si>
  <si>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</si>
  <si>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</si>
  <si>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</si>
  <si>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</si>
  <si>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</si>
  <si>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</si>
  <si>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</si>
  <si>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</si>
  <si>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</si>
  <si>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</si>
  <si>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</si>
  <si>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</si>
  <si>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</si>
  <si>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</si>
  <si>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</si>
  <si>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</si>
  <si>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</si>
  <si>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</si>
  <si>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</si>
  <si>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</si>
  <si>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</si>
  <si>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</si>
  <si>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</si>
  <si>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</si>
  <si>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</si>
  <si>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</si>
  <si>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</si>
  <si>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</si>
  <si>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</si>
  <si>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</si>
  <si>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</si>
  <si>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</si>
  <si>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</si>
  <si>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</si>
  <si>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</si>
  <si>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</si>
  <si>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</si>
  <si>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</si>
  <si>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</si>
  <si>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</si>
  <si>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</si>
  <si>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</si>
  <si>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</si>
  <si>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</si>
  <si>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</si>
  <si>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</si>
  <si>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</si>
  <si>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</si>
  <si>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</si>
  <si>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</si>
  <si>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</si>
  <si>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</si>
  <si>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</si>
  <si>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</si>
  <si>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</si>
  <si>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</si>
  <si>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</si>
  <si>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</si>
  <si>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</si>
  <si>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</si>
  <si>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</si>
  <si>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</si>
  <si>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</si>
  <si>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</si>
  <si>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</si>
  <si>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</si>
  <si>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</si>
  <si>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</si>
  <si>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</si>
  <si>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</si>
  <si>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</si>
  <si>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</si>
  <si>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</si>
  <si>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</si>
  <si>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</si>
  <si>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</si>
  <si>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</si>
  <si>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</si>
  <si>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</si>
  <si>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</si>
  <si>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</si>
  <si>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</si>
  <si>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</si>
  <si>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</si>
  <si>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</si>
  <si>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</si>
  <si>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</si>
  <si>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</si>
  <si>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</si>
  <si>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</si>
  <si>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</si>
  <si>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</si>
  <si>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</si>
  <si>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</si>
  <si>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</si>
  <si>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</si>
  <si>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</si>
  <si>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</si>
  <si>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</si>
  <si>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</si>
  <si>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</si>
  <si>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</si>
  <si>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</si>
  <si>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</si>
  <si>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</si>
  <si>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</si>
  <si>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</si>
  <si>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</si>
  <si>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</si>
  <si>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</si>
  <si>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</si>
  <si>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</si>
  <si>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</si>
  <si>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</si>
  <si>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</si>
  <si>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</si>
  <si>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</si>
  <si>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</si>
  <si>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</si>
  <si>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</si>
  <si>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</si>
  <si>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</si>
  <si>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</si>
  <si>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</si>
  <si>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</si>
  <si>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</si>
  <si>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</si>
  <si>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</si>
  <si>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</si>
  <si>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</si>
  <si>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</si>
  <si>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</si>
  <si>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</si>
  <si>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</si>
  <si>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</si>
  <si>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</si>
  <si>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</si>
  <si>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</si>
  <si>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</si>
  <si>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</si>
  <si>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</si>
  <si>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</si>
  <si>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</si>
  <si>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</si>
  <si>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</si>
  <si>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</si>
  <si>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</si>
  <si>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</si>
  <si>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</si>
  <si>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</si>
  <si>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</si>
  <si>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</si>
  <si>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</si>
  <si>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</si>
  <si>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</si>
  <si>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</si>
  <si>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</si>
  <si>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</si>
  <si>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</si>
  <si>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</si>
  <si>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</si>
  <si>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</si>
  <si>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</si>
  <si>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</si>
  <si>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</si>
  <si>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</si>
  <si>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</si>
  <si>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</si>
  <si>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</si>
  <si>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</si>
  <si>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</si>
  <si>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</si>
  <si>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</si>
  <si>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</si>
  <si>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</si>
  <si>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</si>
  <si>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</si>
  <si>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</si>
  <si>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</si>
  <si>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</si>
  <si>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</si>
  <si>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</si>
  <si>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</si>
  <si>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</si>
  <si>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</si>
  <si>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</si>
  <si>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</si>
  <si>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</si>
  <si>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</si>
  <si>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</si>
  <si>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</si>
  <si>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</si>
  <si>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</si>
  <si>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</si>
  <si>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</si>
  <si>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</si>
  <si>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</si>
  <si>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</si>
  <si>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</si>
  <si>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</si>
  <si>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</si>
  <si>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</si>
  <si>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</si>
  <si>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</si>
  <si>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</si>
  <si>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</si>
  <si>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</si>
  <si>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</si>
  <si>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</si>
  <si>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</si>
  <si>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</si>
  <si>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</si>
  <si>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</si>
  <si>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</si>
  <si>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</si>
  <si>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</si>
  <si>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</si>
  <si>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</si>
  <si>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</si>
  <si>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</si>
  <si>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</si>
  <si>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</si>
  <si>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</si>
  <si>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</si>
  <si>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</si>
  <si>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</si>
  <si>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</si>
  <si>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</si>
  <si>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</si>
  <si>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</si>
  <si>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</si>
  <si>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</si>
  <si>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</si>
  <si>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</si>
  <si>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</si>
  <si>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</si>
  <si>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</si>
  <si>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</si>
  <si>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</si>
  <si>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</si>
  <si>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</si>
  <si>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</si>
  <si>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</si>
  <si>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</si>
  <si>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</si>
  <si>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</si>
  <si>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</si>
  <si>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</si>
  <si>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</si>
  <si>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</si>
  <si>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</si>
  <si>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</si>
  <si>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</si>
  <si>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</si>
  <si>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</si>
  <si>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</si>
  <si>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</si>
  <si>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</si>
  <si>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</si>
  <si>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</si>
  <si>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</si>
  <si>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</si>
  <si>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</si>
  <si>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</si>
  <si>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</si>
  <si>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</si>
  <si>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</si>
  <si>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</si>
  <si>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</si>
  <si>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</si>
  <si>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</si>
  <si>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</si>
  <si>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</si>
  <si>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</si>
  <si>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</si>
  <si>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</si>
  <si>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</si>
  <si>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</si>
  <si>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</si>
  <si>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</si>
  <si>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</si>
  <si>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</si>
  <si>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</si>
  <si>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</si>
  <si>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</si>
  <si>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</si>
  <si>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</si>
  <si>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</si>
  <si>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</si>
  <si>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</si>
  <si>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</si>
  <si>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</si>
  <si>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</si>
  <si>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</si>
  <si>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</si>
  <si>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</si>
  <si>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</si>
  <si>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</si>
  <si>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</si>
  <si>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</si>
  <si>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</si>
  <si>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</si>
  <si>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</si>
  <si>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</si>
  <si>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</si>
  <si>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</si>
  <si>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</si>
  <si>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</si>
  <si>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</si>
  <si>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</si>
  <si>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</si>
  <si>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</si>
  <si>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</si>
  <si>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</si>
  <si>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</si>
  <si>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</si>
  <si>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</si>
  <si>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</si>
  <si>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</si>
  <si>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</si>
  <si>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</si>
  <si>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</si>
  <si>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</si>
  <si>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</si>
  <si>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</si>
  <si>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</si>
  <si>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</si>
  <si>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</si>
  <si>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</si>
  <si>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</si>
  <si>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</si>
  <si>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</si>
  <si>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</si>
  <si>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</si>
  <si>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</si>
  <si>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</si>
  <si>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</si>
  <si>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</si>
  <si>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</si>
  <si>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</si>
  <si>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</si>
  <si>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</si>
  <si>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</si>
  <si>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</si>
  <si>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</si>
  <si>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</si>
  <si>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</si>
  <si>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</si>
  <si>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</si>
  <si>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</si>
  <si>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</si>
  <si>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</si>
  <si>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</si>
  <si>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</si>
  <si>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</si>
  <si>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</si>
  <si>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</si>
  <si>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</si>
  <si>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</si>
  <si>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</si>
  <si>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</si>
  <si>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</si>
  <si>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</si>
  <si>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</si>
  <si>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</si>
  <si>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</si>
  <si>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</si>
  <si>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</si>
  <si>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</si>
  <si>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</si>
  <si>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</si>
  <si>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</si>
  <si>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</si>
  <si>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</si>
  <si>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</si>
  <si>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</si>
  <si>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</si>
  <si>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</si>
  <si>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</si>
  <si>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</si>
  <si>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</si>
  <si>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</si>
  <si>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</si>
  <si>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</si>
  <si>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</si>
  <si>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</si>
  <si>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</si>
  <si>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</si>
  <si>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</si>
  <si>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</si>
  <si>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</si>
  <si>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</si>
  <si>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</si>
  <si>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</si>
  <si>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</si>
  <si>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</si>
  <si>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</si>
  <si>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</si>
  <si>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</si>
  <si>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</si>
  <si>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</si>
  <si>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</si>
  <si>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</si>
  <si>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</si>
  <si>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</si>
  <si>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</si>
  <si>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</si>
  <si>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</si>
  <si>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</si>
  <si>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</si>
  <si>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</si>
  <si>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</si>
  <si>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</si>
  <si>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</si>
  <si>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</si>
  <si>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</si>
  <si>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</si>
  <si>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</si>
  <si>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</si>
  <si>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</si>
  <si>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</si>
  <si>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</si>
  <si>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</si>
  <si>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</si>
  <si>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</si>
  <si>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</si>
  <si>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</si>
  <si>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</si>
  <si>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</si>
  <si>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</si>
  <si>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</si>
  <si>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</si>
  <si>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</si>
  <si>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</si>
  <si>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</si>
  <si>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</si>
  <si>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</si>
  <si>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</si>
  <si>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</si>
  <si>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</si>
  <si>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</si>
  <si>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</si>
  <si>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</si>
  <si>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</si>
  <si>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</si>
  <si>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</si>
  <si>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</si>
  <si>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</si>
  <si>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</si>
  <si>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</si>
  <si>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</si>
  <si>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</si>
  <si>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</si>
  <si>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</si>
  <si>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</si>
  <si>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</si>
  <si>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</si>
  <si>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</si>
  <si>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</si>
  <si>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</si>
  <si>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</si>
  <si>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</si>
  <si>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</si>
  <si>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</si>
  <si>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</si>
  <si>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</si>
  <si>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</si>
  <si>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</si>
  <si>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</si>
  <si>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</si>
  <si>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</si>
  <si>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</si>
  <si>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</si>
  <si>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</si>
  <si>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</si>
  <si>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</si>
  <si>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</si>
  <si>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</si>
  <si>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</si>
  <si>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</si>
  <si>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</si>
  <si>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</si>
  <si>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</si>
  <si>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</si>
  <si>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</si>
  <si>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</si>
  <si>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</si>
  <si>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</si>
  <si>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</si>
  <si>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</si>
  <si>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</si>
  <si>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</si>
  <si>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</si>
  <si>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</si>
  <si>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</si>
  <si>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</si>
  <si>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</si>
  <si>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</si>
  <si>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</si>
  <si>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</si>
  <si>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</si>
  <si>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</si>
  <si>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</si>
  <si>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</si>
  <si>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</si>
  <si>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</si>
  <si>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</si>
  <si>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</si>
  <si>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</si>
  <si>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</si>
  <si>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</si>
  <si>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</si>
  <si>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</si>
  <si>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</si>
  <si>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</si>
  <si>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</si>
  <si>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</si>
  <si>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</si>
  <si>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</si>
  <si>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</si>
  <si>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</si>
  <si>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</si>
  <si>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</si>
  <si>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</si>
  <si>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</si>
  <si>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</si>
  <si>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</si>
  <si>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</si>
  <si>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</si>
  <si>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</si>
  <si>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</si>
  <si>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</si>
  <si>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</si>
  <si>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</si>
  <si>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</si>
  <si>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</si>
  <si>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</si>
  <si>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</si>
  <si>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</si>
  <si>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</si>
  <si>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</si>
  <si>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</si>
  <si>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</si>
  <si>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</si>
  <si>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</si>
  <si>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</si>
  <si>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</si>
  <si>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</si>
  <si>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</si>
  <si>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</si>
  <si>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</si>
  <si>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</si>
  <si>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</si>
  <si>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</si>
  <si>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</si>
  <si>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</si>
  <si>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</si>
  <si>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</si>
  <si>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</si>
  <si>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</si>
  <si>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</si>
  <si>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</si>
  <si>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</si>
  <si>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</si>
  <si>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</si>
  <si>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</si>
  <si>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</si>
  <si>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</si>
  <si>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</si>
  <si>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</si>
  <si>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</si>
  <si>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</si>
  <si>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</si>
  <si>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</si>
  <si>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</si>
  <si>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</si>
  <si>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</si>
  <si>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</si>
  <si>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</si>
  <si>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</si>
  <si>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</si>
  <si>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</si>
  <si>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</si>
  <si>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</si>
  <si>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</si>
  <si>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</si>
  <si>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</si>
  <si>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</si>
  <si>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</si>
  <si>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</si>
  <si>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</si>
  <si>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</si>
  <si>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</si>
  <si>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</si>
  <si>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</si>
  <si>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</si>
  <si>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</si>
  <si>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</si>
  <si>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</si>
  <si>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</si>
  <si>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</si>
  <si>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</si>
  <si>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</si>
  <si>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</si>
  <si>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</si>
  <si>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</si>
  <si>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</si>
  <si>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</si>
  <si>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</si>
  <si>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</si>
  <si>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</si>
  <si>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</si>
  <si>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</si>
  <si>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</si>
  <si>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</si>
  <si>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</si>
  <si>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</si>
  <si>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</si>
  <si>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</si>
  <si>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</si>
  <si>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</si>
  <si>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</si>
  <si>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</si>
  <si>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</si>
  <si>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</si>
  <si>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</si>
  <si>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</si>
  <si>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</si>
  <si>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</si>
  <si>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</si>
  <si>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</si>
  <si>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</si>
  <si>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</si>
  <si>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</si>
  <si>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</si>
  <si>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</si>
  <si>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</si>
  <si>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</si>
  <si>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</si>
  <si>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</si>
  <si>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</si>
  <si>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</si>
  <si>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</si>
  <si>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</si>
  <si>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</si>
  <si>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</si>
  <si>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</si>
  <si>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</si>
  <si>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</si>
  <si>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</si>
  <si>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</si>
  <si>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</si>
  <si>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</si>
  <si>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</si>
  <si>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</si>
  <si>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</si>
  <si>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</si>
  <si>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</si>
  <si>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</si>
  <si>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</si>
  <si>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</si>
  <si>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</si>
  <si>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</si>
  <si>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</si>
  <si>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</si>
  <si>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</si>
  <si>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</si>
  <si>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</si>
  <si>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</si>
  <si>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</si>
  <si>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</si>
  <si>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</si>
  <si>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</si>
  <si>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</si>
  <si>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</si>
  <si>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</si>
  <si>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</si>
  <si>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</si>
  <si>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</si>
  <si>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</si>
  <si>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</si>
  <si>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</si>
  <si>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</si>
  <si>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</si>
  <si>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</si>
  <si>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</si>
  <si>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</si>
  <si>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</si>
  <si>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</si>
  <si>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</si>
  <si>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</si>
  <si>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</si>
  <si>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</si>
  <si>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</si>
  <si>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</si>
  <si>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</si>
  <si>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</si>
  <si>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</si>
  <si>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</si>
  <si>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</si>
  <si>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</si>
  <si>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</si>
  <si>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</si>
  <si>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</si>
  <si>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</si>
  <si>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</si>
  <si>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</si>
  <si>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</si>
  <si>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</si>
  <si>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</si>
  <si>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</si>
  <si>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</si>
  <si>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</si>
  <si>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</si>
  <si>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</si>
  <si>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</si>
  <si>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</si>
  <si>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</si>
  <si>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</si>
  <si>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</si>
  <si>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</si>
  <si>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</si>
  <si>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</si>
  <si>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</si>
  <si>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</si>
  <si>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</si>
  <si>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</si>
  <si>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</si>
  <si>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</si>
  <si>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</si>
  <si>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</si>
  <si>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</si>
  <si>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</si>
  <si>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</si>
  <si>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</si>
  <si>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</si>
  <si>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</si>
  <si>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</si>
  <si>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</si>
  <si>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</si>
  <si>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</si>
  <si>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</si>
  <si>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</si>
  <si>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</si>
  <si>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</si>
  <si>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</si>
  <si>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</si>
  <si>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</si>
  <si>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</si>
  <si>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</si>
  <si>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</si>
  <si>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</si>
  <si>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</si>
  <si>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</si>
  <si>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</si>
  <si>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</si>
  <si>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</si>
  <si>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</si>
  <si>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</si>
  <si>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</si>
  <si>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</si>
  <si>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</si>
  <si>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</si>
  <si>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</si>
  <si>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</si>
  <si>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</si>
  <si>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</si>
  <si>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</si>
  <si>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</si>
  <si>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</si>
  <si>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</si>
  <si>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</si>
  <si>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</si>
  <si>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</si>
  <si>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</si>
  <si>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</si>
  <si>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</si>
  <si>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</si>
  <si>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</si>
  <si>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</si>
  <si>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</si>
  <si>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</si>
  <si>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</si>
  <si>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</si>
  <si>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</si>
  <si>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</si>
  <si>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</si>
  <si>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</si>
  <si>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</si>
  <si>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</si>
  <si>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</si>
  <si>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</si>
  <si>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</si>
  <si>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</si>
  <si>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</si>
  <si>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</si>
  <si>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</si>
  <si>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</si>
  <si>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</si>
  <si>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</si>
  <si>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</si>
  <si>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</si>
  <si>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</si>
  <si>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</si>
  <si>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</si>
  <si>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</si>
  <si>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</si>
  <si>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</si>
  <si>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</si>
  <si>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</si>
  <si>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</si>
  <si>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</si>
  <si>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</si>
  <si>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</si>
  <si>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</si>
  <si>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</si>
  <si>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</si>
  <si>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</si>
  <si>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</si>
  <si>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</si>
  <si>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</si>
  <si>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</si>
  <si>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</si>
  <si>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</si>
  <si>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</si>
  <si>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</si>
  <si>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</si>
  <si>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</si>
  <si>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</si>
  <si>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</si>
  <si>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</si>
  <si>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</si>
  <si>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</si>
  <si>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</si>
  <si>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</si>
  <si>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</si>
  <si>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</si>
  <si>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</si>
  <si>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</si>
  <si>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</si>
  <si>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</si>
  <si>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</si>
  <si>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</si>
  <si>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</si>
  <si>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</si>
  <si>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</si>
  <si>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</si>
  <si>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</si>
  <si>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</si>
  <si>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</si>
  <si>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</si>
  <si>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</si>
  <si>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</si>
  <si>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</si>
  <si>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</si>
  <si>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</si>
  <si>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</si>
  <si>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</si>
  <si>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</si>
  <si>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</si>
  <si>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</si>
  <si>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</si>
  <si>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</si>
  <si>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</si>
  <si>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</si>
  <si>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</si>
  <si>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</si>
  <si>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</si>
  <si>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</si>
  <si>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</si>
  <si>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</si>
  <si>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</si>
  <si>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</si>
  <si>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</si>
  <si>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</si>
  <si>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</si>
  <si>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</si>
  <si>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</si>
  <si>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</si>
  <si>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</si>
  <si>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</si>
  <si>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</si>
  <si>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</si>
  <si>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</si>
  <si>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</si>
  <si>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</si>
  <si>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</si>
  <si>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</si>
  <si>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</si>
  <si>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</si>
  <si>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</si>
  <si>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</si>
  <si>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</si>
  <si>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</si>
  <si>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</si>
  <si>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</si>
  <si>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</si>
  <si>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</si>
  <si>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</si>
  <si>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</si>
  <si>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</si>
  <si>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</si>
  <si>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</si>
  <si>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</si>
  <si>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</si>
  <si>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</si>
  <si>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</si>
  <si>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</si>
  <si>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</si>
  <si>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</si>
  <si>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</si>
  <si>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</si>
  <si>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</si>
  <si>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</si>
  <si>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</si>
  <si>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</si>
  <si>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</si>
  <si>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</si>
  <si>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</si>
  <si>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</si>
  <si>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</si>
  <si>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</si>
  <si>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</si>
  <si>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</si>
  <si>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</si>
  <si>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</si>
  <si>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</si>
  <si>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</si>
  <si>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</si>
  <si>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</si>
  <si>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</si>
  <si>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</si>
  <si>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</si>
  <si>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</si>
  <si>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</si>
  <si>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</si>
  <si>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</si>
  <si>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</si>
  <si>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</si>
  <si>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</si>
  <si>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</si>
  <si>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</si>
  <si>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</si>
  <si>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</si>
  <si>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</si>
  <si>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</si>
  <si>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</si>
  <si>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</si>
  <si>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</si>
  <si>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</si>
  <si>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</si>
  <si>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</si>
  <si>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</si>
  <si>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</si>
  <si>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</si>
  <si>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</si>
  <si>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</si>
  <si>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</si>
  <si>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</si>
  <si>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</si>
  <si>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</si>
  <si>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dfm-1792</t>
  </si>
  <si>
    <t>dfm-1793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</si>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</sst>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7" totalsRowShown="0" headerRowDxfId="26" dataDxfId="25" tableBorderDxfId="24">
  <autoFilter ref="A2:K179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94" activePane="bottomLeft" state="frozen"/>
      <selection pane="bottomLeft" activeCell="E1799" sqref="E179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IF(COUNTIFS($E$3:E1800,E1407)=1,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IF(COUNTIFS($E$3:E1801,E1408)=1,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IF(COUNTIFS($E$3:E1803,E1410)=1,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IF(COUNTIFS($E$3:E1804,E1411)=1,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IF(COUNTIFS($E$3:E1805,E1412)=1,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IF(COUNTIFS($E$3:E1806,E1413)=1,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IF(COUNTIFS($E$3:E1807,E1414)=1,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IF(COUNTIFS($E$3:E1810,E1417)=1,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IF(COUNTIFS($E$3:E1811,E1418)=1,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IF(COUNTIFS($E$3:E1812,E1419)=1,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IF(COUNTIFS($E$3:E1813,E1420)=1,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IF(COUNTIFS($E$3:E1814,E1421)=1,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IF(COUNTIFS($E$3:E1815,E1422)=1,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IF(COUNTIFS($E$3:E1821,E1428)=1,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IF(COUNTIFS($E$3:E1822,E1429)=1,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IF(COUNTIFS($E$3:E1823,E1430)=1,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IF(COUNTIFS($E$3:E1824,E1431)=1,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IF(COUNTIFS($E$3:E1825,E1432)=1,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IF(COUNTIFS($E$3:E1831,E1438)=1,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IF(COUNTIFS($E$3:E1832,E1439)=1,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IF(COUNTIFS($E$3:E1833,E1440)=1,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IF(COUNTIFS($E$3:E1834,E1441)=1,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IF(COUNTIFS($E$3:E1835,E1442)=1,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IF(COUNTIFS($E$3:E1840,E1447)=1,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IF(COUNTIFS($E$3:E1841,E1448)=1,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IF(COUNTIFS($E$3:E1842,E1449)=1,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IF(COUNTIFS($E$3:E1843,E1450)=1,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IF(COUNTIFS($E$3:E1844,E1451)=1,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IF(COUNTIFS($E$3:E1845,E1452)=1,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IF(COUNTIFS($E$3:E1850,E1457)=1,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IF(COUNTIFS($E$3:E1851,E1458)=1,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IF(COUNTIFS($E$3:E1852,E1459)=1,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IF(COUNTIFS($E$3:E1853,E1460)=1,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IF(COUNTIFS($E$3:E1854,E1461)=1,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IF(COUNTIFS($E$3:E1855,E1462)=1,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IF(COUNTIFS($E$3:E1860,E1467)=1,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IF(COUNTIFS($E$3:E1862,E1469)=1,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IF(COUNTIFS($E$3:E1863,E1470)=1,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IF(COUNTIFS($E$3:E1864,E1471)=1,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IF(COUNTIFS($E$3:E1865,E1472)=1,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IF(COUNTIFS($E$3:E1866,E1473)=1,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IF(COUNTIFS($E$3:E1870,E1477)=1,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IF(COUNTIFS($E$3:E1871,E1478)=1,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IF(COUNTIFS($E$3:E1872,E1479)=1,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IF(COUNTIFS($E$3:E1873,E1480)=1,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IF(COUNTIFS($E$3:E1874,E1481)=1,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IF(COUNTIFS($E$3:E1875,E1482)=1,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IF(COUNTIFS($E$3:E1876,E1483)=1,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IF(COUNTIFS($E$3:E1878,E1485)=1,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IF(COUNTIFS($E$3:E1879,E1486)=1,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IF(COUNTIFS($E$3:E1880,E1487)=1,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IF(COUNTIFS($E$3:E1881,E1488)=1,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IF(COUNTIFS($E$3:E1882,E1489)=1,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IF(COUNTIFS($E$3:E1883,E1490)=1,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IF(COUNTIFS($E$3:E1884,E1491)=1,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IF(COUNTIFS($E$3:E1885,E1492)=1,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IF(COUNTIFS($E$3:E1886,E1493)=1,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IF(COUNTIFS($E$3:E1887,E1494)=1,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IF(COUNTIFS($E$3:E1888,E1495)=1,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IF(COUNTIFS($E$3:E1889,E1496)=1,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IF(COUNTIFS($E$3:E1890,E1497)=1,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IF(COUNTIFS($E$3:E1891,E1498)=1,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IF(COUNTIFS($E$3:E1892,E1499)=1,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IF(COUNTIFS($E$3:E1893,E1500)=1,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IF(COUNTIFS($E$3:E1894,E1501)=1,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IF(COUNTIFS($E$3:E1895,E1502)=1,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IF(COUNTIFS($E$3:E1896,E1503)=1,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IF(COUNTIFS($E$3:E1897,E1504)=1,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IF(COUNTIFS($E$3:E1898,E1505)=1,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IF(COUNTIFS($E$3:E1899,E1506)=1,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IF(COUNTIFS($E$3:E1900,E1507)=1,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IF(COUNTIFS($E$3:E1901,E1508)=1,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IF(COUNTIFS($E$3:E1902,E1509)=1,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IF(COUNTIFS($E$3:E1903,E1510)=1,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IF(COUNTIFS($E$3:E1904,E1511)=1,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IF(COUNTIFS($E$3:E1905,E1512)=1,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IF(COUNTIFS($E$3:E1906,E1513)=1,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IF(COUNTIFS($E$3:E1907,E1514)=1,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IF(COUNTIFS($E$3:E1908,E1515)=1,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IF(COUNTIFS($E$3:E1909,E1516)=1,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IF(COUNTIFS($E$3:E1910,E1517)=1,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IF(COUNTIFS($E$3:E1911,E1518)=1,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IF(COUNTIFS($E$3:E1912,E1519)=1,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IF(COUNTIFS($E$3:E1913,E1520)=1,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IF(COUNTIFS($E$3:E1914,E1521)=1,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IF(COUNTIFS($E$3:E1915,E1522)=1,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IF(COUNTIFS($E$3:E1916,E1523)=1,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IF(COUNTIFS($E$3:E1917,E1524)=1,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IF(COUNTIFS($E$3:E1918,E1525)=1,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IF(COUNTIFS($E$3:E1919,E1526)=1,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IF(COUNTIFS($E$3:E1920,E1527)=1,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IF(COUNTIFS($E$3:E1921,E1528)=1,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IF(COUNTIFS($E$3:E1922,E1529)=1,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IF(COUNTIFS($E$3:E1923,E1530)=1,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IF(COUNTIFS($E$3:E1924,E1531)=1,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IF(COUNTIFS($E$3:E1925,E1532)=1,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IF(COUNTIFS($E$3:E1926,E1533)=1,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IF(COUNTIFS($E$3:E1927,E1534)=1,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IF(COUNTIFS($E$3:E1928,E1535)=1,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IF(COUNTIFS($E$3:E1929,E1536)=1,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IF(COUNTIFS($E$3:E1930,E1537)=1,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IF(COUNTIFS($E$3:E1931,E1538)=1,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IF(COUNTIFS($E$3:E1932,E1539)=1,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IF(COUNTIFS($E$3:E1933,E1540)=1,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IF(COUNTIFS($E$3:E1934,E1541)=1,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IF(COUNTIFS($E$3:E1935,E1542)=1,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IF(COUNTIFS($E$3:E1936,E1543)=1,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IF(COUNTIFS($E$3:E1937,E1544)=1,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IF(COUNTIFS($E$3:E1938,E1545)=1,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IF(COUNTIFS($E$3:E1939,E1546)=1,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IF(COUNTIFS($E$3:E1940,E1547)=1,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IF(COUNTIFS($E$3:E1941,E1548)=1,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IF(COUNTIFS($E$3:E1942,E1549)=1,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IF(COUNTIFS($E$3:E1943,E1550)=1,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IF(COUNTIFS($E$3:E1944,E1551)=1,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IF(COUNTIFS($E$3:E1945,E1552)=1,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IF(COUNTIFS($E$3:E1946,E1553)=1,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IF(COUNTIFS($E$3:E1947,E1554)=1,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IF(COUNTIFS($E$3:E1948,E1555)=1,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IF(COUNTIFS($E$3:E1949,E1556)=1,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IF(COUNTIFS($E$3:E1950,E1557)=1,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IF(COUNTIFS($E$3:E1951,E1558)=1,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IF(COUNTIFS($E$3:E1952,E1559)=1,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IF(COUNTIFS($E$3:E1976,E1583)=1,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IF(COUNTIFS($E$3:E1977,E1584)=1,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IF(COUNTIFS($E$3:E1978,E1585)=1,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IF(COUNTIFS($E$3:E1979,E1586)=1,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IF(COUNTIFS($E$3:E1980,E1587)=1,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IF(COUNTIFS($E$3:E1981,E1588)=1,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IF(COUNTIFS($E$3:E1982,E1589)=1,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IF(COUNTIFS($E$3:E1983,E1590)=1,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IF(COUNTIFS($E$3:E1984,E1591)=1,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IF(COUNTIFS($E$3:E1985,E1592)=1,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IF(COUNTIFS($E$3:E1986,E1593)=1,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IF(COUNTIFS($E$3:E1987,E1594)=1,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IF(COUNTIFS($E$3:E2015,E1622)=1,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IF(COUNTIFS($E$3:E2016,E1623)=1,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IF(COUNTIFS($E$3:E2017,E1624)=1,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IF(COUNTIFS($E$3:E2018,E1625)=1,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IF(COUNTIFS($E$3:E2019,E1626)=1,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IF(COUNTIFS($E$3:E2020,E1627)=1,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IF(COUNTIFS($E$3:E2021,E1628)=1,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IF(COUNTIFS($E$3:E2022,E1629)=1,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IF(COUNTIFS($E$3:E2023,E1630)=1,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IF(COUNTIFS($E$3:E2024,E1631)=1,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IF(COUNTIFS($E$3:E2025,E1632)=1,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IF(COUNTIFS($E$3:E2026,E1633)=1,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IF(COUNTIFS($E$3:E2027,E1634)=1,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IF(COUNTIFS($E$3:E2028,E1635)=1,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IF(COUNTIFS($E$3:E2029,E1636)=1,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IF(COUNTIFS($E$3:E2030,E1637)=1,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IF(COUNTIFS($E$3:E2031,E1638)=1,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IF(COUNTIFS($E$3:E2032,E1639)=1,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IF(COUNTIFS($E$3:E2033,E1640)=1,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IF(COUNTIFS($E$3:E2034,E1641)=1,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IF(COUNTIFS($E$3:E2035,E1642)=1,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IF(COUNTIFS($E$3:E2036,E1643)=1,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IF(COUNTIFS($E$3:E2037,E1644)=1,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IF(COUNTIFS($E$3:E2038,E1645)=1,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IF(COUNTIFS($E$3:E2039,E1646)=1,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IF(COUNTIFS($E$3:E2040,E1647)=1,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IF(COUNTIFS($E$3:E2041,E1648)=1,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IF(COUNTIFS($E$3:E2042,E1649)=1,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IF(COUNTIFS($E$3:E2043,E1650)=1,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IF(COUNTIFS($E$3:E2044,E1651)=1,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IF(COUNTIFS($E$3:E2045,E1652)=1,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IF(COUNTIFS($E$3:E2046,E1653)=1,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IF(COUNTIFS($E$3:E2047,E1654)=1,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IF(COUNTIFS($E$3:E2048,E1655)=1,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IF(COUNTIFS($E$3:E2049,E1656)=1,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IF(COUNTIFS($E$3:E2050,E1657)=1,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IF(COUNTIFS($E$3:E2051,E1658)=1,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IF(COUNTIFS($E$3:E2052,E1659)=1,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IF(COUNTIFS($E$3:E2053,E1660)=1,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IF(COUNTIFS($E$3:E2054,E1661)=1,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IF(COUNTIFS($E$3:E2055,E1662)=1,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IF(COUNTIFS($E$3:E2056,E1663)=1,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IF(COUNTIFS($E$3:E2057,E1664)=1,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IF(COUNTIFS($E$3:E2058,E1665)=1,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IF(COUNTIFS($E$3:E2059,E1666)=1,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IF(COUNTIFS($E$3:E2060,E1667)=1,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IF(COUNTIFS($E$3:E2061,E1668)=1,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IF(COUNTIFS($E$3:E2062,E1669)=1,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IF(COUNTIFS($E$3:E2063,E1670)=1,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IF(COUNTIFS($E$3:E2064,E1671)=1,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IF(COUNTIFS($E$3:E2065,E1672)=1,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IF(COUNTIFS($E$3:E2066,E1673)=1,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IF(COUNTIFS($E$3:E2067,E1674)=1,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IF(COUNTIFS($E$3:E2068,E1675)=1,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IF(COUNTIFS($E$3:E2069,E1676)=1,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IF(COUNTIFS($E$3:E2070,E1677)=1,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IF(COUNTIFS($E$3:E2071,E1678)=1,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IF(COUNTIFS($E$3:E2072,E1679)=1,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IF(COUNTIFS($E$3:E2073,E1680)=1,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IF(COUNTIFS($E$3:E2074,E1681)=1,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IF(COUNTIFS($E$3:E2075,E1682)=1,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IF(COUNTIFS($E$3:E2076,E1683)=1,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IF(COUNTIFS($E$3:E2077,E1684)=1,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IF(COUNTIFS($E$3:E2078,E1685)=1,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IF(COUNTIFS($E$3:E2079,E1686)=1,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IF(COUNTIFS($E$3:E2080,E1687)=1,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IF(COUNTIFS($E$3:E2081,E1688)=1,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IF(COUNTIFS($E$3:E2082,E1689)=1,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IF(COUNTIFS($E$3:E2083,E1690)=1,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IF(COUNTIFS($E$3:E2084,E1691)=1,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IF(COUNTIFS($E$3:E2085,E1692)=1,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IF(COUNTIFS($E$3:E2086,E1693)=1,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IF(COUNTIFS($E$3:E2087,E1694)=1,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IF(COUNTIFS($E$3:E2088,E1695)=1,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IF(COUNTIFS($E$3:E2089,E1696)=1,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IF(COUNTIFS($E$3:E2090,E1697)=1,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IF(COUNTIFS($E$3:E2091,E1698)=1,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IF(COUNTIFS($E$3:E2092,E1699)=1,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IF(COUNTIFS($E$3:E2093,E1700)=1,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IF(COUNTIFS($E$3:E2094,E1701)=1,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IF(COUNTIFS($E$3:E2095,E1702)=1,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IF(COUNTIFS($E$3:E2096,E1703)=1,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IF(COUNTIFS($E$3:E2097,E1704)=1,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IF(COUNTIFS($E$3:E2098,E1705)=1,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IF(COUNTIFS($E$3:E2099,E1706)=1,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IF(COUNTIFS($E$3:E2100,E1707)=1,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IF(COUNTIFS($E$3:E2101,E1708)=1,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IF(COUNTIFS($E$3:E2102,E1709)=1,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IF(COUNTIFS($E$3:E2103,E1710)=1,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IF(COUNTIFS($E$3:E2104,E1711)=1,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IF(COUNTIFS($E$3:E2105,E1712)=1,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>
      <c r="A1794" s="96" t="s">
        <v>2500</v>
      </c>
      <c r="B1794" s="97" t="s">
        <v>1244</v>
      </c>
      <c r="C1794" s="97" t="s">
        <v>870</v>
      </c>
      <c r="D1794" s="60" t="s">
        <v>1501</v>
      </c>
      <c r="E1794" s="97" t="s">
        <v>2501</v>
      </c>
      <c r="F1794" s="21"/>
      <c r="G1794" s="19"/>
      <c r="H1794" s="25">
        <f t="shared" ref="H1794:H1797" si="179">IF(RIGHT(G1794,1)="M", LEFT(G1794,LEN(G1794)-1), G1794)</f>
        <v>0</v>
      </c>
      <c r="I1794" s="25" t="str">
        <f t="shared" ref="I1794:I1797" si="180">IF(RIGHT(G1794,1)="M","M","Non-M")</f>
        <v>Non-M</v>
      </c>
      <c r="J1794" s="34"/>
      <c r="K1794" s="79"/>
    </row>
    <row r="1795" spans="1:11" ht="41.25" customHeight="1">
      <c r="A1795" s="96" t="s">
        <v>2502</v>
      </c>
      <c r="B1795" s="97"/>
      <c r="C1795" s="97"/>
      <c r="D1795" s="60"/>
      <c r="E1795" s="97"/>
      <c r="F1795" s="21"/>
      <c r="G1795" s="19"/>
      <c r="H1795" s="25">
        <f t="shared" si="179"/>
        <v>0</v>
      </c>
      <c r="I1795" s="25" t="str">
        <f t="shared" si="180"/>
        <v>Non-M</v>
      </c>
      <c r="J1795" s="34"/>
      <c r="K1795" s="79"/>
    </row>
    <row r="1796" spans="1:11" ht="41.25" customHeight="1">
      <c r="A1796" s="96" t="s">
        <v>2503</v>
      </c>
      <c r="B1796" s="97"/>
      <c r="C1796" s="97"/>
      <c r="D1796" s="60"/>
      <c r="E1796" s="97"/>
      <c r="F1796" s="21"/>
      <c r="G1796" s="19"/>
      <c r="H1796" s="25">
        <f t="shared" si="179"/>
        <v>0</v>
      </c>
      <c r="I1796" s="25" t="str">
        <f t="shared" si="180"/>
        <v>Non-M</v>
      </c>
      <c r="J1796" s="34"/>
      <c r="K1796" s="79"/>
    </row>
    <row r="1797" spans="1:11" ht="41.25" customHeight="1">
      <c r="A1797" s="96" t="s">
        <v>2504</v>
      </c>
      <c r="B1797" s="97"/>
      <c r="C1797" s="97"/>
      <c r="D1797" s="60"/>
      <c r="E1797" s="97"/>
      <c r="F1797" s="21"/>
      <c r="G1797" s="19"/>
      <c r="H1797" s="25">
        <f t="shared" si="179"/>
        <v>0</v>
      </c>
      <c r="I1797" s="25" t="str">
        <f t="shared" si="180"/>
        <v>Non-M</v>
      </c>
      <c r="J1797" s="34"/>
      <c r="K1797" s="79"/>
    </row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2505</v>
      </c>
      <c r="B2" s="8" t="s">
        <v>2506</v>
      </c>
      <c r="C2" s="8" t="s">
        <v>2507</v>
      </c>
      <c r="D2" s="8" t="s">
        <v>2508</v>
      </c>
      <c r="E2" s="8" t="s">
        <v>2509</v>
      </c>
      <c r="F2" s="8" t="s">
        <v>2510</v>
      </c>
      <c r="G2" s="80" t="s">
        <v>2511</v>
      </c>
      <c r="H2" s="8" t="s">
        <v>2512</v>
      </c>
      <c r="I2" s="8" t="s">
        <v>2513</v>
      </c>
      <c r="J2" s="75" t="s">
        <v>2514</v>
      </c>
      <c r="R2" s="83" t="s">
        <v>2515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2516</v>
      </c>
      <c r="E3" s="10">
        <v>0.1234</v>
      </c>
      <c r="F3" s="10" t="s">
        <v>2517</v>
      </c>
      <c r="G3" s="81">
        <f>Table2[[#This Row],[Current Total FG QTY]]*Table2[[#This Row],[SAM Improvement]]*$S$7</f>
        <v>22089.830484330483</v>
      </c>
      <c r="H3" s="10" t="s">
        <v>2518</v>
      </c>
      <c r="I3" s="10" t="s">
        <v>2519</v>
      </c>
      <c r="J3" s="76">
        <v>46140.696493055599</v>
      </c>
      <c r="R3" s="85" t="s">
        <v>2520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2516</v>
      </c>
      <c r="E4" s="10">
        <v>0</v>
      </c>
      <c r="F4" s="10" t="s">
        <v>2521</v>
      </c>
      <c r="G4" s="81">
        <f>Table2[[#This Row],[Current Total FG QTY]]*Table2[[#This Row],[SAM Improvement]]*$S$7</f>
        <v>0</v>
      </c>
      <c r="H4" s="10"/>
      <c r="I4" s="10" t="s">
        <v>2519</v>
      </c>
      <c r="J4" s="76">
        <v>46140.7086458333</v>
      </c>
      <c r="R4" s="85" t="s">
        <v>2522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2516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2519</v>
      </c>
      <c r="J5" s="76">
        <v>46140.698171296302</v>
      </c>
      <c r="R5" s="85" t="s">
        <v>2523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2516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2519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2516</v>
      </c>
      <c r="E7" s="10">
        <v>0</v>
      </c>
      <c r="F7" s="10" t="s">
        <v>2521</v>
      </c>
      <c r="G7" s="81">
        <f>Table2[[#This Row],[Current Total FG QTY]]*Table2[[#This Row],[SAM Improvement]]*$S$7</f>
        <v>0</v>
      </c>
      <c r="H7" s="10"/>
      <c r="I7" s="10" t="s">
        <v>2519</v>
      </c>
      <c r="J7" s="76">
        <v>46140.7088194444</v>
      </c>
      <c r="R7" s="87" t="s">
        <v>2524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2516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2516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2516</v>
      </c>
      <c r="E10" s="10">
        <v>0.1177</v>
      </c>
      <c r="F10" s="10" t="s">
        <v>2525</v>
      </c>
      <c r="G10" s="81">
        <f>Table2[[#This Row],[Current Total FG QTY]]*Table2[[#This Row],[SAM Improvement]]*$S$7</f>
        <v>8856.7573361823361</v>
      </c>
      <c r="H10" s="10"/>
      <c r="I10" s="10" t="s">
        <v>2519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2516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2516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2516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2516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2516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2516</v>
      </c>
      <c r="E16" s="10">
        <v>0</v>
      </c>
      <c r="F16" s="10" t="s">
        <v>2526</v>
      </c>
      <c r="G16" s="81">
        <f>Table2[[#This Row],[Current Total FG QTY]]*Table2[[#This Row],[SAM Improvement]]*$S$7</f>
        <v>0</v>
      </c>
      <c r="H16" s="10" t="s">
        <v>2518</v>
      </c>
      <c r="I16" s="10" t="s">
        <v>2519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2516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2516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2516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2516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2516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2516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2527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2528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2529</v>
      </c>
      <c r="D76">
        <v>163</v>
      </c>
    </row>
    <row r="77" spans="2:4">
      <c r="B77" t="s">
        <v>2530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2531</v>
      </c>
      <c r="D167">
        <v>499</v>
      </c>
    </row>
    <row r="168" spans="2:4">
      <c r="B168" t="s">
        <v>2532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2533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2534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2537</v>
      </c>
      <c r="D210">
        <v>10</v>
      </c>
    </row>
    <row r="211" spans="2:4">
      <c r="B211" t="s">
        <v>2538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2539</v>
      </c>
      <c r="D218">
        <v>69</v>
      </c>
    </row>
    <row r="219" spans="2:4">
      <c r="B219" t="s">
        <v>2540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2541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2540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2542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2543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2544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2545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2550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2551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2552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2553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2554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2570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2571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2572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2573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2574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2580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2581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2582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2590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2591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2592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2593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2594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2026-04-30T05:21:56Z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