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62" documentId="13_ncr:1_{7EF57DF4-89AE-8C42-9C9C-3682908C3E34}" xr6:coauthVersionLast="47" xr6:coauthVersionMax="47" xr10:uidLastSave="{F1312D6F-3697-4689-8A81-C64E1905401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H1882" i="5"/>
  <c r="I1882" i="5"/>
  <c r="H1881" i="5"/>
  <c r="I1881" i="5"/>
  <c r="H1880" i="5"/>
  <c r="I1880" i="5"/>
  <c r="H1879" i="5"/>
  <c r="I1879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<sst xmlns="http://schemas.openxmlformats.org/spreadsheetml/2006/main" count="11239" uniqueCount="2700">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</sst>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82" totalsRowShown="0" headerRowDxfId="26" dataDxfId="25" tableBorderDxfId="24">
  <autoFilter ref="A2:K18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77" activePane="bottomLeft" state="frozen"/>
      <selection pane="bottomLeft" activeCell="B1874" sqref="B1874:F188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IF(COUNTIFS($E$3:E1882,E910)=1,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IF(COUNTIFS($E$3:E1882,E911)=1,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IF(COUNTIFS($E$3:E1882,E912)=1,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IF(COUNTIFS($E$3:E1882,E913)=1,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IF(COUNTIFS($E$3:E1882,E914)=1,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IF(COUNTIFS($E$3:E1882,E915)=1,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IF(COUNTIFS($E$3:E1882,E916)=1,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IF(COUNTIFS($E$3:E1882,E917)=1,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IF(COUNTIFS($E$3:E1882,E918)=1,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IF(COUNTIFS($E$3:E1882,E919)=1,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IF(COUNTIFS($E$3:E1882,E920)=1,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IF(COUNTIFS($E$3:E1882,E925)=1,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IF(COUNTIFS($E$3:E1882,E926)=1,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IF(COUNTIFS($E$3:E1882,E927)=1,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IF(COUNTIFS($E$3:E1882,E928)=1,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IF(COUNTIFS($E$3:E1882,E929)=1,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IF(COUNTIFS($E$3:E1882,E939)=1,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IF(COUNTIFS($E$3:E1882,E944)=1,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IF(COUNTIFS($E$3:E1882,E945)=1,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IF(COUNTIFS($E$3:E1882,E946)=1,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IF(COUNTIFS($E$3:E1882,E947)=1,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IF(COUNTIFS($E$3:E1882,E948)=1,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IF(COUNTIFS($E$3:E1882,E955)=1,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IF(COUNTIFS($E$3:E1882,E956)=1,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IF(COUNTIFS($E$3:E1882,E957)=1,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IF(COUNTIFS($E$3:E1882,E959)=1,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IF(COUNTIFS($E$3:E1882,E1010)=1,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IF(COUNTIFS($E$3:E1882,E1015)=1,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IF(COUNTIFS($E$3:E1882,E1016)=1,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IF(COUNTIFS($E$3:E1882,E1035)=1,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IF(COUNTIFS($E$3:E1882,E1036)=1,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IF(COUNTIFS($E$3:E1882,E1038)=1,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IF(COUNTIFS($E$3:E1882,E1039)=1,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IF(COUNTIFS($E$3:E1882,E1040)=1,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IF(COUNTIFS($E$3:E1882,E1041)=1,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IF(COUNTIFS($E$3:E1882,E1042)=1,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IF(COUNTIFS($E$3:E1882,E1043)=1,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IF(COUNTIFS($E$3:E1882,E1044)=1,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IF(COUNTIFS($E$3:E1882,E1045)=1,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IF(COUNTIFS($E$3:E1882,E1046)=1,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IF(COUNTIFS($E$3:E1882,E1047)=1,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IF(COUNTIFS($E$3:E1882,E1048)=1,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IF(COUNTIFS($E$3:E1882,E1049)=1,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IF(COUNTIFS($E$3:E1882,E1050)=1,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IF(COUNTIFS($E$3:E1882,E1051)=1,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IF(COUNTIFS($E$3:E1882,E1054)=1,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IF(COUNTIFS($E$3:E1882,E1055)=1,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IF(COUNTIFS($E$3:E1882,E1056)=1,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IF(COUNTIFS($E$3:E1882,E1061)=1,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IF(COUNTIFS($E$3:E1882,E1062)=1,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IF(COUNTIFS($E$3:E1882,E1063)=1,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IF(COUNTIFS($E$3:E1882,E1077)=1,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IF(COUNTIFS($E$3:E1882,E1078)=1,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IF(COUNTIFS($E$3:E1882,E1084)=1,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IF(COUNTIFS($E$3:E1882,E1085)=1,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IF(COUNTIFS($E$3:E1882,E1086)=1,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IF(COUNTIFS($E$3:E1882,E1088)=1,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IF(COUNTIFS($E$3:E1882,E1089)=1,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IF(COUNTIFS($E$3:E1882,E1099)=1,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IF(COUNTIFS($E$3:E1882,E1100)=1,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IF(COUNTIFS($E$3:E1882,E1101)=1,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IF(COUNTIFS($E$3:E1882,E1102)=1,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IF(COUNTIFS($E$3:E1882,E1103)=1,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IF(COUNTIFS($E$3:E1882,E1104)=1,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IF(COUNTIFS($E$3:E1882,E1105)=1,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IF(COUNTIFS($E$3:E1882,E1106)=1,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IF(COUNTIFS($E$3:E1882,E1107)=1,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IF(COUNTIFS($E$3:E1882,E1108)=1,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IF(COUNTIFS($E$3:E1882,E1109)=1,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IF(COUNTIFS($E$3:E1882,E1110)=1,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IF(COUNTIFS($E$3:E1882,E1111)=1,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IF(COUNTIFS($E$3:E1882,E1118)=1,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IF(COUNTIFS($E$3:E1882,E1119)=1,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IF(COUNTIFS($E$3:E1882,E1120)=1,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IF(COUNTIFS($E$3:E1882,E1121)=1,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IF(COUNTIFS($E$3:E1882,E1122)=1,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IF(COUNTIFS($E$3:E1882,E1123)=1,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IF(COUNTIFS($E$3:E1882,E1124)=1,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IF(COUNTIFS($E$3:E1882,E1125)=1,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IF(COUNTIFS($E$3:E1882,E1126)=1,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IF(COUNTIFS($E$3:E1882,E1127)=1,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IF(COUNTIFS($E$3:E1882,E1128)=1,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IF(COUNTIFS($E$3:E1882,E1129)=1,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IF(COUNTIFS($E$3:E1882,E1130)=1,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IF(COUNTIFS($E$3:E1882,E1131)=1,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IF(COUNTIFS($E$3:E1882,E1132)=1,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IF(COUNTIFS($E$3:E1882,E1133)=1,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IF(COUNTIFS($E$3:E1882,E1134)=1,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IF(COUNTIFS($E$3:E1882,E1135)=1,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IF(COUNTIFS($E$3:E1882,E1136)=1,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IF(COUNTIFS($E$3:E1882,E1137)=1,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IF(COUNTIFS($E$3:E1882,E1138)=1,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IF(COUNTIFS($E$3:E1882,E1139)=1,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IF(COUNTIFS($E$3:E1882,E1140)=1,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IF(COUNTIFS($E$3:E1882,E1141)=1,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IF(COUNTIFS($E$3:E1882,E1142)=1,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IF(COUNTIFS($E$3:E1882,E1143)=1,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IF(COUNTIFS($E$3:E1882,E1144)=1,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IF(COUNTIFS($E$3:E1882,E1145)=1,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IF(COUNTIFS($E$3:E1882,E1146)=1,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IF(COUNTIFS($E$3:E1882,E1147)=1,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IF(COUNTIFS($E$3:E1882,E1148)=1,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IF(COUNTIFS($E$3:E1882,E1149)=1,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IF(COUNTIFS($E$3:E1882,E1150)=1,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IF(COUNTIFS($E$3:E1882,E1151)=1,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IF(COUNTIFS($E$3:E1882,E1152)=1,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IF(COUNTIFS($E$3:E1882,E1153)=1,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IF(COUNTIFS($E$3:E1882,E1154)=1,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IF(COUNTIFS($E$3:E1882,E1155)=1,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IF(COUNTIFS($E$3:E1882,E1156)=1,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IF(COUNTIFS($E$3:E1882,E1157)=1,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IF(COUNTIFS($E$3:E1882,E1158)=1,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IF(COUNTIFS($E$3:E1882,E1159)=1,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IF(COUNTIFS($E$3:E1882,E1160)=1,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IF(COUNTIFS($E$3:E1882,E1161)=1,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IF(COUNTIFS($E$3:E1882,E1162)=1,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IF(COUNTIFS($E$3:E1882,E1163)=1,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IF(COUNTIFS($E$3:E1882,E1164)=1,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IF(COUNTIFS($E$3:E1882,E1165)=1,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IF(COUNTIFS($E$3:E1882,E1166)=1,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IF(COUNTIFS($E$3:E1882,E1167)=1,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IF(COUNTIFS($E$3:E1882,E1168)=1,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IF(COUNTIFS($E$3:E1882,E1169)=1,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IF(COUNTIFS($E$3:E1882,E1170)=1,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IF(COUNTIFS($E$3:E1882,E1171)=1,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IF(COUNTIFS($E$3:E1882,E1172)=1,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IF(COUNTIFS($E$3:E1882,E1173)=1,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IF(COUNTIFS($E$3:E1882,E1174)=1,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IF(COUNTIFS($E$3:E1882,E1175)=1,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IF(COUNTIFS($E$3:E1882,E1176)=1,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IF(COUNTIFS($E$3:E1882,E1187)=1,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IF(COUNTIFS($E$3:E1882,E1188)=1,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IF(COUNTIFS($E$3:E1882,E1189)=1,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IF(COUNTIFS($E$3:E1882,E1190)=1,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IF(COUNTIFS($E$3:E1882,E1191)=1,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IF(COUNTIFS($E$3:E1882,E1192)=1,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IF(COUNTIFS($E$3:E1882,E1193)=1,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IF(COUNTIFS($E$3:E1882,E1194)=1,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IF(COUNTIFS($E$3:E1882,E1195)=1,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IF(COUNTIFS($E$3:E1882,E1196)=1,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IF(COUNTIFS($E$3:E1882,E1197)=1,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IF(COUNTIFS($E$3:E1882,E1198)=1,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IF(COUNTIFS($E$3:E1882,E1215)=1,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IF(COUNTIFS($E$3:E1882,E1216)=1,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IF(COUNTIFS($E$3:E1882,E1217)=1,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IF(COUNTIFS($E$3:E1882,E1218)=1,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IF(COUNTIFS($E$3:E1882,E1219)=1,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IF(COUNTIFS($E$3:E1882,E1220)=1,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IF(COUNTIFS($E$3:E1882,E1221)=1,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IF(COUNTIFS($E$3:E1882,E1222)=1,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IF(COUNTIFS($E$3:E1882,E1223)=1,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IF(COUNTIFS($E$3:E1882,E1224)=1,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IF(COUNTIFS($E$3:E1882,E1225)=1,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IF(COUNTIFS($E$3:E1882,E1226)=1,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IF(COUNTIFS($E$3:E1882,E1227)=1,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IF(COUNTIFS($E$3:E1882,E1228)=1,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IF(COUNTIFS($E$3:E1882,E1229)=1,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IF(COUNTIFS($E$3:E1882,E1230)=1,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IF(COUNTIFS($E$3:E1882,E1231)=1,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IF(COUNTIFS($E$3:E1882,E1232)=1,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IF(COUNTIFS($E$3:E1882,E1233)=1,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IF(COUNTIFS($E$3:E1882,E1234)=1,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IF(COUNTIFS($E$3:E1882,E1235)=1,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IF(COUNTIFS($E$3:E1882,E1236)=1,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IF(COUNTIFS($E$3:E1882,E1237)=1,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IF(COUNTIFS($E$3:E1882,E1238)=1,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IF(COUNTIFS($E$3:E1882,E1239)=1,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IF(COUNTIFS($E$3:E1882,E1240)=1,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IF(COUNTIFS($E$3:E1882,E1241)=1,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IF(COUNTIFS($E$3:E1882,E1242)=1,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IF(COUNTIFS($E$3:E1882,E1243)=1,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IF(COUNTIFS($E$3:E1882,E1244)=1,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IF(COUNTIFS($E$3:E1882,E1245)=1,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IF(COUNTIFS($E$3:E1882,E1246)=1,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IF(COUNTIFS($E$3:E1882,E1252)=1,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IF(COUNTIFS($E$3:E1882,E1253)=1,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IF(COUNTIFS($E$3:E1882,E1254)=1,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IF(COUNTIFS($E$3:E1882,E1255)=1,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IF(COUNTIFS($E$3:E1882,E1256)=1,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IF(COUNTIFS($E$3:E1882,E1257)=1,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IF(COUNTIFS($E$3:E1882,E1258)=1,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IF(COUNTIFS($E$3:E1882,E1259)=1,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IF(COUNTIFS($E$3:E1882,E1260)=1,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IF(COUNTIFS($E$3:E1882,E1261)=1,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IF(COUNTIFS($E$3:E1882,E1262)=1,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IF(COUNTIFS($E$3:E1882,E1263)=1,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IF(COUNTIFS($E$3:E1882,E1264)=1,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IF(COUNTIFS($E$3:E1882,E1265)=1,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IF(COUNTIFS($E$3:E1882,E1266)=1,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IF(COUNTIFS($E$3:E1882,E1267)=1,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IF(COUNTIFS($E$3:E1882,E1268)=1,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IF(COUNTIFS($E$3:E1882,E1269)=1,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IF(COUNTIFS($E$3:E1882,E1270)=1,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IF(COUNTIFS($E$3:E1882,E1271)=1,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IF(COUNTIFS($E$3:E1882,E1272)=1,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IF(COUNTIFS($E$3:E1882,E1273)=1,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IF(COUNTIFS($E$3:E1882,E1274)=1,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IF(COUNTIFS($E$3:E1882,E1275)=1,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IF(COUNTIFS($E$3:E1882,E1276)=1,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IF(COUNTIFS($E$3:E1882,E1277)=1,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IF(COUNTIFS($E$3:E1882,E1278)=1,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IF(COUNTIFS($E$3:E1882,E1279)=1,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IF(COUNTIFS($E$3:E1882,E1280)=1,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IF(COUNTIFS($E$3:E1882,E1281)=1,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IF(COUNTIFS($E$3:E1882,E1282)=1,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IF(COUNTIFS($E$3:E1882,E1283)=1,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IF(COUNTIFS($E$3:E1882,E1284)=1,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IF(COUNTIFS($E$3:E1882,E1285)=1,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IF(COUNTIFS($E$3:E1882,E1295)=1,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IF(COUNTIFS($E$3:E1882,E1296)=1,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IF(COUNTIFS($E$3:E1882,E1297)=1,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IF(COUNTIFS($E$3:E1882,E1298)=1,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IF(COUNTIFS($E$3:E1882,E1299)=1,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IF(COUNTIFS($E$3:E1882,E1300)=1,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IF(COUNTIFS($E$3:E1882,E1301)=1,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IF(COUNTIFS($E$3:E1882,E1302)=1,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IF(COUNTIFS($E$3:E1882,E1303)=1,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IF(COUNTIFS($E$3:E1882,E1304)=1,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IF(COUNTIFS($E$3:E1882,E1306)=1,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IF(COUNTIFS($E$3:E1882,E1307)=1,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IF(COUNTIFS($E$3:E1882,E1308)=1,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IF(COUNTIFS($E$3:E1882,E1309)=1,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IF(COUNTIFS($E$3:E1882,E1311)=1,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IF(COUNTIFS($E$3:E1882,E1323)=1,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IF(COUNTIFS($E$3:E1882,E1324)=1,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IF(COUNTIFS($E$3:E1882,E1325)=1,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IF(COUNTIFS($E$3:E1882,E1326)=1,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IF(COUNTIFS($E$3:E1882,E1329)=1,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IF(COUNTIFS($E$3:E1882,E1330)=1,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IF(COUNTIFS($E$3:E1882,E1331)=1,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IF(COUNTIFS($E$3:E1882,E1332)=1,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IF(COUNTIFS($E$3:E1882,E1333)=1,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IF(COUNTIFS($E$3:E1882,E1334)=1,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IF(COUNTIFS($E$3:E1882,E1335)=1,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IF(COUNTIFS($E$3:E1882,E1336)=1,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IF(COUNTIFS($E$3:E1882,E1338)=1,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IF(COUNTIFS($E$3:E1882,E1339)=1,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IF(COUNTIFS($E$3:E1882,E1341)=1,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IF(COUNTIFS($E$3:E1882,E1344)=1,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IF(COUNTIFS($E$3:E1882,E1345)=1,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IF(COUNTIFS($E$3:E1882,E1347)=1,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IF(COUNTIFS($E$3:E1882,E1349)=1,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IF(COUNTIFS($E$3:E1882,E1350)=1,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IF(COUNTIFS($E$3:E1882,E1351)=1,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IF(COUNTIFS($E$3:E1882,E1353)=1,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IF(COUNTIFS($E$3:E1882,E1354)=1,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IF(COUNTIFS($E$3:E1882,E1355)=1,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IF(COUNTIFS($E$3:E1882,E1356)=1,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IF(COUNTIFS($E$3:E1882,E1357)=1,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IF(COUNTIFS($E$3:E1882,E1358)=1,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IF(COUNTIFS($E$3:E1882,E1359)=1,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IF(COUNTIFS($E$3:E1882,E1360)=1,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IF(COUNTIFS($E$3:E1882,E1361)=1,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IF(COUNTIFS($E$3:E1882,E1362)=1,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IF(COUNTIFS($E$3:E1882,E1363)=1,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IF(COUNTIFS($E$3:E1882,E1364)=1,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IF(COUNTIFS($E$3:E1882,E1365)=1,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IF(COUNTIFS($E$3:E1882,E1366)=1,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IF(COUNTIFS($E$3:E1882,E1367)=1,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IF(COUNTIFS($E$3:E1882,E1368)=1,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IF(COUNTIFS($E$3:E1882,E1369)=1,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IF(COUNTIFS($E$3:E1882,E1370)=1,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IF(COUNTIFS($E$3:E1882,E1371)=1,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IF(COUNTIFS($E$3:E1882,E1372)=1,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IF(COUNTIFS($E$3:E1882,E1373)=1,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IF(COUNTIFS($E$3:E1882,E1374)=1,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IF(COUNTIFS($E$3:E1882,E1375)=1,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IF(COUNTIFS($E$3:E1882,E1376)=1,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IF(COUNTIFS($E$3:E1882,E1377)=1,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IF(COUNTIFS($E$3:E1882,E1378)=1,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IF(COUNTIFS($E$3:E1882,E1379)=1,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IF(COUNTIFS($E$3:E1882,E1380)=1,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IF(COUNTIFS($E$3:E1882,E1381)=1,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IF(COUNTIFS($E$3:E1882,E1382)=1,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IF(COUNTIFS($E$3:E1882,E1383)=1,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IF(COUNTIFS($E$3:E1882,E1384)=1,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IF(COUNTIFS($E$3:E1882,E1385)=1,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IF(COUNTIFS($E$3:E1882,E1386)=1,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IF(COUNTIFS($E$3:E1882,E1387)=1,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IF(COUNTIFS($E$3:E1882,E1388)=1,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IF(COUNTIFS($E$3:E1882,E1389)=1,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IF(COUNTIFS($E$3:E1882,E1390)=1,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IF(COUNTIFS($E$3:E1882,E1391)=1,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IF(COUNTIFS($E$3:E1882,E1392)=1,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IF(COUNTIFS($E$3:E1882,E1393)=1,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IF(COUNTIFS($E$3:E1882,E1394)=1,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IF(COUNTIFS($E$3:E1882,E1395)=1,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IF(COUNTIFS($E$3:E1882,E1396)=1,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IF(COUNTIFS($E$3:E1882,E1397)=1,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IF(COUNTIFS($E$3:E1882,E1398)=1,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IF(COUNTIFS($E$3:E1882,E1399)=1,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IF(COUNTIFS($E$3:E1882,E1400)=1,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IF(COUNTIFS($E$3:E1882,E1401)=1,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IF(COUNTIFS($E$3:E1882,E1402)=1,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IF(COUNTIFS($E$3:E1882,E1403)=1,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IF(COUNTIFS($E$3:E1882,E1404)=1,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IF(COUNTIFS($E$3:E1882,E1405)=1,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IF(COUNTIFS($E$3:E1882,E1406)=1,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IF(COUNTIFS($E$3:E1882,E1407)=1,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IF(COUNTIFS($E$3:E1882,E1408)=1,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IF(COUNTIFS($E$3:E1882,E1409)=1,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IF(COUNTIFS($E$3:E1882,E1410)=1,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IF(COUNTIFS($E$3:E1882,E1411)=1,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IF(COUNTIFS($E$3:E1882,E1415)=1,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IF(COUNTIFS($E$3:E1882,E1416)=1,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IF(COUNTIFS($E$3:E1882,E1417)=1,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IF(COUNTIFS($E$3:E1882,E1418)=1,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IF(COUNTIFS($E$3:E1882,E1419)=1,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IF(COUNTIFS($E$3:E1882,E1420)=1,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IF(COUNTIFS($E$3:E1882,E1421)=1,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IF(COUNTIFS($E$3:E1882,E1422)=1,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IF(COUNTIFS($E$3:E1882,E1423)=1,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IF(COUNTIFS($E$3:E1882,E1424)=1,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IF(COUNTIFS($E$3:E1882,E1425)=1,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IF(COUNTIFS($E$3:E1882,E1426)=1,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IF(COUNTIFS($E$3:E1882,E1427)=1,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IF(COUNTIFS($E$3:E1882,E1428)=1,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IF(COUNTIFS($E$3:E1882,E1429)=1,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IF(COUNTIFS($E$3:E1882,E1430)=1,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IF(COUNTIFS($E$3:E1882,E1431)=1,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IF(COUNTIFS($E$3:E1882,E1432)=1,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IF(COUNTIFS($E$3:E1882,E1433)=1,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IF(COUNTIFS($E$3:E1882,E1434)=1,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IF(COUNTIFS($E$3:E1882,E1435)=1,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IF(COUNTIFS($E$3:E1882,E1436)=1,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IF(COUNTIFS($E$3:E1882,E1437)=1,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IF(COUNTIFS($E$3:E1882,E1438)=1,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IF(COUNTIFS($E$3:E1882,E1439)=1,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IF(COUNTIFS($E$3:E1882,E1440)=1,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 t="s">
        <v>1308</v>
      </c>
      <c r="C1873" s="19" t="s">
        <v>1527</v>
      </c>
      <c r="D1873" s="19" t="s">
        <v>1447</v>
      </c>
      <c r="E1873" s="19" t="s">
        <v>2009</v>
      </c>
      <c r="F1873" s="21"/>
      <c r="G1873" s="19" t="s">
        <v>61</v>
      </c>
      <c r="H1873" s="25" t="str">
        <f t="shared" ref="H1873:H1877" si="197">IF(RIGHT(G1873,1)="M", LEFT(G1873,LEN(G1873)-1), G1873)</f>
        <v>DC101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2600</v>
      </c>
      <c r="B1874" s="19" t="s">
        <v>1308</v>
      </c>
      <c r="C1874" s="19" t="s">
        <v>1527</v>
      </c>
      <c r="D1874" s="19" t="s">
        <v>1447</v>
      </c>
      <c r="E1874" s="19" t="s">
        <v>2009</v>
      </c>
      <c r="F1874" s="21"/>
      <c r="G1874" s="19" t="s">
        <v>94</v>
      </c>
      <c r="H1874" s="25" t="str">
        <f t="shared" si="197"/>
        <v>DC202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2601</v>
      </c>
      <c r="B1875" s="19" t="s">
        <v>1308</v>
      </c>
      <c r="C1875" s="19" t="s">
        <v>1527</v>
      </c>
      <c r="D1875" s="19" t="s">
        <v>1447</v>
      </c>
      <c r="E1875" s="19" t="s">
        <v>2009</v>
      </c>
      <c r="F1875" s="21"/>
      <c r="G1875" s="19" t="s">
        <v>197</v>
      </c>
      <c r="H1875" s="25" t="str">
        <f t="shared" si="197"/>
        <v>JS207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2602</v>
      </c>
      <c r="B1876" s="19" t="s">
        <v>1308</v>
      </c>
      <c r="C1876" s="19" t="s">
        <v>1527</v>
      </c>
      <c r="D1876" s="1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34"/>
      <c r="K1876" s="26"/>
    </row>
    <row r="1877" spans="1:11" ht="41.25" customHeight="1">
      <c r="A1877" s="96" t="s">
        <v>2603</v>
      </c>
      <c r="B1877" s="19" t="s">
        <v>1308</v>
      </c>
      <c r="C1877" s="19" t="s">
        <v>1527</v>
      </c>
      <c r="D1877" s="1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34"/>
      <c r="K1877" s="26"/>
    </row>
    <row r="1878" spans="1:11" ht="41.25" customHeight="1">
      <c r="A1878" s="96" t="s">
        <v>2604</v>
      </c>
      <c r="B1878" s="19" t="s">
        <v>1308</v>
      </c>
      <c r="C1878" s="19" t="s">
        <v>1527</v>
      </c>
      <c r="D1878" s="19" t="s">
        <v>1447</v>
      </c>
      <c r="E1878" s="19" t="s">
        <v>2009</v>
      </c>
      <c r="F1878" s="21"/>
      <c r="G1878" s="19" t="s">
        <v>2563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34"/>
      <c r="K1878" s="26"/>
    </row>
    <row r="1879" spans="1:11" ht="41.25" customHeight="1">
      <c r="A1879" s="96" t="s">
        <v>2605</v>
      </c>
      <c r="B1879" s="19" t="s">
        <v>1308</v>
      </c>
      <c r="C1879" s="19" t="s">
        <v>1527</v>
      </c>
      <c r="D1879" s="1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34"/>
      <c r="K1879" s="79"/>
    </row>
    <row r="1880" spans="1:11" ht="41.25" customHeight="1">
      <c r="A1880" s="96" t="s">
        <v>2606</v>
      </c>
      <c r="B1880" s="19" t="s">
        <v>1308</v>
      </c>
      <c r="C1880" s="19" t="s">
        <v>1527</v>
      </c>
      <c r="D1880" s="19" t="s">
        <v>1447</v>
      </c>
      <c r="E1880" s="19" t="s">
        <v>2009</v>
      </c>
      <c r="F1880" s="21"/>
      <c r="G1880" s="19" t="s">
        <v>2015</v>
      </c>
      <c r="H1880" s="25" t="str">
        <f>IF(RIGHT(G1880,1)="M", LEFT(G1880,LEN(G1880)-1), G1880)</f>
        <v>JS123</v>
      </c>
      <c r="I1880" s="25" t="str">
        <f>IF(RIGHT(G1880,1)="M","M","Non-M")</f>
        <v>Non-M</v>
      </c>
      <c r="J1880" s="34"/>
      <c r="K1880" s="79"/>
    </row>
    <row r="1881" spans="1:11" ht="41.25" customHeight="1">
      <c r="A1881" s="96" t="s">
        <v>2607</v>
      </c>
      <c r="B1881" s="19" t="s">
        <v>1308</v>
      </c>
      <c r="C1881" s="19" t="s">
        <v>1527</v>
      </c>
      <c r="D1881" s="19" t="s">
        <v>1447</v>
      </c>
      <c r="E1881" s="19" t="s">
        <v>2009</v>
      </c>
      <c r="F1881" s="21"/>
      <c r="G1881" s="19" t="s">
        <v>2020</v>
      </c>
      <c r="H1881" s="25" t="str">
        <f>IF(RIGHT(G1881,1)="M", LEFT(G1881,LEN(G1881)-1), G1881)</f>
        <v>HM406</v>
      </c>
      <c r="I1881" s="25" t="str">
        <f>IF(RIGHT(G1881,1)="M","M","Non-M")</f>
        <v>Non-M</v>
      </c>
      <c r="J1881" s="34"/>
      <c r="K1881" s="79"/>
    </row>
    <row r="1882" spans="1:11" ht="41.25" customHeight="1">
      <c r="A1882" s="96" t="s">
        <v>2608</v>
      </c>
      <c r="B1882" s="19" t="s">
        <v>1308</v>
      </c>
      <c r="C1882" s="19" t="s">
        <v>1527</v>
      </c>
      <c r="D1882" s="19" t="s">
        <v>1447</v>
      </c>
      <c r="E1882" s="19" t="s">
        <v>2009</v>
      </c>
      <c r="F1882" s="21"/>
      <c r="G1882" s="19" t="s">
        <v>2609</v>
      </c>
      <c r="H1882" s="25" t="str">
        <f>IF(RIGHT(G1882,1)="M", LEFT(G1882,LEN(G1882)-1), G1882)</f>
        <v>VT302</v>
      </c>
      <c r="I1882" s="25" t="str">
        <f>IF(RIGHT(G1882,1)="M","M","Non-M")</f>
        <v>Non-M</v>
      </c>
      <c r="J1882" s="34"/>
      <c r="K1882" s="79"/>
    </row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2610</v>
      </c>
      <c r="B2" s="8" t="s">
        <v>2611</v>
      </c>
      <c r="C2" s="8" t="s">
        <v>2612</v>
      </c>
      <c r="D2" s="8" t="s">
        <v>2613</v>
      </c>
      <c r="E2" s="8" t="s">
        <v>2614</v>
      </c>
      <c r="F2" s="8" t="s">
        <v>2615</v>
      </c>
      <c r="G2" s="80" t="s">
        <v>2616</v>
      </c>
      <c r="H2" s="8" t="s">
        <v>2617</v>
      </c>
      <c r="I2" s="8" t="s">
        <v>2618</v>
      </c>
      <c r="J2" s="75" t="s">
        <v>2619</v>
      </c>
      <c r="R2" s="83" t="s">
        <v>2620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2621</v>
      </c>
      <c r="E3" s="10">
        <v>0.1234</v>
      </c>
      <c r="F3" s="10" t="s">
        <v>2622</v>
      </c>
      <c r="G3" s="81">
        <f>Table2[[#This Row],[Current Total FG QTY]]*Table2[[#This Row],[SAM Improvement]]*$S$7</f>
        <v>22089.830484330483</v>
      </c>
      <c r="H3" s="10" t="s">
        <v>2623</v>
      </c>
      <c r="I3" s="10" t="s">
        <v>2624</v>
      </c>
      <c r="J3" s="76">
        <v>46140.696493055599</v>
      </c>
      <c r="R3" s="85" t="s">
        <v>2625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2621</v>
      </c>
      <c r="E4" s="10"/>
      <c r="F4" s="10" t="s">
        <v>2626</v>
      </c>
      <c r="G4" s="81">
        <f>Table2[[#This Row],[Current Total FG QTY]]*Table2[[#This Row],[SAM Improvement]]*$S$7</f>
        <v>0</v>
      </c>
      <c r="H4" s="10"/>
      <c r="I4" s="10" t="s">
        <v>2624</v>
      </c>
      <c r="J4" s="76">
        <v>46149.4283796296</v>
      </c>
      <c r="R4" s="85" t="s">
        <v>2627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2621</v>
      </c>
      <c r="E5" s="10"/>
      <c r="F5" s="10" t="s">
        <v>2626</v>
      </c>
      <c r="G5" s="81">
        <f>Table2[[#This Row],[Current Total FG QTY]]*Table2[[#This Row],[SAM Improvement]]*$S$7</f>
        <v>0</v>
      </c>
      <c r="H5" s="10"/>
      <c r="I5" s="10" t="s">
        <v>2624</v>
      </c>
      <c r="J5" s="76">
        <v>46149.428298611099</v>
      </c>
      <c r="R5" s="85" t="s">
        <v>2628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2624</v>
      </c>
      <c r="J7" s="76">
        <v>46149.4286111111</v>
      </c>
      <c r="R7" s="87" t="s">
        <v>2629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2621</v>
      </c>
      <c r="E8" s="10">
        <v>0.1401</v>
      </c>
      <c r="F8" s="10" t="s">
        <v>2630</v>
      </c>
      <c r="G8" s="81">
        <f>Table2[[#This Row],[Current Total FG QTY]]*Table2[[#This Row],[SAM Improvement]]*$S$7</f>
        <v>11703.17965811966</v>
      </c>
      <c r="H8" s="10" t="s">
        <v>2623</v>
      </c>
      <c r="I8" s="10" t="s">
        <v>2624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2621</v>
      </c>
      <c r="E10" s="10">
        <v>0.1177</v>
      </c>
      <c r="F10" s="10" t="s">
        <v>2630</v>
      </c>
      <c r="G10" s="81">
        <f>Table2[[#This Row],[Current Total FG QTY]]*Table2[[#This Row],[SAM Improvement]]*$S$7</f>
        <v>8856.7573361823361</v>
      </c>
      <c r="H10" s="10"/>
      <c r="I10" s="10" t="s">
        <v>2624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2621</v>
      </c>
      <c r="E14" s="10">
        <v>0</v>
      </c>
      <c r="F14" s="10" t="s">
        <v>2631</v>
      </c>
      <c r="G14" s="81">
        <f>Table2[[#This Row],[Current Total FG QTY]]*Table2[[#This Row],[SAM Improvement]]*$S$7</f>
        <v>0</v>
      </c>
      <c r="H14" s="10" t="s">
        <v>2623</v>
      </c>
      <c r="I14" s="10" t="s">
        <v>2624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2634</v>
      </c>
      <c r="D76">
        <v>163</v>
      </c>
    </row>
    <row r="77" spans="2:4">
      <c r="B77" t="s">
        <v>2635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2636</v>
      </c>
      <c r="D167">
        <v>499</v>
      </c>
    </row>
    <row r="168" spans="2:4">
      <c r="B168" t="s">
        <v>2637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2642</v>
      </c>
      <c r="D210">
        <v>10</v>
      </c>
    </row>
    <row r="211" spans="2:4">
      <c r="B211" t="s">
        <v>2643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2644</v>
      </c>
      <c r="D218">
        <v>69</v>
      </c>
    </row>
    <row r="219" spans="2:4">
      <c r="B219" t="s">
        <v>2645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2026-05-14T08:42:41Z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