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14" documentId="13_ncr:1_{7EF57DF4-89AE-8C42-9C9C-3682908C3E34}" xr6:coauthVersionLast="47" xr6:coauthVersionMax="47" xr10:uidLastSave="{1CDF06D2-72CB-4784-8CF6-C99BD0B2B2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90" i="5" l="1"/>
  <c r="H2090" i="5"/>
  <c r="H2091" i="5"/>
  <c r="H2092" i="5"/>
  <c r="I2091" i="5"/>
  <c r="I20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H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<sst xmlns="http://schemas.openxmlformats.org/spreadsheetml/2006/main" count="12508" uniqueCount="2967">
  <si>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</si>
  <si>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</si>
  <si>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</si>
  <si>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</si>
  <si>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</si>
  <si>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</si>
  <si>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</si>
  <si>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</si>
  <si>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</si>
  <si>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</si>
  <si>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</si>
  <si>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</si>
  <si>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</si>
  <si>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</si>
  <si>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</si>
  <si>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</si>
  <si>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</si>
  <si>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</si>
  <si>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</si>
  <si>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</si>
  <si>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</si>
  <si>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</si>
  <si>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</si>
  <si>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</si>
  <si>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</si>
  <si>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</si>
  <si>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</si>
  <si>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</si>
  <si>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</si>
  <si>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</si>
  <si>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</si>
  <si>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</si>
  <si>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</si>
  <si>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</si>
  <si>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</si>
  <si>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</si>
  <si>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</si>
  <si>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</si>
  <si>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</si>
  <si>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</si>
  <si>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</si>
  <si>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</si>
  <si>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</si>
  <si>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</si>
  <si>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</si>
  <si>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</si>
  <si>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</si>
  <si>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</si>
  <si>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</si>
  <si>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</si>
  <si>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</si>
  <si>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</si>
  <si>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</si>
  <si>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</si>
  <si>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</si>
  <si>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</si>
  <si>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</si>
  <si>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</si>
  <si>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</si>
  <si>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</si>
  <si>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</si>
  <si>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</si>
  <si>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</si>
  <si>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</si>
  <si>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</si>
  <si>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</si>
  <si>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</si>
  <si>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</si>
  <si>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</si>
  <si>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</si>
  <si>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</si>
  <si>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</si>
  <si>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</si>
  <si>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</si>
  <si>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</si>
  <si>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</si>
  <si>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</si>
  <si>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</si>
  <si>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</si>
  <si>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</si>
  <si>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</si>
  <si>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</si>
  <si>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</si>
  <si>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</si>
  <si>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</si>
  <si>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</si>
  <si>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</si>
  <si>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</si>
  <si>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</si>
  <si>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</si>
  <si>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</si>
  <si>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</si>
  <si>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</si>
  <si>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</si>
  <si>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</si>
  <si>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</si>
  <si>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</si>
  <si>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</si>
  <si>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</si>
  <si>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</si>
  <si>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</si>
  <si>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</si>
  <si>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</si>
  <si>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</si>
  <si>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</si>
  <si>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</si>
  <si>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</si>
  <si>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</si>
  <si>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</si>
  <si>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</si>
  <si>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</si>
  <si>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</si>
  <si>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</si>
  <si>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</si>
  <si>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</si>
  <si>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</si>
  <si>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</si>
  <si>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</si>
  <si>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</si>
  <si>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</si>
  <si>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</si>
  <si>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</si>
  <si>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</si>
  <si>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</si>
  <si>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</si>
  <si>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</si>
  <si>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</si>
  <si>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</si>
  <si>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</si>
  <si>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</si>
  <si>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</si>
  <si>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</si>
  <si>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</si>
  <si>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</si>
  <si>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</si>
  <si>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</si>
  <si>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</si>
  <si>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</si>
  <si>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</si>
  <si>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</si>
  <si>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</si>
  <si>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</si>
  <si>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</si>
  <si>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</si>
  <si>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</si>
  <si>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</si>
  <si>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</si>
  <si>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</si>
  <si>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</si>
  <si>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</si>
  <si>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</si>
  <si>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</si>
  <si>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</si>
  <si>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</si>
  <si>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</si>
  <si>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</si>
  <si>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</si>
  <si>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</si>
  <si>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</si>
  <si>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</si>
  <si>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</si>
  <si>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</si>
  <si>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</si>
  <si>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</si>
  <si>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</si>
  <si>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</si>
  <si>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</si>
  <si>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</si>
  <si>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</si>
  <si>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</si>
  <si>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</si>
  <si>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</si>
  <si>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</si>
  <si>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</si>
  <si>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</si>
  <si>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</si>
  <si>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</si>
  <si>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</si>
  <si>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</si>
  <si>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</si>
  <si>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</si>
  <si>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</si>
  <si>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</si>
  <si>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</si>
  <si>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</si>
  <si>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</si>
  <si>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</si>
  <si>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</si>
  <si>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</si>
  <si>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</si>
  <si>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</si>
  <si>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</si>
  <si>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</si>
  <si>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</si>
  <si>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</si>
  <si>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</si>
  <si>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</si>
  <si>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</si>
  <si>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</si>
  <si>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</si>
  <si>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</si>
  <si>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</si>
  <si>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</si>
  <si>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</si>
  <si>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</si>
  <si>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</si>
  <si>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</si>
  <si>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</si>
  <si>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</si>
  <si>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</si>
  <si>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</si>
  <si>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</si>
  <si>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</si>
  <si>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</si>
  <si>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</si>
  <si>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</si>
  <si>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</si>
  <si>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</si>
  <si>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</si>
  <si>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</si>
  <si>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</si>
  <si>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</si>
  <si>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</si>
  <si>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</si>
  <si>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</si>
  <si>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</si>
  <si>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</si>
  <si>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</si>
  <si>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</si>
  <si>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</si>
  <si>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</si>
  <si>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</si>
  <si>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</si>
  <si>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</si>
  <si>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</si>
  <si>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</si>
  <si>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</si>
  <si>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</si>
  <si>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</si>
  <si>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</si>
  <si>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</si>
  <si>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</si>
  <si>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</si>
  <si>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</si>
  <si>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</si>
  <si>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</si>
  <si>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</si>
  <si>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</si>
  <si>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</si>
  <si>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</si>
  <si>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</si>
  <si>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</si>
  <si>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</si>
  <si>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</si>
  <si>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</si>
  <si>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</si>
  <si>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</si>
  <si>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</si>
  <si>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</si>
  <si>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</si>
  <si>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</si>
  <si>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</si>
  <si>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</si>
  <si>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</si>
  <si>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</si>
  <si>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</si>
  <si>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</si>
  <si>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</si>
  <si>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</si>
  <si>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</si>
  <si>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</si>
  <si>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</si>
  <si>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</si>
  <si>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</si>
  <si>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</si>
  <si>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</si>
  <si>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</si>
  <si>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</si>
  <si>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</si>
  <si>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</si>
  <si>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</si>
  <si>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</si>
  <si>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</si>
  <si>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</si>
  <si>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</si>
  <si>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</si>
  <si>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</si>
  <si>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</si>
  <si>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</si>
  <si>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</si>
  <si>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</si>
  <si>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</si>
  <si>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</si>
  <si>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</si>
  <si>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</si>
  <si>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</si>
  <si>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</si>
  <si>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</si>
  <si>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</si>
  <si>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</si>
  <si>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</si>
  <si>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</si>
  <si>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</si>
  <si>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</si>
  <si>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</si>
  <si>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</si>
  <si>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</si>
  <si>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</si>
  <si>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</si>
  <si>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</si>
  <si>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</si>
  <si>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</si>
  <si>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</si>
  <si>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</si>
  <si>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</si>
  <si>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</si>
  <si>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</si>
  <si>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</si>
  <si>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</si>
  <si>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</si>
  <si>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</si>
  <si>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</si>
  <si>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</si>
  <si>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</si>
  <si>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</si>
  <si>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</si>
  <si>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</si>
  <si>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</si>
  <si>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</si>
  <si>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</si>
  <si>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</si>
  <si>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</si>
  <si>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</si>
  <si>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</si>
  <si>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</si>
  <si>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</si>
  <si>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</si>
  <si>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</si>
  <si>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</si>
  <si>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</si>
  <si>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</si>
  <si>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</si>
  <si>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</si>
  <si>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</si>
  <si>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</si>
  <si>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</si>
  <si>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</si>
  <si>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</si>
  <si>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</si>
  <si>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</si>
  <si>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</si>
  <si>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</si>
  <si>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</si>
  <si>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</si>
  <si>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</si>
  <si>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</si>
  <si>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</si>
  <si>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</si>
  <si>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</si>
  <si>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</si>
  <si>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</si>
  <si>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</si>
  <si>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</si>
  <si>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</si>
  <si>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</si>
  <si>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</si>
  <si>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</si>
  <si>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</si>
  <si>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</si>
  <si>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</si>
  <si>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</si>
  <si>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</si>
  <si>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</si>
  <si>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</si>
  <si>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</si>
  <si>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</si>
  <si>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</si>
  <si>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</si>
  <si>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</si>
  <si>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</si>
  <si>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</si>
  <si>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</si>
  <si>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</si>
  <si>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</si>
  <si>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</si>
  <si>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</si>
  <si>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</si>
  <si>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</si>
  <si>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</si>
  <si>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</si>
  <si>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</si>
  <si>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</si>
  <si>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</si>
  <si>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</si>
  <si>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</si>
  <si>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</si>
  <si>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</si>
  <si>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</si>
  <si>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</si>
  <si>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</si>
  <si>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</si>
  <si>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</si>
  <si>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</si>
  <si>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</si>
  <si>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</si>
  <si>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</si>
  <si>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</si>
  <si>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</si>
  <si>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</si>
  <si>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</si>
  <si>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</si>
  <si>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</si>
  <si>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</si>
  <si>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</si>
  <si>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</si>
  <si>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</si>
  <si>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</si>
  <si>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</si>
  <si>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</si>
  <si>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</si>
  <si>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</si>
  <si>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</si>
  <si>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</si>
  <si>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</si>
  <si>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</si>
  <si>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</si>
  <si>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</si>
  <si>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</si>
  <si>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</si>
  <si>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</si>
  <si>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</si>
  <si>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</si>
  <si>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</si>
  <si>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</si>
  <si>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</si>
  <si>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</si>
  <si>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</si>
  <si>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</si>
  <si>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</si>
  <si>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</si>
  <si>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</si>
  <si>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</si>
  <si>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</si>
  <si>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</si>
  <si>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</si>
  <si>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</si>
  <si>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</si>
  <si>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</si>
  <si>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</si>
  <si>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</si>
  <si>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</si>
  <si>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</si>
  <si>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</si>
  <si>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</si>
  <si>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</si>
  <si>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</si>
  <si>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</si>
  <si>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</si>
  <si>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</si>
  <si>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</si>
  <si>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</si>
  <si>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</si>
  <si>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</si>
  <si>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</si>
  <si>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</si>
  <si>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</si>
  <si>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</si>
  <si>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</si>
  <si>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</si>
  <si>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</si>
  <si>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</si>
  <si>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</si>
  <si>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</si>
  <si>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</si>
  <si>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</si>
  <si>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</si>
  <si>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</si>
  <si>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</si>
  <si>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</si>
  <si>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</si>
  <si>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</si>
  <si>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</si>
  <si>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</si>
  <si>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</si>
  <si>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</si>
  <si>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</si>
  <si>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</si>
  <si>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</si>
  <si>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</si>
  <si>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</si>
  <si>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</si>
  <si>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</si>
  <si>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</si>
  <si>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</si>
  <si>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</si>
  <si>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</si>
  <si>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</si>
  <si>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</si>
  <si>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</si>
  <si>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</si>
  <si>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</si>
  <si>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</si>
  <si>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</si>
  <si>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</si>
  <si>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</si>
  <si>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</si>
  <si>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</si>
  <si>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</si>
  <si>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</si>
  <si>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</si>
  <si>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</si>
  <si>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</si>
  <si>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</si>
  <si>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</si>
  <si>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</si>
  <si>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</si>
  <si>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</si>
  <si>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</si>
  <si>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</si>
  <si>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</si>
  <si>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</si>
  <si>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</si>
  <si>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</si>
  <si>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</si>
  <si>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</si>
  <si>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</si>
  <si>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</si>
  <si>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</si>
  <si>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</si>
  <si>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</si>
  <si>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</si>
  <si>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</si>
  <si>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</si>
  <si>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</si>
  <si>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</si>
  <si>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</si>
  <si>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</si>
  <si>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</si>
  <si>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</si>
  <si>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</si>
  <si>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</si>
  <si>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</si>
  <si>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</si>
  <si>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</si>
  <si>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</si>
  <si>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</si>
  <si>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</si>
  <si>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</si>
  <si>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</si>
  <si>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</si>
  <si>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</si>
  <si>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</si>
  <si>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</si>
  <si>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</si>
  <si>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</si>
  <si>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</si>
  <si>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</si>
  <si>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</si>
  <si>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</si>
  <si>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</si>
  <si>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</si>
  <si>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</si>
  <si>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</si>
  <si>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</si>
  <si>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</si>
  <si>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</si>
  <si>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</si>
  <si>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</si>
  <si>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</si>
  <si>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</si>
  <si>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</si>
  <si>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</si>
  <si>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</si>
  <si>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</si>
  <si>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</si>
  <si>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</si>
  <si>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</si>
  <si>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</si>
  <si>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</si>
  <si>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</si>
  <si>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</si>
  <si>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</si>
  <si>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</si>
  <si>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</si>
  <si>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</si>
  <si>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</si>
  <si>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</si>
  <si>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</si>
  <si>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</si>
  <si>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</si>
  <si>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</si>
  <si>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</si>
  <si>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</si>
  <si>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</si>
  <si>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</si>
  <si>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</si>
  <si>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</si>
  <si>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</si>
  <si>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</si>
  <si>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</si>
  <si>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</si>
  <si>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</si>
  <si>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</si>
  <si>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</si>
  <si>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</si>
  <si>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</si>
  <si>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</si>
  <si>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</si>
  <si>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</si>
  <si>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</si>
  <si>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</si>
  <si>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</si>
  <si>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</si>
  <si>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</si>
  <si>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</si>
  <si>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</si>
  <si>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</si>
  <si>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</si>
  <si>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</si>
  <si>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</si>
  <si>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</si>
  <si>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</si>
  <si>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</si>
  <si>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</si>
  <si>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</si>
  <si>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</si>
  <si>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</si>
  <si>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</si>
  <si>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</si>
  <si>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</si>
  <si>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</si>
  <si>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</si>
  <si>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</si>
  <si>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</si>
  <si>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</si>
  <si>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</si>
  <si>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</si>
  <si>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</si>
  <si>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</si>
  <si>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</si>
  <si>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</si>
  <si>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</si>
  <si>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</si>
  <si>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</si>
  <si>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</si>
  <si>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</si>
  <si>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</si>
  <si>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</si>
  <si>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</si>
  <si>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</si>
  <si>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</si>
  <si>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</si>
  <si>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</si>
  <si>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</si>
  <si>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</si>
  <si>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</si>
  <si>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</si>
  <si>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</si>
  <si>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</si>
  <si>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</si>
  <si>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</si>
  <si>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</si>
  <si>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</si>
  <si>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</si>
  <si>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</si>
  <si>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</si>
  <si>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</si>
  <si>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</si>
  <si>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</si>
  <si>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</si>
  <si>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</si>
  <si>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</si>
  <si>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</si>
  <si>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</si>
  <si>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</si>
  <si>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</si>
  <si>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</si>
  <si>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</si>
  <si>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</si>
  <si>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</si>
  <si>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</si>
  <si>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</si>
  <si>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</si>
  <si>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</si>
  <si>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</si>
  <si>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</si>
  <si>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</si>
  <si>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</si>
  <si>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</si>
  <si>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</si>
  <si>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</si>
  <si>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</si>
  <si>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</si>
  <si>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</si>
  <si>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</si>
  <si>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</si>
  <si>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</si>
  <si>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</si>
  <si>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</si>
  <si>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</si>
  <si>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</si>
  <si>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</si>
  <si>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</si>
  <si>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</si>
  <si>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</si>
  <si>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</si>
  <si>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</si>
  <si>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</si>
  <si>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</si>
  <si>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</si>
  <si>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</si>
  <si>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</si>
  <si>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</si>
  <si>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</si>
  <si>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</si>
  <si>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</si>
  <si>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</si>
  <si>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</si>
  <si>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</si>
  <si>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</si>
  <si>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</si>
  <si>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</si>
  <si>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</si>
  <si>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</si>
  <si>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</si>
  <si>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</si>
  <si>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</si>
  <si>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</si>
  <si>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</si>
  <si>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</si>
  <si>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</si>
  <si>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</si>
  <si>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</si>
  <si>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</si>
  <si>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</si>
  <si>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</si>
  <si>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</si>
  <si>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</si>
  <si>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</si>
  <si>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</si>
  <si>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</si>
  <si>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</si>
  <si>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</si>
  <si>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</si>
  <si>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</si>
  <si>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</si>
  <si>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</si>
  <si>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</si>
  <si>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</si>
  <si>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</si>
  <si>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</si>
  <si>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</si>
  <si>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</si>
  <si>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</si>
  <si>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</si>
  <si>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</si>
  <si>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</si>
  <si>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</si>
  <si>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</si>
  <si>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</si>
  <si>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</si>
  <si>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</si>
  <si>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</si>
  <si>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</si>
  <si>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</si>
  <si>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</si>
  <si>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</si>
  <si>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</si>
  <si>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</si>
  <si>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</si>
  <si>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</si>
  <si>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</si>
  <si>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</si>
  <si>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</si>
  <si>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</si>
  <si>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</si>
  <si>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</si>
  <si>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</si>
  <si>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</si>
  <si>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</si>
  <si>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</si>
  <si>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</si>
  <si>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</si>
  <si>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</si>
  <si>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</si>
  <si>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</si>
  <si>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</si>
  <si>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</si>
  <si>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</si>
  <si>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</si>
  <si>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</si>
  <si>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</si>
  <si>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</si>
  <si>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</si>
  <si>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</si>
  <si>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</si>
  <si>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</si>
  <si>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</si>
  <si>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</si>
  <si>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</si>
  <si>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</si>
  <si>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</si>
  <si>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</si>
  <si>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</si>
  <si>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</si>
  <si>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</si>
  <si>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</si>
  <si>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</si>
  <si>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</si>
  <si>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</si>
  <si>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</si>
  <si>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</si>
  <si>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</si>
  <si>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</si>
  <si>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</si>
  <si>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</si>
  <si>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</si>
  <si>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</si>
  <si>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</si>
  <si>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</si>
  <si>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</si>
  <si>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</si>
  <si>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</si>
  <si>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</si>
  <si>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</si>
  <si>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</si>
  <si>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</si>
  <si>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</si>
  <si>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</si>
  <si>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</si>
  <si>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</si>
  <si>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</si>
  <si>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</si>
  <si>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</si>
  <si>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</si>
  <si>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</si>
  <si>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</si>
  <si>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</si>
  <si>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</si>
  <si>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</si>
  <si>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</si>
  <si>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</si>
  <si>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</si>
  <si>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</si>
  <si>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</si>
  <si>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</si>
  <si>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</si>
  <si>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</si>
  <si>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</si>
  <si>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</si>
  <si>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</si>
  <si>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</si>
  <si>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</si>
  <si>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</si>
  <si>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</si>
  <si>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</si>
  <si>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</si>
  <si>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</si>
  <si>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</si>
  <si>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</si>
  <si>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</si>
  <si>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</si>
  <si>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</si>
  <si>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</si>
  <si>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</si>
  <si>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</si>
  <si>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</si>
  <si>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</si>
  <si>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</si>
  <si>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</si>
  <si>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</si>
  <si>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</si>
  <si>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</si>
  <si>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</si>
  <si>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</si>
  <si>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</si>
  <si>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</si>
  <si>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</si>
  <si>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</si>
  <si>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</si>
  <si>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</si>
  <si>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</si>
  <si>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</si>
  <si>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</si>
  <si>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</si>
  <si>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</si>
  <si>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</si>
  <si>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</si>
  <si>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</si>
  <si>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</si>
  <si>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</si>
  <si>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</si>
  <si>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</si>
  <si>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</si>
  <si>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</si>
  <si>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</si>
  <si>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</si>
  <si>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</si>
  <si>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</si>
  <si>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</si>
  <si>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</si>
  <si>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</si>
  <si>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</si>
  <si>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</si>
  <si>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</si>
  <si>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</si>
  <si>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</si>
  <si>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</si>
  <si>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</si>
  <si>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</si>
  <si>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</si>
  <si>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</si>
  <si>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</si>
  <si>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</si>
  <si>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</si>
  <si>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</si>
  <si>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</si>
  <si>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</si>
  <si>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</si>
  <si>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</si>
  <si>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</si>
  <si>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</si>
  <si>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</si>
  <si>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</si>
  <si>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</si>
  <si>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</si>
  <si>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</si>
  <si>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</si>
  <si>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</si>
  <si>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</si>
  <si>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</si>
  <si>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</si>
  <si>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</si>
  <si>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</si>
  <si>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</si>
  <si>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</si>
  <si>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</si>
  <si>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</si>
  <si>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</si>
  <si>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</si>
  <si>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</si>
  <si>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</si>
  <si>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</si>
  <si>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</si>
  <si>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</si>
  <si>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</si>
  <si>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</si>
  <si>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</si>
  <si>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</si>
  <si>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</si>
  <si>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</si>
  <si>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</si>
  <si>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</si>
  <si>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</si>
  <si>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</si>
  <si>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</si>
  <si>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</si>
  <si>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</si>
  <si>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</si>
  <si>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</si>
  <si>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</si>
  <si>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</si>
  <si>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</si>
  <si>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</si>
  <si>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</si>
  <si>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</si>
  <si>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</si>
  <si>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</si>
  <si>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</si>
  <si>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</si>
  <si>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</si>
  <si>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</si>
  <si>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</si>
  <si>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</si>
  <si>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</si>
  <si>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</si>
  <si>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</si>
  <si>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</si>
  <si>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</si>
  <si>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</si>
  <si>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</si>
  <si>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</si>
  <si>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</si>
  <si>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</si>
  <si>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</si>
  <si>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</si>
  <si>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</si>
  <si>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</si>
  <si>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</si>
  <si>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</si>
  <si>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</si>
  <si>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</si>
  <si>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</si>
  <si>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</si>
  <si>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</si>
  <si>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</si>
  <si>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</si>
  <si>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</si>
  <si>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</si>
  <si>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</si>
  <si>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</si>
  <si>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</si>
  <si>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</si>
  <si>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</si>
  <si>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</si>
  <si>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</si>
  <si>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</si>
  <si>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</si>
  <si>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</si>
  <si>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</si>
  <si>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</si>
  <si>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</si>
  <si>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</si>
  <si>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</si>
  <si>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</si>
  <si>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</si>
  <si>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</si>
  <si>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</si>
  <si>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</si>
  <si>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</si>
  <si>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</si>
  <si>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</si>
  <si>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</si>
  <si>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</si>
  <si>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</si>
  <si>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</si>
  <si>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</si>
  <si>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</si>
  <si>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</si>
  <si>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</si>
  <si>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</si>
  <si>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</si>
  <si>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</si>
  <si>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</si>
  <si>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</si>
  <si>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</si>
  <si>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</si>
  <si>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</si>
  <si>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</si>
  <si>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</si>
  <si>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</si>
  <si>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</si>
  <si>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</si>
  <si>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</si>
  <si>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</si>
  <si>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</si>
  <si>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</si>
  <si>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</si>
  <si>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</si>
  <si>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</si>
  <si>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</si>
  <si>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</si>
  <si>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</si>
  <si>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</si>
  <si>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</si>
  <si>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</si>
  <si>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</si>
  <si>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</si>
  <si>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</si>
  <si>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</si>
  <si>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</si>
  <si>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</si>
  <si>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</si>
  <si>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</si>
  <si>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</si>
  <si>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</si>
  <si>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</si>
  <si>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</si>
  <si>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</si>
  <si>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</si>
  <si>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</si>
  <si>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</si>
  <si>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</si>
  <si>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</si>
  <si>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</si>
  <si>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</si>
  <si>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</si>
  <si>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</si>
  <si>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</si>
  <si>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</si>
  <si>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</si>
  <si>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</si>
  <si>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</si>
  <si>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</si>
  <si>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</si>
  <si>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</si>
  <si>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</si>
  <si>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</si>
  <si>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</si>
  <si>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</si>
  <si>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</si>
  <si>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</si>
  <si>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</si>
  <si>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</si>
  <si>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</si>
  <si>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</si>
  <si>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</si>
  <si>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</si>
  <si>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</si>
  <si>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</si>
  <si>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</si>
  <si>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</si>
  <si>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</si>
  <si>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</si>
  <si>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</si>
  <si>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</si>
  <si>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</si>
  <si>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</si>
  <si>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</si>
  <si>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</si>
  <si>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</si>
  <si>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</si>
  <si>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</si>
  <si>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</si>
  <si>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</si>
  <si>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</si>
  <si>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</si>
  <si>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</si>
  <si>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</si>
  <si>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</si>
  <si>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</si>
  <si>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</si>
  <si>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</si>
  <si>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</si>
  <si>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</si>
  <si>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</si>
  <si>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</si>
  <si>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</si>
  <si>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</si>
  <si>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</si>
  <si>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</si>
  <si>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</si>
  <si>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</si>
  <si>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</si>
  <si>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</si>
  <si>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</si>
  <si>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</si>
  <si>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</si>
  <si>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</si>
  <si>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</si>
  <si>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</si>
  <si>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</si>
  <si>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</si>
  <si>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</si>
  <si>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</si>
  <si>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</si>
  <si>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</si>
  <si>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</si>
  <si>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</si>
  <si>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</si>
  <si>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</si>
  <si>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</si>
  <si>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</si>
  <si>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</si>
  <si>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</si>
  <si>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</si>
  <si>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</si>
  <si>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</si>
  <si>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</si>
  <si>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</si>
  <si>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</si>
  <si>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</si>
  <si>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</si>
  <si>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</si>
  <si>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</si>
  <si>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</si>
  <si>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</si>
  <si>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</si>
  <si>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</si>
  <si>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</si>
  <si>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</si>
  <si>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</si>
  <si>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</si>
  <si>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</si>
  <si>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</si>
  <si>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</si>
  <si>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</si>
  <si>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</si>
  <si>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</si>
  <si>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</si>
  <si>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</si>
  <si>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</si>
  <si>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</si>
  <si>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</si>
  <si>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</si>
  <si>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</si>
  <si>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</si>
  <si>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</si>
  <si>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</si>
  <si>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</si>
  <si>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</si>
  <si>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</si>
  <si>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</si>
  <si>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</si>
  <si>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</si>
  <si>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</si>
  <si>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</si>
  <si>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</si>
  <si>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</si>
  <si>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</si>
  <si>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</si>
  <si>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</si>
  <si>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</si>
  <si>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</si>
  <si>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</si>
  <si>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</si>
  <si>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</si>
  <si>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</si>
  <si>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</si>
  <si>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</si>
  <si>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</si>
  <si>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</si>
  <si>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</si>
  <si>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</si>
  <si>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</si>
  <si>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</si>
  <si>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</si>
  <si>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</si>
  <si>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</si>
  <si>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</si>
  <si>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</si>
  <si>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</si>
  <si>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</si>
  <si>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</si>
  <si>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</si>
  <si>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</si>
  <si>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</si>
  <si>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</si>
  <si>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</si>
  <si>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</si>
  <si>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</si>
  <si>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</si>
  <si>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</si>
  <si>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</si>
  <si>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</si>
  <si>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</si>
  <si>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</si>
  <si>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</si>
  <si>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</si>
  <si>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</si>
  <si>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</si>
  <si>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</si>
  <si>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</si>
  <si>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</si>
  <si>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</si>
  <si>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</si>
  <si>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</si>
  <si>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</si>
  <si>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</si>
  <si>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</si>
  <si>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</si>
  <si>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</si>
  <si>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</si>
  <si>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</si>
  <si>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</si>
  <si>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</si>
  <si>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</si>
  <si>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</si>
  <si>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</si>
  <si>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</si>
  <si>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</si>
  <si>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</si>
  <si>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</si>
  <si>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</si>
  <si>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</si>
  <si>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</si>
  <si>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</si>
  <si>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</si>
  <si>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</si>
  <si>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</si>
  <si>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</si>
  <si>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</si>
  <si>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</si>
  <si>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</si>
  <si>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</si>
  <si>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</si>
  <si>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</si>
  <si>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</si>
  <si>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</si>
  <si>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</si>
  <si>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</si>
  <si>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</si>
  <si>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</si>
  <si>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</si>
  <si>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</si>
  <si>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</si>
  <si>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</si>
  <si>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</si>
  <si>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</si>
  <si>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</si>
  <si>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</si>
  <si>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</si>
  <si>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</si>
  <si>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</si>
  <si>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</si>
  <si>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</si>
  <si>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</si>
  <si>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</si>
  <si>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</si>
  <si>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</si>
  <si>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</si>
  <si>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</si>
  <si>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</si>
  <si>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</si>
  <si>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</si>
  <si>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</si>
  <si>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</si>
  <si>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</si>
  <si>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</si>
  <si>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</si>
  <si>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</si>
  <si>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</si>
  <si>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</si>
  <si>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</si>
  <si>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</si>
  <si>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</si>
  <si>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</si>
  <si>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</si>
  <si>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</si>
  <si>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</si>
  <si>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</si>
  <si>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</si>
  <si>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</si>
  <si>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</si>
  <si>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</si>
  <si>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</si>
  <si>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</si>
  <si>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</si>
  <si>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</si>
  <si>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</si>
  <si>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</si>
  <si>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</si>
  <si>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</si>
  <si>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</si>
  <si>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</si>
  <si>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</si>
  <si>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</si>
  <si>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</si>
  <si>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</si>
  <si>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</si>
  <si>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</si>
  <si>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</si>
  <si>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</si>
  <si>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</si>
  <si>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</si>
  <si>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</si>
  <si>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</si>
  <si>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</si>
  <si>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</si>
  <si>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</si>
  <si>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</si>
  <si>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</si>
  <si>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</si>
  <si>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</si>
  <si>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</si>
  <si>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</si>
  <si>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</si>
  <si>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</si>
  <si>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</si>
  <si>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</si>
  <si>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</si>
  <si>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</si>
  <si>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</si>
  <si>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</si>
  <si>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</si>
  <si>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</si>
  <si>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</si>
  <si>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</si>
  <si>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</si>
  <si>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</si>
  <si>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</si>
  <si>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</si>
  <si>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</si>
  <si>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</si>
  <si>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</si>
  <si>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</si>
  <si>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</si>
  <si>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</si>
  <si>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</si>
  <si>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</si>
  <si>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</si>
  <si>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</si>
  <si>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</si>
  <si>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</si>
  <si>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</si>
  <si>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</si>
  <si>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</si>
  <si>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</si>
  <si>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</si>
  <si>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</si>
  <si>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</si>
  <si>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</si>
  <si>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</si>
  <si>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</si>
  <si>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</si>
  <si>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</si>
  <si>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</si>
  <si>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</si>
  <si>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</si>
  <si>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</si>
  <si>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</si>
  <si>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</si>
  <si>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</si>
  <si>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</si>
  <si>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</si>
  <si>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</si>
  <si>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</si>
  <si>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</si>
  <si>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</si>
  <si>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</si>
  <si>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</si>
  <si>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</si>
  <si>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</si>
  <si>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</si>
  <si>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</si>
  <si>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</si>
  <si>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</si>
  <si>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</si>
  <si>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</si>
  <si>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</si>
  <si>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</si>
  <si>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</si>
  <si>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</si>
  <si>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</si>
  <si>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</si>
  <si>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</si>
  <si>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</si>
  <si>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</si>
  <si>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</si>
  <si>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</si>
  <si>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</si>
  <si>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</si>
  <si>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</si>
  <si>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</si>
  <si>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</si>
  <si>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</si>
  <si>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</si>
  <si>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</si>
  <si>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</si>
  <si>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</si>
  <si>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</si>
  <si>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</si>
  <si>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</si>
  <si>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</si>
  <si>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</si>
  <si>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</si>
  <si>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</si>
  <si>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</si>
  <si>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</si>
  <si>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</si>
  <si>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</si>
  <si>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</si>
  <si>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</si>
  <si>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</si>
  <si>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</si>
  <si>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</si>
  <si>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</si>
  <si>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</si>
  <si>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</si>
  <si>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</si>
  <si>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</si>
  <si>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</si>
  <si>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</si>
  <si>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</si>
  <si>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</si>
  <si>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</si>
  <si>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</si>
  <si>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</si>
  <si>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</si>
  <si>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</si>
  <si>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</si>
  <si>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</si>
  <si>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</si>
  <si>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</si>
  <si>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</si>
  <si>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</si>
  <si>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</si>
  <si>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</si>
  <si>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</si>
  <si>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</si>
  <si>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</si>
  <si>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</si>
  <si>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</si>
  <si>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</si>
  <si>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</si>
  <si>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</si>
  <si>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</si>
  <si>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</si>
  <si>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</si>
  <si>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</si>
  <si>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</si>
  <si>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</si>
  <si>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</si>
  <si>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</si>
  <si>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</si>
  <si>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</si>
  <si>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</si>
  <si>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</si>
  <si>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</si>
  <si>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</si>
  <si>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</si>
  <si>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</si>
  <si>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</si>
  <si>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</si>
  <si>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</si>
  <si>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</si>
  <si>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</si>
  <si>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</si>
  <si>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</si>
  <si>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</si>
  <si>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</si>
  <si>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</si>
  <si>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</si>
  <si>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</si>
  <si>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</si>
  <si>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</si>
  <si>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</si>
  <si>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</si>
  <si>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</si>
  <si>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</si>
  <si>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</si>
  <si>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</si>
  <si>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</si>
  <si>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</si>
  <si>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</si>
  <si>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</si>
  <si>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</si>
  <si>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</si>
  <si>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</si>
  <si>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</si>
  <si>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</si>
  <si>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</si>
  <si>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</si>
  <si>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</si>
  <si>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</si>
  <si>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</si>
  <si>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</si>
  <si>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</si>
  <si>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</si>
  <si>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</si>
  <si>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</si>
  <si>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</si>
  <si>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</si>
  <si>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</si>
  <si>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</si>
  <si>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</si>
  <si>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</si>
  <si>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</si>
  <si>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</si>
  <si>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</si>
  <si>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</si>
  <si>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</si>
  <si>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</si>
  <si>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</si>
  <si>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</si>
  <si>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</si>
  <si>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</si>
  <si>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</si>
  <si>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</si>
  <si>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</si>
  <si>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</si>
  <si>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</si>
  <si>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</si>
  <si>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</si>
  <si>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</si>
  <si>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</si>
  <si>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</si>
  <si>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</si>
  <si>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</si>
  <si>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</si>
  <si>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</si>
  <si>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</si>
  <si>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</si>
  <si>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</si>
  <si>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</si>
  <si>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</si>
  <si>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</si>
  <si>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</si>
  <si>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</si>
  <si>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</si>
  <si>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</si>
  <si>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</si>
  <si>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</si>
  <si>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</si>
  <si>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</si>
  <si>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</si>
  <si>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</si>
  <si>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</si>
  <si>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</si>
  <si>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</si>
  <si>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</si>
  <si>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</si>
  <si>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</si>
  <si>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</si>
  <si>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</si>
  <si>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</si>
  <si>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</si>
  <si>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</si>
  <si>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</si>
  <si>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</si>
  <si>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</si>
  <si>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</si>
  <si>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</si>
  <si>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</si>
  <si>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</si>
  <si>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</si>
  <si>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</si>
  <si>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</si>
  <si>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</si>
  <si>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</si>
  <si>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</si>
  <si>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</si>
  <si>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</si>
  <si>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</si>
  <si>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</si>
  <si>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</si>
  <si>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</si>
  <si>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</si>
  <si>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</si>
  <si>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</si>
  <si>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</si>
  <si>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</si>
  <si>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</si>
  <si>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</si>
  <si>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</si>
  <si>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</si>
  <si>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</si>
  <si>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</si>
  <si>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</si>
  <si>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</si>
  <si>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</si>
  <si>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</si>
  <si>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</si>
  <si>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</si>
  <si>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</si>
  <si>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</si>
  <si>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</si>
  <si>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</si>
  <si>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</si>
  <si>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</si>
  <si>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</si>
  <si>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</si>
  <si>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</si>
  <si>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</si>
  <si>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</si>
  <si>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</si>
  <si>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</si>
  <si>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</si>
  <si>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</si>
  <si>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</si>
  <si>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</si>
  <si>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</si>
  <si>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</si>
  <si>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</si>
  <si>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</si>
  <si>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</si>
  <si>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</si>
  <si>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</si>
  <si>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</si>
  <si>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</si>
  <si>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</si>
  <si>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</si>
  <si>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</si>
  <si>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</si>
  <si>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</si>
  <si>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</si>
  <si>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</si>
  <si>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</si>
  <si>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</si>
  <si>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</si>
  <si>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</si>
  <si>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</si>
  <si>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</si>
  <si>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</si>
  <si>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</si>
  <si>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</si>
  <si>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</si>
  <si>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</si>
  <si>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</si>
  <si>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</si>
  <si>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</si>
  <si>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</si>
  <si>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</si>
  <si>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</si>
  <si>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</si>
  <si>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</si>
  <si>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</si>
  <si>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</si>
  <si>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</si>
  <si>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</si>
  <si>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</si>
  <si>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</si>
  <si>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</si>
  <si>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</si>
  <si>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</si>
  <si>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</si>
  <si>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</si>
  <si>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</si>
  <si>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</si>
  <si>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</si>
  <si>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</si>
  <si>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</si>
  <si>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</si>
  <si>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</si>
  <si>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</si>
  <si>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</si>
  <si>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</si>
  <si>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</si>
  <si>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</si>
  <si>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</si>
  <si>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</si>
  <si>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</si>
  <si>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</si>
  <si>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</si>
  <si>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</si>
  <si>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</si>
  <si>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</si>
  <si>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</si>
  <si>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</si>
  <si>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</si>
  <si>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</si>
  <si>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</si>
  <si>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</si>
  <si>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</si>
  <si>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</si>
  <si>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</si>
  <si>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</si>
  <si>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</si>
  <si>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</si>
  <si>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</si>
  <si>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</si>
  <si>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</si>
  <si>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</si>
  <si>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</si>
  <si>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</si>
  <si>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</si>
  <si>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</si>
  <si>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</si>
  <si>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</si>
  <si>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</si>
  <si>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</si>
  <si>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</si>
  <si>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</si>
  <si>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</si>
  <si>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</si>
  <si>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</si>
  <si>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</si>
  <si>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</si>
  <si>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</si>
  <si>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</si>
  <si>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</si>
  <si>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</si>
  <si>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</si>
  <si>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</si>
  <si>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</si>
  <si>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</si>
  <si>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</si>
  <si>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</si>
  <si>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</si>
  <si>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</si>
  <si>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</si>
  <si>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</si>
  <si>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</si>
  <si>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</si>
  <si>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</si>
  <si>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</si>
  <si>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</si>
  <si>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</si>
  <si>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</si>
  <si>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</si>
  <si>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</si>
  <si>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</si>
  <si>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</si>
  <si>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</si>
  <si>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</si>
  <si>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</si>
  <si>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</si>
  <si>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</si>
  <si>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</si>
  <si>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</si>
  <si>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</si>
  <si>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</si>
  <si>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</si>
  <si>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</si>
  <si>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</si>
  <si>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</si>
  <si>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</si>
  <si>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</si>
  <si>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</si>
  <si>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</si>
  <si>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</si>
  <si>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</si>
  <si>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</si>
  <si>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</si>
  <si>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</si>
  <si>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</si>
  <si>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</si>
  <si>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</si>
  <si>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</si>
  <si>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</si>
  <si>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</si>
  <si>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</si>
  <si>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</si>
  <si>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</si>
  <si>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</si>
  <si>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</si>
  <si>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</si>
  <si>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</si>
  <si>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</si>
  <si>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</si>
  <si>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</si>
  <si>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</si>
  <si>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</si>
  <si>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</si>
  <si>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</si>
  <si>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</si>
  <si>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</si>
  <si>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</si>
  <si>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</si>
  <si>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</si>
  <si>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</si>
  <si>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</si>
  <si>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</si>
  <si>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</si>
  <si>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</si>
  <si>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</si>
  <si>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</si>
  <si>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</si>
  <si>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</si>
  <si>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</si>
  <si>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</si>
  <si>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</si>
  <si>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</si>
  <si>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</si>
  <si>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</si>
  <si>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</si>
  <si>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</si>
  <si>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</si>
  <si>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</si>
  <si>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</si>
  <si>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</si>
  <si>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</si>
  <si>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</si>
  <si>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</si>
  <si>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</si>
  <si>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</si>
  <si>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</si>
  <si>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</si>
  <si>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</si>
  <si>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</si>
  <si>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</si>
  <si>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</si>
  <si>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</si>
  <si>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</si>
  <si>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</si>
  <si>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</si>
  <si>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</si>
  <si>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</si>
  <si>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</si>
  <si>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</si>
  <si>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</si>
  <si>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</si>
  <si>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</si>
  <si>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</si>
  <si>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</si>
  <si>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</si>
  <si>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</si>
  <si>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</si>
  <si>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</si>
  <si>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</si>
  <si>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</si>
  <si>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</si>
  <si>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</si>
  <si>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</si>
  <si>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</si>
  <si>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</si>
  <si>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</si>
  <si>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</si>
  <si>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</si>
  <si>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</si>
  <si>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</si>
  <si>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</si>
  <si>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</si>
  <si>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</si>
  <si>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</si>
  <si>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</si>
  <si>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</si>
  <si>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</si>
  <si>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</si>
  <si>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</si>
  <si>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</si>
  <si>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</si>
  <si>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</si>
  <si>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</si>
  <si>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</si>
  <si>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</si>
  <si>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</si>
  <si>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</si>
  <si>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</si>
  <si>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</si>
  <si>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</si>
  <si>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</si>
  <si>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</si>
  <si>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</si>
  <si>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</si>
  <si>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</si>
  <si>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</si>
  <si>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</si>
  <si>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</si>
  <si>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</si>
  <si>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</si>
  <si>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</si>
  <si>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</si>
  <si>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</si>
  <si>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</si>
  <si>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</si>
  <si>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</si>
  <si>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</si>
  <si>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</si>
  <si>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</si>
  <si>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</si>
  <si>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</si>
  <si>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</si>
  <si>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</si>
  <si>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</si>
  <si>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</si>
  <si>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</si>
  <si>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</si>
  <si>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</si>
  <si>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</si>
  <si>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</si>
  <si>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</si>
  <si>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</si>
  <si>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</si>
  <si>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</si>
  <si>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</si>
  <si>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</si>
  <si>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</si>
  <si>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</si>
  <si>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</si>
  <si>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</si>
  <si>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</si>
  <si>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</si>
  <si>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</si>
  <si>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</si>
  <si>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</si>
  <si>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</si>
  <si>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</si>
  <si>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</si>
  <si>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</si>
  <si>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</si>
  <si>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</si>
  <si>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</si>
  <si>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</si>
  <si>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</si>
  <si>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</si>
  <si>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</si>
  <si>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</si>
  <si>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</si>
  <si>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</si>
  <si>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</si>
  <si>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</si>
  <si>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</si>
  <si>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</si>
  <si>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</si>
  <si>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</si>
  <si>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</si>
  <si>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</si>
  <si>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</si>
  <si>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</si>
  <si>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</si>
  <si>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</si>
  <si>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</si>
  <si>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</si>
  <si>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</si>
  <si>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</si>
  <si>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</si>
  <si>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</si>
  <si>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</si>
  <si>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</si>
  <si>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</si>
  <si>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</si>
  <si>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</si>
  <si>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</si>
  <si>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</si>
  <si>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</si>
  <si>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</si>
  <si>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</si>
  <si>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</si>
  <si>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</si>
  <si>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</si>
  <si>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</si>
  <si>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</si>
  <si>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</si>
  <si>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</si>
  <si>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</si>
  <si>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</si>
  <si>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</si>
  <si>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</si>
  <si>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</si>
  <si>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</si>
  <si>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</si>
  <si>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</si>
  <si>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</si>
  <si>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</si>
  <si>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</si>
  <si>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</si>
  <si>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</si>
  <si>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</si>
  <si>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</si>
  <si>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</si>
  <si>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</si>
  <si>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</si>
  <si>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</si>
  <si>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</si>
  <si>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</si>
  <si>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</si>
  <si>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</si>
  <si>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</si>
  <si>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</si>
  <si>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</si>
  <si>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</si>
  <si>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</si>
  <si>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</si>
  <si>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</si>
  <si>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</si>
  <si>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</si>
  <si>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</si>
  <si>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</si>
  <si>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</si>
  <si>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</si>
  <si>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</si>
  <si>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</si>
  <si>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</si>
  <si>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</si>
  <si>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</si>
  <si>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</si>
  <si>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</si>
  <si>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</si>
  <si>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</si>
  <si>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</si>
  <si>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</si>
  <si>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</si>
  <si>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</si>
  <si>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</si>
  <si>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</si>
  <si>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</si>
  <si>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</si>
  <si>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</si>
  <si>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</si>
  <si>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</si>
  <si>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</si>
  <si>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</si>
  <si>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</si>
  <si>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</si>
  <si>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</si>
  <si>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</si>
  <si>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</si>
  <si>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</si>
  <si>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</si>
  <si>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</si>
  <si>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</si>
  <si>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</si>
  <si>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</si>
  <si>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</si>
  <si>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</si>
  <si>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</si>
  <si>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</si>
  <si>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</si>
  <si>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</si>
  <si>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</si>
  <si>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</si>
  <si>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</si>
  <si>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</si>
  <si>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</si>
  <si>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</si>
  <si>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</si>
  <si>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</si>
  <si>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</si>
  <si>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</si>
  <si>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</si>
  <si>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</si>
  <si>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</si>
  <si>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</si>
  <si>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</si>
  <si>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</si>
  <si>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</si>
  <si>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</si>
  <si>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</si>
  <si>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</si>
  <si>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</si>
  <si>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</si>
  <si>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</si>
  <si>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</si>
  <si>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</si>
  <si>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</si>
  <si>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</si>
  <si>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</si>
  <si>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</si>
  <si>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</si>
  <si>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</si>
  <si>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</si>
  <si>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</si>
  <si>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</si>
  <si>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</si>
  <si>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</si>
  <si>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</si>
  <si>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</si>
  <si>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</si>
  <si>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</si>
  <si>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</si>
  <si>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</si>
  <si>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</si>
  <si>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</si>
  <si>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</si>
  <si>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</si>
  <si>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</si>
  <si>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</si>
  <si>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</si>
  <si>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</si>
  <si>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</si>
  <si>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</si>
  <si>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</si>
  <si>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</si>
  <si>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</si>
  <si>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</si>
  <si>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</si>
  <si>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</si>
  <si>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</si>
  <si>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</si>
  <si>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</si>
  <si>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</si>
  <si>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</si>
  <si>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</si>
  <si>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</si>
  <si>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</si>
  <si>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</si>
  <si>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</si>
  <si>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</si>
  <si>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</si>
  <si>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</si>
  <si>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</si>
  <si>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</si>
  <si>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</si>
  <si>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</si>
  <si>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</si>
  <si>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</si>
  <si>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</si>
  <si>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</si>
  <si>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</si>
  <si>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</si>
  <si>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</si>
  <si>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</si>
  <si>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</si>
  <si>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</si>
  <si>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</si>
  <si>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</si>
  <si>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</si>
  <si>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</si>
  <si>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</si>
  <si>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</si>
  <si>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</si>
  <si>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</si>
  <si>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</si>
  <si>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</si>
  <si>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</si>
  <si>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</si>
  <si>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</si>
  <si>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</si>
  <si>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</si>
  <si>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</si>
  <si>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</si>
  <si>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</si>
  <si>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</si>
  <si>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</si>
  <si>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</si>
  <si>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</si>
  <si>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</si>
  <si>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</si>
  <si>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</si>
  <si>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</si>
  <si>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</si>
  <si>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</si>
  <si>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</si>
  <si>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</si>
  <si>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</si>
  <si>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</si>
  <si>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</si>
  <si>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</si>
  <si>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</si>
  <si>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</si>
  <si>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</si>
  <si>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</si>
  <si>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</si>
  <si>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</si>
  <si>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</si>
  <si>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</si>
  <si>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</si>
  <si>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</si>
  <si>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</si>
  <si>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</si>
  <si>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</si>
  <si>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</si>
  <si>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</si>
  <si>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</si>
  <si>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</si>
  <si>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</si>
  <si>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</si>
  <si>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</si>
  <si>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</si>
  <si>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</si>
  <si>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</si>
  <si>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</si>
  <si>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</si>
  <si>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</si>
  <si>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</si>
  <si>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</si>
  <si>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</si>
  <si>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</si>
  <si>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</si>
  <si>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</si>
  <si>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</si>
  <si>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</si>
  <si>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</si>
  <si>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</si>
  <si>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</si>
  <si>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</si>
  <si>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</si>
  <si>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</si>
  <si>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</si>
  <si>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</si>
  <si>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</si>
  <si>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</si>
  <si>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</si>
  <si>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</si>
  <si>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</si>
  <si>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</si>
  <si>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</si>
  <si>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</si>
  <si>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</si>
  <si>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</si>
  <si>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</si>
  <si>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</si>
  <si>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</si>
  <si>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</si>
  <si>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</si>
  <si>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</si>
  <si>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</si>
  <si>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</si>
  <si>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</si>
  <si>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</si>
  <si>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</si>
  <si>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</si>
  <si>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</si>
  <si>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</si>
  <si>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</si>
  <si>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</si>
  <si>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</si>
  <si>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</si>
  <si>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</si>
  <si>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</si>
  <si>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</si>
  <si>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</si>
  <si>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</si>
  <si>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</si>
  <si>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</si>
  <si>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</si>
  <si>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</si>
  <si>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</si>
  <si>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</si>
  <si>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</si>
  <si>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</si>
  <si>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</si>
  <si>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</si>
  <si>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</si>
  <si>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</si>
  <si>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</si>
  <si>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</si>
  <si>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</si>
  <si>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</si>
  <si>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</si>
  <si>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</si>
  <si>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</si>
  <si>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</si>
  <si>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</si>
  <si>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</si>
  <si>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</si>
  <si>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</si>
  <si>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</si>
  <si>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</si>
  <si>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</si>
  <si>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</si>
  <si>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</si>
  <si>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</si>
  <si>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</si>
  <si>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</si>
  <si>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</si>
  <si>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</si>
  <si>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</si>
  <si>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</si>
  <si>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</si>
  <si>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</si>
  <si>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</si>
  <si>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</si>
  <si>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</si>
  <si>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</si>
  <si>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</si>
  <si>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</si>
  <si>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</si>
  <si>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</si>
  <si>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</si>
  <si>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</si>
  <si>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</si>
  <si>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</si>
  <si>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</si>
  <si>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</si>
  <si>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</si>
  <si>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</si>
  <si>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</si>
  <si>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</si>
  <si>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</si>
  <si>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</si>
  <si>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</si>
  <si>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</si>
  <si>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</si>
  <si>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</si>
  <si>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</si>
  <si>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</si>
  <si>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</si>
  <si>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</si>
  <si>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</si>
  <si>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</si>
  <si>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</si>
  <si>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</si>
  <si>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</si>
  <si>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</si>
  <si>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</si>
  <si>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</si>
  <si>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</si>
  <si>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</si>
  <si>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</si>
  <si>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</si>
  <si>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</si>
  <si>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</si>
  <si>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</si>
  <si>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</si>
  <si>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</si>
  <si>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</si>
  <si>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</si>
  <si>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</si>
  <si>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</si>
  <si>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</si>
  <si>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</si>
  <si>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</si>
  <si>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</si>
  <si>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</si>
  <si>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</si>
  <si>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</si>
  <si>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</si>
  <si>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</si>
  <si>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</si>
  <si>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</si>
  <si>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</si>
  <si>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</si>
  <si>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</si>
  <si>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</si>
  <si>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</si>
  <si>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</si>
  <si>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</si>
  <si>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</si>
  <si>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</si>
  <si>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</si>
  <si>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</si>
  <si>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</si>
  <si>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</si>
  <si>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</si>
  <si>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</si>
  <si>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</si>
  <si>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</si>
  <si>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</si>
  <si>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</si>
  <si>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</si>
  <si>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</si>
  <si>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</si>
  <si>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</si>
  <si>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</si>
  <si>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</si>
  <si>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</si>
  <si>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</si>
  <si>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</si>
  <si>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</si>
  <si>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</si>
  <si>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</si>
  <si>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</si>
  <si>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</si>
  <si>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</si>
  <si>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</si>
  <si>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</si>
  <si>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</si>
  <si>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</si>
  <si>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</si>
  <si>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</si>
  <si>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</si>
  <si>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</si>
  <si>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</si>
  <si>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</si>
  <si>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</si>
  <si>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</si>
  <si>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</si>
  <si>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</si>
  <si>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</si>
  <si>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</si>
  <si>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</si>
  <si>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</si>
  <si>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</si>
  <si>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</si>
  <si>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</si>
  <si>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</si>
  <si>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</si>
  <si>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</si>
  <si>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</si>
  <si>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</si>
  <si>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</si>
  <si>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</si>
  <si>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</si>
  <si>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</si>
  <si>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</si>
  <si>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</si>
  <si>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</si>
  <si>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</si>
  <si>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</si>
  <si>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</si>
  <si>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</si>
  <si>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</si>
  <si>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</si>
  <si>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</si>
  <si>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</si>
  <si>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</si>
  <si>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</si>
  <si>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</si>
  <si>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</si>
  <si>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</si>
  <si>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</si>
  <si>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</si>
  <si>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</si>
  <si>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</si>
  <si>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</si>
  <si>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</si>
  <si>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</si>
  <si>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</si>
  <si>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</si>
  <si>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</si>
  <si>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</si>
  <si>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</si>
  <si>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</si>
  <si>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</si>
  <si>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</si>
  <si>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</si>
  <si>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</si>
  <si>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</si>
  <si>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</si>
  <si>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</si>
  <si>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</si>
  <si>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</si>
  <si>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</si>
  <si>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</si>
  <si>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</si>
  <si>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</si>
  <si>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</si>
  <si>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</si>
  <si>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</si>
  <si>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</si>
  <si>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</si>
  <si>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</si>
  <si>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</si>
  <si>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</si>
  <si>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</si>
  <si>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</si>
  <si>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</si>
  <si>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</si>
  <si>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</si>
  <si>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</si>
  <si>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</si>
  <si>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</si>
  <si>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</si>
  <si>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</si>
  <si>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</si>
  <si>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</si>
  <si>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</si>
  <si>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</si>
  <si>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</si>
  <si>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</si>
  <si>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</si>
  <si>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</si>
  <si>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</si>
  <si>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</si>
  <si>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</si>
  <si>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</si>
  <si>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</si>
  <si>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</si>
  <si>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</si>
  <si>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</si>
  <si>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</si>
  <si>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</si>
  <si>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</si>
  <si>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</si>
  <si>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</si>
  <si>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</si>
  <si>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</si>
  <si>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</si>
  <si>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</si>
  <si>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</si>
  <si>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</si>
  <si>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</si>
  <si>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</si>
  <si>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</si>
  <si>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</si>
  <si>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</si>
  <si>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</si>
  <si>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</si>
  <si>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</si>
  <si>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</si>
  <si>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</si>
  <si>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</si>
  <si>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</si>
  <si>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</si>
  <si>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</si>
  <si>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</si>
  <si>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</si>
  <si>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</si>
  <si>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</si>
  <si>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</si>
  <si>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</si>
  <si>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</si>
  <si>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</si>
  <si>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</si>
  <si>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</si>
  <si>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</si>
  <si>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</si>
  <si>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</si>
  <si>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</si>
  <si>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</si>
  <si>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</si>
  <si>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</si>
  <si>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</si>
  <si>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</si>
  <si>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</si>
  <si>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</si>
  <si>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</si>
  <si>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</si>
  <si>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</si>
  <si>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</si>
  <si>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</si>
  <si>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</si>
  <si>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</si>
  <si>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</si>
  <si>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</si>
  <si>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</si>
  <si>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</si>
  <si>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</si>
  <si>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</si>
  <si>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</si>
  <si>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</si>
  <si>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</si>
  <si>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</si>
  <si>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</si>
  <si>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</si>
  <si>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</si>
  <si>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</si>
  <si>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</si>
  <si>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</si>
  <si>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</si>
  <si>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</si>
  <si>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</si>
  <si>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</si>
  <si>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</si>
  <si>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</si>
  <si>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</si>
  <si>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</si>
  <si>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</si>
  <si>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</si>
  <si>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</si>
  <si>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</si>
  <si>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</si>
  <si>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</si>
  <si>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</si>
  <si>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</si>
  <si>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</si>
  <si>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</si>
  <si>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</si>
  <si>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</si>
  <si>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</si>
  <si>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</si>
  <si>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</si>
  <si>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</si>
  <si>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</si>
  <si>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</si>
  <si>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</si>
  <si>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</si>
  <si>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</si>
  <si>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</si>
  <si>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</si>
  <si>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</si>
  <si>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</si>
  <si>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</si>
  <si>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</si>
  <si>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</si>
  <si>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</si>
  <si>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</si>
  <si>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</si>
  <si>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</si>
  <si>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</si>
  <si>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</si>
  <si>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</si>
  <si>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</si>
  <si>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</si>
  <si>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</si>
  <si>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</si>
  <si>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</si>
  <si>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</si>
  <si>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</si>
  <si>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</si>
  <si>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</si>
  <si>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</si>
  <si>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</si>
  <si>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</si>
  <si>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</si>
  <si>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</si>
  <si>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</si>
  <si>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</si>
  <si>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</si>
  <si>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</si>
  <si>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</si>
  <si>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</si>
  <si>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</si>
  <si>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</si>
  <si>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</si>
  <si>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</si>
  <si>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</si>
  <si>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</si>
  <si>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</si>
  <si>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</si>
  <si>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</si>
  <si>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</si>
  <si>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</si>
  <si>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</si>
  <si>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</si>
  <si>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</si>
  <si>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</si>
  <si>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</si>
  <si>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</si>
  <si>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</si>
  <si>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</si>
  <si>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</si>
  <si>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</si>
  <si>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</si>
  <si>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</si>
  <si>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</si>
  <si>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</si>
  <si>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</si>
  <si>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</si>
  <si>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</si>
  <si>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</si>
  <si>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</si>
  <si>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</si>
  <si>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</si>
  <si>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</si>
  <si>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</si>
  <si>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</si>
  <si>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</si>
  <si>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</si>
  <si>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</si>
  <si>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</si>
  <si>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</si>
  <si>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</si>
  <si>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</si>
  <si>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</si>
  <si>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</si>
  <si>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</si>
  <si>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</si>
  <si>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</si>
  <si>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</si>
  <si>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</si>
  <si>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</si>
  <si>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</si>
  <si>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</si>
  <si>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</si>
  <si>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</si>
  <si>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</si>
  <si>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</si>
  <si>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</si>
  <si>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</si>
  <si>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</si>
  <si>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</si>
  <si>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</si>
  <si>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</si>
  <si>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</si>
  <si>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</si>
  <si>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</si>
  <si>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</si>
  <si>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</si>
  <si>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</si>
  <si>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</si>
  <si>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</si>
  <si>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</si>
  <si>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</si>
  <si>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</si>
  <si>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</si>
  <si>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</si>
  <si>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</si>
  <si>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</si>
  <si>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</si>
  <si>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</si>
  <si>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</si>
  <si>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</si>
  <si>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</si>
  <si>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</si>
  <si>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</si>
  <si>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</si>
  <si>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</si>
  <si>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</si>
  <si>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</si>
  <si>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</si>
  <si>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</si>
  <si>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</si>
  <si>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</si>
  <si>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</si>
  <si>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</si>
  <si>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</si>
  <si>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</si>
  <si>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</si>
  <si>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</si>
  <si>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</si>
  <si>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</si>
  <si>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</si>
  <si>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</si>
  <si>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</si>
  <si>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</si>
  <si>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</si>
  <si>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</si>
  <si>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</si>
  <si>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</si>
  <si>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</si>
  <si>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</si>
  <si>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</si>
  <si>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</si>
  <si>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</si>
  <si>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</si>
  <si>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</si>
  <si>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</si>
  <si>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</si>
  <si>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</si>
  <si>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</si>
  <si>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</si>
  <si>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</si>
  <si>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</si>
  <si>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</si>
  <si>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</si>
  <si>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</si>
  <si>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</si>
  <si>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</si>
  <si>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</si>
  <si>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</si>
  <si>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</si>
  <si>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</si>
  <si>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</si>
  <si>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</si>
  <si>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</si>
  <si>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</si>
  <si>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</si>
  <si>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</si>
  <si>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</si>
  <si>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</si>
  <si>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</si>
  <si>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</si>
  <si>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</si>
  <si>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</si>
  <si>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</si>
  <si>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</si>
  <si>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</si>
  <si>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</si>
  <si>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</si>
  <si>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</si>
  <si>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</si>
  <si>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</si>
  <si>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</si>
  <si>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</si>
  <si>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</si>
  <si>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</si>
  <si>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</si>
  <si>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</si>
  <si>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</si>
  <si>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</si>
  <si>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</si>
  <si>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</si>
  <si>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</si>
  <si>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</si>
  <si>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</si>
  <si>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</si>
  <si>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</si>
  <si>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</si>
  <si>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</si>
  <si>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</si>
  <si>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</si>
  <si>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</si>
  <si>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</si>
  <si>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</si>
  <si>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</si>
  <si>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</si>
  <si>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</si>
  <si>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</si>
  <si>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</si>
  <si>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</si>
  <si>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</si>
  <si>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</si>
  <si>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</si>
  <si>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</si>
  <si>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</si>
  <si>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</si>
  <si>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</si>
  <si>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</si>
  <si>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</si>
  <si>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</si>
  <si>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</si>
  <si>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</si>
  <si>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</si>
  <si>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</si>
  <si>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</si>
  <si>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</si>
  <si>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</si>
  <si>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</si>
  <si>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</si>
  <si>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</si>
  <si>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</si>
  <si>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</si>
  <si>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</si>
  <si>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</si>
  <si>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</si>
  <si>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</si>
  <si>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</si>
  <si>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</si>
  <si>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</si>
  <si>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</si>
  <si>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</si>
  <si>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</si>
  <si>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</si>
  <si>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</si>
  <si>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</si>
  <si>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</si>
  <si>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</si>
  <si>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</si>
  <si>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</si>
  <si>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</si>
  <si>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</si>
  <si>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</si>
  <si>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</si>
  <si>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</si>
  <si>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</si>
  <si>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</si>
  <si>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</si>
  <si>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</si>
  <si>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</si>
  <si>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</si>
  <si>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</si>
  <si>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</si>
  <si>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</si>
  <si>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</si>
  <si>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</si>
  <si>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</si>
  <si>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</si>
  <si>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</si>
  <si>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</si>
  <si>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</si>
  <si>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</si>
  <si>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</si>
  <si>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</si>
  <si>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</si>
  <si>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dfm-2089</t>
  </si>
  <si>
    <t>dfm-2090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</si>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</sst>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2" totalsRowShown="0" headerRowDxfId="26" dataDxfId="25" tableBorderDxfId="24">
  <autoFilter ref="A2:K209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4" activePane="bottomLeft" state="frozen"/>
      <selection pane="bottomLeft" activeCell="P2087" sqref="P208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89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35" t="s">
        <v>120</v>
      </c>
      <c r="H2087" s="57" t="str">
        <f>IF(RIGHT(G2087,1)="M", LEFT(G2087,LEN(G2087)-1), G2087)</f>
        <v>JS124</v>
      </c>
      <c r="I2087" s="57" t="str">
        <f>IF(RIGHT(G2087,1)="M","M","Non-M")</f>
        <v>Non-M</v>
      </c>
      <c r="J2087" s="58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35" t="s">
        <v>1949</v>
      </c>
      <c r="H2088" s="57" t="str">
        <f t="shared" si="251"/>
        <v>HM304</v>
      </c>
      <c r="I2088" s="57" t="str">
        <f t="shared" si="250"/>
        <v>Non-M</v>
      </c>
      <c r="J2088" s="58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35" t="s">
        <v>2875</v>
      </c>
      <c r="H2089" s="57" t="str">
        <f t="shared" si="251"/>
        <v>VT302</v>
      </c>
      <c r="I2089" s="57" t="str">
        <f t="shared" si="250"/>
        <v>Non-M</v>
      </c>
      <c r="J2089" s="58"/>
      <c r="K2089" s="79"/>
    </row>
    <row r="2090" spans="1:11" ht="41.25" customHeight="1">
      <c r="A2090" s="18" t="s">
        <v>2876</v>
      </c>
      <c r="B2090" s="19"/>
      <c r="C2090" s="19"/>
      <c r="D2090" s="19"/>
      <c r="E2090" s="19"/>
      <c r="F2090" s="21"/>
      <c r="G2090" s="19"/>
      <c r="H2090" s="25">
        <f t="shared" ref="H2090:H2092" si="252">IF(RIGHT(G2090,1)="M", LEFT(G2090,LEN(G2090)-1), G2090)</f>
        <v>0</v>
      </c>
      <c r="I2090" s="25" t="str">
        <f t="shared" si="250"/>
        <v>Non-M</v>
      </c>
      <c r="J2090" s="90"/>
      <c r="K2090" s="79"/>
    </row>
    <row r="2091" spans="1:11" ht="41.25" customHeight="1">
      <c r="A2091" s="104" t="s">
        <v>2877</v>
      </c>
      <c r="B2091" s="19"/>
      <c r="C2091" s="19"/>
      <c r="D2091" s="19"/>
      <c r="E2091" s="19"/>
      <c r="F2091" s="21"/>
      <c r="G2091" s="19"/>
      <c r="H2091" s="25">
        <f t="shared" si="252"/>
        <v>0</v>
      </c>
      <c r="I2091" s="25" t="str">
        <f t="shared" ref="I2091:I2092" si="253">IF(RIGHT(G2091,1)="M","M","Non-M")</f>
        <v>Non-M</v>
      </c>
      <c r="J2091" s="90"/>
      <c r="K2091" s="79"/>
    </row>
    <row r="2092" spans="1:11" ht="41.25" customHeight="1">
      <c r="A2092" s="104" t="s">
        <v>2878</v>
      </c>
      <c r="B2092" s="19"/>
      <c r="C2092" s="19"/>
      <c r="D2092" s="19"/>
      <c r="E2092" s="19"/>
      <c r="F2092" s="21"/>
      <c r="G2092" s="19"/>
      <c r="H2092" s="25">
        <f t="shared" si="252"/>
        <v>0</v>
      </c>
      <c r="I2092" s="25" t="str">
        <f t="shared" si="253"/>
        <v>Non-M</v>
      </c>
      <c r="J2092" s="90"/>
      <c r="K2092" s="79"/>
    </row>
    <row r="2093" spans="1:11" ht="41.25" customHeight="1">
      <c r="H2093" s="18" t="s">
        <v>2879</v>
      </c>
    </row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2880</v>
      </c>
      <c r="B2" s="8" t="s">
        <v>2881</v>
      </c>
      <c r="C2" s="8" t="s">
        <v>2882</v>
      </c>
      <c r="D2" s="8" t="s">
        <v>2883</v>
      </c>
      <c r="E2" s="8" t="s">
        <v>2884</v>
      </c>
      <c r="F2" s="8" t="s">
        <v>2885</v>
      </c>
      <c r="G2" s="80" t="s">
        <v>2886</v>
      </c>
      <c r="H2" s="8" t="s">
        <v>2887</v>
      </c>
      <c r="I2" s="8" t="s">
        <v>2888</v>
      </c>
      <c r="J2" s="75" t="s">
        <v>2889</v>
      </c>
      <c r="R2" s="83" t="s">
        <v>2890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2891</v>
      </c>
      <c r="E3" s="10">
        <v>0.1234</v>
      </c>
      <c r="F3" s="10" t="s">
        <v>2892</v>
      </c>
      <c r="G3" s="81">
        <f>Table2[[#This Row],[Current Total FG QTY]]*Table2[[#This Row],[SAM Improvement]]*$S$7</f>
        <v>22089.830484330483</v>
      </c>
      <c r="H3" s="10" t="s">
        <v>2893</v>
      </c>
      <c r="I3" s="10" t="s">
        <v>2894</v>
      </c>
      <c r="J3" s="76">
        <v>46140.696493055599</v>
      </c>
      <c r="R3" s="85" t="s">
        <v>2895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2891</v>
      </c>
      <c r="E4" s="10"/>
      <c r="F4" s="10" t="s">
        <v>2896</v>
      </c>
      <c r="G4" s="81">
        <f>Table2[[#This Row],[Current Total FG QTY]]*Table2[[#This Row],[SAM Improvement]]*$S$7</f>
        <v>0</v>
      </c>
      <c r="H4" s="10"/>
      <c r="I4" s="10" t="s">
        <v>2894</v>
      </c>
      <c r="J4" s="76">
        <v>46149.4283796296</v>
      </c>
      <c r="R4" s="85" t="s">
        <v>2897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2891</v>
      </c>
      <c r="E5" s="10"/>
      <c r="F5" s="10" t="s">
        <v>2896</v>
      </c>
      <c r="G5" s="81">
        <f>Table2[[#This Row],[Current Total FG QTY]]*Table2[[#This Row],[SAM Improvement]]*$S$7</f>
        <v>0</v>
      </c>
      <c r="H5" s="10"/>
      <c r="I5" s="10" t="s">
        <v>2894</v>
      </c>
      <c r="J5" s="76">
        <v>46149.428298611099</v>
      </c>
      <c r="R5" s="85" t="s">
        <v>2898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2894</v>
      </c>
      <c r="J7" s="76">
        <v>46149.4286111111</v>
      </c>
      <c r="R7" s="87" t="s">
        <v>2899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2891</v>
      </c>
      <c r="E8" s="10">
        <v>0.1401</v>
      </c>
      <c r="F8" s="10" t="s">
        <v>2900</v>
      </c>
      <c r="G8" s="81">
        <f>Table2[[#This Row],[Current Total FG QTY]]*Table2[[#This Row],[SAM Improvement]]*$S$7</f>
        <v>11703.17965811966</v>
      </c>
      <c r="H8" s="10" t="s">
        <v>2893</v>
      </c>
      <c r="I8" s="10" t="s">
        <v>2894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2891</v>
      </c>
      <c r="E10" s="10">
        <v>0.1177</v>
      </c>
      <c r="F10" s="10" t="s">
        <v>2900</v>
      </c>
      <c r="G10" s="81">
        <f>Table2[[#This Row],[Current Total FG QTY]]*Table2[[#This Row],[SAM Improvement]]*$S$7</f>
        <v>8856.7573361823361</v>
      </c>
      <c r="H10" s="10"/>
      <c r="I10" s="10" t="s">
        <v>2894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2891</v>
      </c>
      <c r="E14" s="10">
        <v>0</v>
      </c>
      <c r="F14" s="10" t="s">
        <v>2901</v>
      </c>
      <c r="G14" s="81">
        <f>Table2[[#This Row],[Current Total FG QTY]]*Table2[[#This Row],[SAM Improvement]]*$S$7</f>
        <v>0</v>
      </c>
      <c r="H14" s="10" t="s">
        <v>2893</v>
      </c>
      <c r="I14" s="10" t="s">
        <v>2894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2904</v>
      </c>
      <c r="D76">
        <v>163</v>
      </c>
    </row>
    <row r="77" spans="2:4">
      <c r="B77" t="s">
        <v>2905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2906</v>
      </c>
      <c r="D167">
        <v>499</v>
      </c>
    </row>
    <row r="168" spans="2:4">
      <c r="B168" t="s">
        <v>2907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2912</v>
      </c>
      <c r="D210">
        <v>10</v>
      </c>
    </row>
    <row r="211" spans="2:4">
      <c r="B211" t="s">
        <v>2913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2914</v>
      </c>
      <c r="D218">
        <v>69</v>
      </c>
    </row>
    <row r="219" spans="2:4">
      <c r="B219" t="s">
        <v>2915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2943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2944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2945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2946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2947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2948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2949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2952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2953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2954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2955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2956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2957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2958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2959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2962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2963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2966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2026-05-19T05:31:49Z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