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05" documentId="13_ncr:1_{7EF57DF4-89AE-8C42-9C9C-3682908C3E34}" xr6:coauthVersionLast="47" xr6:coauthVersionMax="47" xr10:uidLastSave="{CF5C8871-2B25-4826-85AF-389E4D9709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H2119" i="5"/>
  <c r="I211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<sst xmlns="http://schemas.openxmlformats.org/spreadsheetml/2006/main" count="12645" uniqueCount="2996">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</sst>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9" totalsRowShown="0" headerRowDxfId="26" dataDxfId="25" tableBorderDxfId="24">
  <autoFilter ref="A2:K21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14" activePane="bottomLeft" state="frozen"/>
      <selection pane="bottomLeft" activeCell="G2120" sqref="G21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106" t="s">
        <v>2718</v>
      </c>
      <c r="C2109" s="106" t="s">
        <v>870</v>
      </c>
      <c r="D2109" s="89" t="s">
        <v>1047</v>
      </c>
      <c r="E2109" s="106" t="s">
        <v>2899</v>
      </c>
      <c r="F2109" s="107"/>
      <c r="G2109" s="106" t="s">
        <v>1612</v>
      </c>
      <c r="H2109" s="108" t="str">
        <f t="shared" ref="H2109:H2113" si="256">IF(RIGHT(G2109,1)="M", LEFT(G2109,LEN(G2109)-1), G2109)</f>
        <v>WB306</v>
      </c>
      <c r="I2109" s="108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06"/>
      <c r="C2110" s="106"/>
      <c r="D2110" s="89"/>
      <c r="E2110" s="106"/>
      <c r="F2110" s="107"/>
      <c r="G2110" s="106" t="s">
        <v>61</v>
      </c>
      <c r="H2110" s="108" t="str">
        <f t="shared" si="256"/>
        <v>DC101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6"/>
      <c r="C2111" s="106"/>
      <c r="D2111" s="89"/>
      <c r="E2111" s="106"/>
      <c r="F2111" s="107"/>
      <c r="G2111" s="106" t="s">
        <v>135</v>
      </c>
      <c r="H2111" s="108" t="str">
        <f t="shared" si="256"/>
        <v>DC200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6"/>
      <c r="C2112" s="106"/>
      <c r="D2112" s="89"/>
      <c r="E2112" s="106"/>
      <c r="F2112" s="107"/>
      <c r="G2112" s="106" t="s">
        <v>96</v>
      </c>
      <c r="H2112" s="108" t="str">
        <f t="shared" si="256"/>
        <v>DC300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6"/>
      <c r="C2113" s="106"/>
      <c r="D2113" s="89"/>
      <c r="E2113" s="106"/>
      <c r="F2113" s="107"/>
      <c r="G2113" s="106" t="s">
        <v>152</v>
      </c>
      <c r="H2113" s="108" t="str">
        <f t="shared" si="256"/>
        <v>DC400</v>
      </c>
      <c r="I2113" s="108" t="str">
        <f t="shared" si="257"/>
        <v>Non-M</v>
      </c>
      <c r="J2113" s="90"/>
      <c r="K2113" s="79"/>
    </row>
    <row r="2114" spans="1:11" ht="41.25" customHeight="1">
      <c r="A2114" s="18" t="s">
        <v>2904</v>
      </c>
      <c r="B2114" s="106"/>
      <c r="C2114" s="106"/>
      <c r="D2114" s="60"/>
      <c r="E2114" s="106"/>
      <c r="F2114" s="107"/>
      <c r="G2114" s="106" t="s">
        <v>2791</v>
      </c>
      <c r="H2114" s="108" t="str">
        <f t="shared" ref="H2114:H2118" si="258">IF(RIGHT(G2114,1)="M", LEFT(G2114,LEN(G2114)-1), G2114)</f>
        <v>PK204</v>
      </c>
      <c r="I2114" s="108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2905</v>
      </c>
      <c r="B2115" s="106"/>
      <c r="C2115" s="106"/>
      <c r="D2115" s="60"/>
      <c r="E2115" s="106"/>
      <c r="F2115" s="107"/>
      <c r="G2115" s="106" t="s">
        <v>155</v>
      </c>
      <c r="H2115" s="108" t="str">
        <f t="shared" si="258"/>
        <v>PB204</v>
      </c>
      <c r="I2115" s="108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06"/>
      <c r="C2116" s="106"/>
      <c r="D2116" s="60"/>
      <c r="E2116" s="106"/>
      <c r="F2116" s="107"/>
      <c r="G2116" s="106" t="s">
        <v>1357</v>
      </c>
      <c r="H2116" s="108" t="str">
        <f t="shared" si="258"/>
        <v>JS400</v>
      </c>
      <c r="I2116" s="108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06"/>
      <c r="C2117" s="106"/>
      <c r="D2117" s="60"/>
      <c r="E2117" s="106"/>
      <c r="F2117" s="107"/>
      <c r="G2117" s="106" t="s">
        <v>1398</v>
      </c>
      <c r="H2117" s="108" t="str">
        <f t="shared" si="258"/>
        <v>JS121</v>
      </c>
      <c r="I2117" s="108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06"/>
      <c r="C2118" s="106"/>
      <c r="D2118" s="60"/>
      <c r="E2118" s="106"/>
      <c r="F2118" s="107"/>
      <c r="G2118" s="106" t="s">
        <v>1344</v>
      </c>
      <c r="H2118" s="108" t="str">
        <f t="shared" si="258"/>
        <v>JS105</v>
      </c>
      <c r="I2118" s="108" t="str">
        <f t="shared" si="259"/>
        <v>Non-M</v>
      </c>
      <c r="J2118" s="90"/>
      <c r="K2118" s="79"/>
    </row>
    <row r="2119" spans="1:11" ht="41.25" customHeight="1">
      <c r="A2119" s="109"/>
      <c r="B2119" s="19"/>
      <c r="C2119" s="19"/>
      <c r="D2119" s="60"/>
      <c r="E2119" s="19"/>
      <c r="F2119" s="21"/>
      <c r="G2119" s="19" t="s">
        <v>1371</v>
      </c>
      <c r="H2119" s="25" t="str">
        <f>IF(RIGHT(G2119,1)="M", LEFT(G2119,LEN(G2119)-1), G2119)</f>
        <v>HM702</v>
      </c>
      <c r="I2119" s="25" t="str">
        <f>IF(RIGHT(G2119,1)="M","M","Non-M")</f>
        <v>Non-M</v>
      </c>
      <c r="J2119" s="34"/>
      <c r="K2119" s="79"/>
    </row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2909</v>
      </c>
      <c r="B2" s="8" t="s">
        <v>2910</v>
      </c>
      <c r="C2" s="8" t="s">
        <v>2911</v>
      </c>
      <c r="D2" s="8" t="s">
        <v>2912</v>
      </c>
      <c r="E2" s="8" t="s">
        <v>2913</v>
      </c>
      <c r="F2" s="8" t="s">
        <v>2914</v>
      </c>
      <c r="G2" s="80" t="s">
        <v>2915</v>
      </c>
      <c r="H2" s="8" t="s">
        <v>2916</v>
      </c>
      <c r="I2" s="8" t="s">
        <v>2917</v>
      </c>
      <c r="J2" s="75" t="s">
        <v>2918</v>
      </c>
      <c r="R2" s="83" t="s">
        <v>2919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2920</v>
      </c>
      <c r="E3" s="10">
        <v>0.1234</v>
      </c>
      <c r="F3" s="10" t="s">
        <v>2921</v>
      </c>
      <c r="G3" s="81">
        <f>Table2[[#This Row],[Current Total FG QTY]]*Table2[[#This Row],[SAM Improvement]]*$S$7</f>
        <v>22089.830484330483</v>
      </c>
      <c r="H3" s="10" t="s">
        <v>2922</v>
      </c>
      <c r="I3" s="10" t="s">
        <v>2923</v>
      </c>
      <c r="J3" s="76">
        <v>46140.696493055599</v>
      </c>
      <c r="R3" s="85" t="s">
        <v>2924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2920</v>
      </c>
      <c r="E4" s="10"/>
      <c r="F4" s="10" t="s">
        <v>2925</v>
      </c>
      <c r="G4" s="81">
        <f>Table2[[#This Row],[Current Total FG QTY]]*Table2[[#This Row],[SAM Improvement]]*$S$7</f>
        <v>0</v>
      </c>
      <c r="H4" s="10"/>
      <c r="I4" s="10" t="s">
        <v>2923</v>
      </c>
      <c r="J4" s="76">
        <v>46149.4283796296</v>
      </c>
      <c r="R4" s="85" t="s">
        <v>2926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2920</v>
      </c>
      <c r="E5" s="10"/>
      <c r="F5" s="10" t="s">
        <v>2925</v>
      </c>
      <c r="G5" s="81">
        <f>Table2[[#This Row],[Current Total FG QTY]]*Table2[[#This Row],[SAM Improvement]]*$S$7</f>
        <v>0</v>
      </c>
      <c r="H5" s="10"/>
      <c r="I5" s="10" t="s">
        <v>2923</v>
      </c>
      <c r="J5" s="76">
        <v>46149.428298611099</v>
      </c>
      <c r="R5" s="85" t="s">
        <v>2927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2923</v>
      </c>
      <c r="J7" s="76">
        <v>46149.4286111111</v>
      </c>
      <c r="R7" s="87" t="s">
        <v>2928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2920</v>
      </c>
      <c r="E8" s="10">
        <v>0.1401</v>
      </c>
      <c r="F8" s="10" t="s">
        <v>2929</v>
      </c>
      <c r="G8" s="81">
        <f>Table2[[#This Row],[Current Total FG QTY]]*Table2[[#This Row],[SAM Improvement]]*$S$7</f>
        <v>11703.17965811966</v>
      </c>
      <c r="H8" s="10" t="s">
        <v>2922</v>
      </c>
      <c r="I8" s="10" t="s">
        <v>2923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2920</v>
      </c>
      <c r="E10" s="10">
        <v>0.1177</v>
      </c>
      <c r="F10" s="10" t="s">
        <v>2929</v>
      </c>
      <c r="G10" s="81">
        <f>Table2[[#This Row],[Current Total FG QTY]]*Table2[[#This Row],[SAM Improvement]]*$S$7</f>
        <v>8856.7573361823361</v>
      </c>
      <c r="H10" s="10"/>
      <c r="I10" s="10" t="s">
        <v>2923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2920</v>
      </c>
      <c r="E14" s="10">
        <v>0</v>
      </c>
      <c r="F14" s="10" t="s">
        <v>2930</v>
      </c>
      <c r="G14" s="81">
        <f>Table2[[#This Row],[Current Total FG QTY]]*Table2[[#This Row],[SAM Improvement]]*$S$7</f>
        <v>0</v>
      </c>
      <c r="H14" s="10" t="s">
        <v>2922</v>
      </c>
      <c r="I14" s="10" t="s">
        <v>2923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2933</v>
      </c>
      <c r="D76">
        <v>163</v>
      </c>
    </row>
    <row r="77" spans="2:4">
      <c r="B77" t="s">
        <v>2934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2935</v>
      </c>
      <c r="D167">
        <v>499</v>
      </c>
    </row>
    <row r="168" spans="2:4">
      <c r="B168" t="s">
        <v>2936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2941</v>
      </c>
      <c r="D210">
        <v>10</v>
      </c>
    </row>
    <row r="211" spans="2:4">
      <c r="B211" t="s">
        <v>2942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2943</v>
      </c>
      <c r="D218">
        <v>69</v>
      </c>
    </row>
    <row r="219" spans="2:4">
      <c r="B219" t="s">
        <v>2944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2026-05-19T08:24:55Z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