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79" documentId="13_ncr:1_{7EF57DF4-89AE-8C42-9C9C-3682908C3E34}" xr6:coauthVersionLast="47" xr6:coauthVersionMax="47" xr10:uidLastSave="{5900516D-0D09-46A3-8679-710D56B64B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45" i="5"/>
  <c r="H2145" i="5"/>
  <c r="H2160" i="5"/>
  <c r="I2160" i="5"/>
  <c r="H2158" i="5"/>
  <c r="H2163" i="5"/>
  <c r="H2164" i="5"/>
  <c r="I2163" i="5"/>
  <c r="I216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2" i="5"/>
  <c r="I2162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<sst xmlns="http://schemas.openxmlformats.org/spreadsheetml/2006/main" count="12949" uniqueCount="3044">
  <si>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</si>
  <si>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</si>
  <si>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</si>
  <si>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</si>
  <si>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</si>
  <si>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</si>
  <si>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</si>
  <si>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</si>
  <si>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</si>
  <si>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</si>
  <si>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</si>
  <si>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</si>
  <si>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</si>
  <si>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</si>
  <si>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</si>
  <si>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</si>
  <si>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</si>
  <si>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</si>
  <si>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</si>
  <si>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</si>
  <si>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</si>
  <si>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</si>
  <si>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</si>
  <si>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</si>
  <si>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</si>
  <si>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</si>
  <si>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</si>
  <si>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</si>
  <si>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</si>
  <si>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</si>
  <si>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</si>
  <si>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</si>
  <si>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</si>
  <si>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</si>
  <si>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</si>
  <si>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</si>
  <si>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</si>
  <si>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</si>
  <si>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</si>
  <si>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</si>
  <si>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</si>
  <si>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</si>
  <si>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</si>
  <si>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</si>
  <si>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</si>
  <si>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</si>
  <si>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</si>
  <si>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</si>
  <si>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</si>
  <si>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</si>
  <si>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</si>
  <si>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</si>
  <si>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</si>
  <si>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</si>
  <si>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</si>
  <si>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</si>
  <si>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</si>
  <si>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</si>
  <si>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</si>
  <si>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</si>
  <si>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</si>
  <si>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</si>
  <si>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</si>
  <si>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</si>
  <si>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</si>
  <si>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</si>
  <si>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</si>
  <si>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</si>
  <si>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</si>
  <si>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</si>
  <si>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</si>
  <si>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</si>
  <si>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</si>
  <si>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</si>
  <si>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</si>
  <si>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</si>
  <si>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</si>
  <si>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</si>
  <si>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</si>
  <si>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</si>
  <si>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</si>
  <si>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</si>
  <si>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</si>
  <si>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</si>
  <si>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</si>
  <si>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</si>
  <si>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</si>
  <si>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</si>
  <si>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</si>
  <si>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</si>
  <si>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</si>
  <si>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</si>
  <si>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</si>
  <si>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</si>
  <si>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</si>
  <si>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</si>
  <si>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</si>
  <si>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</si>
  <si>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</si>
  <si>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</si>
  <si>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</si>
  <si>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</si>
  <si>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</si>
  <si>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</si>
  <si>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</si>
  <si>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</si>
  <si>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</si>
  <si>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</si>
  <si>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</si>
  <si>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</si>
  <si>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</si>
  <si>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</si>
  <si>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</si>
  <si>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</si>
  <si>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</si>
  <si>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</si>
  <si>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</si>
  <si>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</si>
  <si>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</si>
  <si>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</si>
  <si>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</si>
  <si>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</si>
  <si>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</si>
  <si>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</si>
  <si>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</si>
  <si>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</si>
  <si>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</si>
  <si>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</si>
  <si>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</si>
  <si>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</si>
  <si>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</si>
  <si>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</si>
  <si>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</si>
  <si>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</si>
  <si>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</si>
  <si>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</si>
  <si>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</si>
  <si>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</si>
  <si>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</si>
  <si>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</si>
  <si>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</si>
  <si>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</si>
  <si>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</si>
  <si>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</si>
  <si>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</si>
  <si>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</si>
  <si>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</si>
  <si>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</si>
  <si>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</si>
  <si>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</si>
  <si>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</si>
  <si>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</si>
  <si>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</si>
  <si>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</si>
  <si>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</si>
  <si>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</si>
  <si>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</si>
  <si>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</si>
  <si>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</si>
  <si>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</si>
  <si>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</si>
  <si>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</si>
  <si>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</si>
  <si>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</si>
  <si>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</si>
  <si>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</si>
  <si>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</si>
  <si>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</si>
  <si>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</si>
  <si>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</si>
  <si>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</si>
  <si>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</si>
  <si>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</si>
  <si>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</si>
  <si>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</si>
  <si>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</si>
  <si>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</si>
  <si>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</si>
  <si>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</si>
  <si>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</si>
  <si>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</si>
  <si>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</si>
  <si>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</si>
  <si>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</si>
  <si>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</si>
  <si>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</si>
  <si>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</si>
  <si>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</si>
  <si>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</si>
  <si>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</si>
  <si>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</si>
  <si>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</si>
  <si>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</si>
  <si>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</si>
  <si>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</si>
  <si>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</si>
  <si>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</si>
  <si>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</si>
  <si>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</si>
  <si>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</si>
  <si>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</si>
  <si>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</si>
  <si>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</si>
  <si>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</si>
  <si>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</si>
  <si>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</si>
  <si>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</si>
  <si>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</si>
  <si>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</si>
  <si>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</si>
  <si>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</si>
  <si>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</si>
  <si>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</si>
  <si>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</si>
  <si>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</si>
  <si>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</si>
  <si>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</si>
  <si>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</si>
  <si>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</si>
  <si>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</si>
  <si>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</si>
  <si>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</si>
  <si>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</si>
  <si>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</si>
  <si>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</si>
  <si>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</si>
  <si>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</si>
  <si>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</si>
  <si>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</si>
  <si>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</si>
  <si>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</si>
  <si>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</si>
  <si>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</si>
  <si>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</si>
  <si>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</si>
  <si>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</si>
  <si>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</si>
  <si>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</si>
  <si>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</si>
  <si>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</si>
  <si>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</si>
  <si>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</si>
  <si>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</si>
  <si>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</si>
  <si>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</si>
  <si>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</si>
  <si>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</si>
  <si>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</si>
  <si>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</si>
  <si>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</si>
  <si>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</si>
  <si>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</si>
  <si>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</si>
  <si>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</si>
  <si>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</si>
  <si>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</si>
  <si>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</si>
  <si>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</si>
  <si>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</si>
  <si>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</si>
  <si>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</si>
  <si>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</si>
  <si>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</si>
  <si>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</si>
  <si>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</si>
  <si>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</si>
  <si>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</si>
  <si>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</si>
  <si>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</si>
  <si>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</si>
  <si>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</si>
  <si>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</si>
  <si>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</si>
  <si>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</si>
  <si>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</si>
  <si>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</si>
  <si>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</si>
  <si>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</si>
  <si>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</si>
  <si>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</si>
  <si>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</si>
  <si>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</si>
  <si>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</si>
  <si>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</si>
  <si>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</si>
  <si>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</si>
  <si>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</si>
  <si>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</si>
  <si>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</si>
  <si>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</si>
  <si>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</si>
  <si>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</si>
  <si>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</si>
  <si>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</si>
  <si>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</si>
  <si>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</si>
  <si>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</si>
  <si>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</si>
  <si>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</si>
  <si>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</si>
  <si>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</si>
  <si>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</si>
  <si>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</si>
  <si>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</si>
  <si>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</si>
  <si>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</si>
  <si>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</si>
  <si>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</si>
  <si>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</si>
  <si>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</si>
  <si>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</si>
  <si>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</si>
  <si>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</si>
  <si>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</si>
  <si>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</si>
  <si>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</si>
  <si>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</si>
  <si>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</si>
  <si>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</si>
  <si>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</si>
  <si>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</si>
  <si>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</si>
  <si>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</si>
  <si>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</si>
  <si>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</si>
  <si>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</si>
  <si>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</si>
  <si>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</si>
  <si>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</si>
  <si>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</si>
  <si>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</si>
  <si>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</si>
  <si>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</si>
  <si>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</si>
  <si>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</si>
  <si>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</si>
  <si>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</si>
  <si>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</si>
  <si>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</si>
  <si>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</si>
  <si>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</si>
  <si>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</si>
  <si>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</si>
  <si>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</si>
  <si>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</si>
  <si>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</si>
  <si>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</si>
  <si>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</si>
  <si>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</si>
  <si>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</si>
  <si>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</si>
  <si>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</si>
  <si>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</si>
  <si>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</si>
  <si>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</si>
  <si>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</si>
  <si>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</si>
  <si>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</si>
  <si>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</si>
  <si>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</si>
  <si>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</si>
  <si>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</si>
  <si>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</si>
  <si>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</si>
  <si>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</si>
  <si>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</si>
  <si>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</si>
  <si>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</si>
  <si>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</si>
  <si>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</si>
  <si>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</si>
  <si>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</si>
  <si>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</si>
  <si>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</si>
  <si>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</si>
  <si>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</si>
  <si>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</si>
  <si>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</si>
  <si>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</si>
  <si>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</si>
  <si>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</si>
  <si>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</si>
  <si>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</si>
  <si>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</si>
  <si>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</si>
  <si>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</si>
  <si>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</si>
  <si>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</si>
  <si>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</si>
  <si>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</si>
  <si>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</si>
  <si>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</si>
  <si>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</si>
  <si>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</si>
  <si>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</si>
  <si>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</si>
  <si>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</si>
  <si>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</si>
  <si>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</si>
  <si>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</si>
  <si>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</si>
  <si>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</si>
  <si>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</si>
  <si>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</si>
  <si>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</si>
  <si>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</si>
  <si>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</si>
  <si>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</si>
  <si>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</si>
  <si>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</si>
  <si>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</si>
  <si>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</si>
  <si>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</si>
  <si>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</si>
  <si>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</si>
  <si>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</si>
  <si>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</si>
  <si>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</si>
  <si>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</si>
  <si>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</si>
  <si>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</si>
  <si>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</si>
  <si>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</si>
  <si>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</si>
  <si>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</si>
  <si>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</si>
  <si>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</si>
  <si>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</si>
  <si>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</si>
  <si>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</si>
  <si>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</si>
  <si>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</si>
  <si>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</si>
  <si>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</si>
  <si>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</si>
  <si>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</si>
  <si>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</si>
  <si>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</si>
  <si>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</si>
  <si>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</si>
  <si>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</si>
  <si>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</si>
  <si>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</si>
  <si>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</si>
  <si>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</si>
  <si>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</si>
  <si>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</si>
  <si>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</si>
  <si>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</si>
  <si>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</si>
  <si>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</si>
  <si>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</si>
  <si>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</si>
  <si>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</si>
  <si>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</si>
  <si>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</si>
  <si>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</si>
  <si>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</si>
  <si>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</si>
  <si>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</si>
  <si>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</si>
  <si>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</si>
  <si>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</si>
  <si>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</si>
  <si>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</si>
  <si>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</si>
  <si>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</si>
  <si>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</si>
  <si>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</si>
  <si>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</si>
  <si>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</si>
  <si>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</si>
  <si>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</si>
  <si>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</si>
  <si>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</si>
  <si>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</si>
  <si>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</si>
  <si>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</si>
  <si>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</si>
  <si>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</si>
  <si>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</si>
  <si>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</si>
  <si>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</si>
  <si>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</si>
  <si>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</si>
  <si>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</si>
  <si>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</si>
  <si>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</si>
  <si>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</si>
  <si>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</si>
  <si>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</si>
  <si>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</si>
  <si>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</si>
  <si>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</si>
  <si>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</si>
  <si>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</si>
  <si>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</si>
  <si>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</si>
  <si>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</si>
  <si>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</si>
  <si>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</si>
  <si>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</si>
  <si>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</si>
  <si>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</si>
  <si>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</si>
  <si>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</si>
  <si>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</si>
  <si>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</si>
  <si>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</si>
  <si>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</si>
  <si>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</si>
  <si>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</si>
  <si>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</si>
  <si>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</si>
  <si>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</si>
  <si>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</si>
  <si>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</si>
  <si>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</si>
  <si>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</si>
  <si>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</si>
  <si>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</si>
  <si>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</si>
  <si>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</si>
  <si>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</si>
  <si>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</si>
  <si>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</si>
  <si>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</si>
  <si>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</si>
  <si>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</si>
  <si>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</si>
  <si>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</si>
  <si>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</si>
  <si>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</si>
  <si>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</si>
  <si>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</si>
  <si>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</si>
  <si>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</si>
  <si>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</si>
  <si>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</si>
  <si>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</si>
  <si>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</si>
  <si>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</si>
  <si>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</si>
  <si>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</si>
  <si>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</si>
  <si>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</si>
  <si>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</si>
  <si>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</si>
  <si>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</si>
  <si>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</si>
  <si>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</si>
  <si>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</si>
  <si>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</si>
  <si>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</si>
  <si>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</si>
  <si>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</si>
  <si>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</si>
  <si>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</si>
  <si>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</si>
  <si>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</si>
  <si>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</si>
  <si>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</si>
  <si>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</si>
  <si>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</si>
  <si>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</si>
  <si>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</si>
  <si>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</si>
  <si>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</si>
  <si>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</si>
  <si>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</si>
  <si>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</si>
  <si>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</si>
  <si>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</si>
  <si>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</si>
  <si>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</si>
  <si>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</si>
  <si>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</si>
  <si>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</si>
  <si>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</si>
  <si>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</si>
  <si>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</si>
  <si>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</si>
  <si>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</si>
  <si>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</si>
  <si>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</si>
  <si>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</si>
  <si>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</si>
  <si>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</si>
  <si>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</si>
  <si>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</si>
  <si>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</si>
  <si>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</si>
  <si>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</si>
  <si>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</si>
  <si>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</si>
  <si>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</si>
  <si>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</si>
  <si>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</si>
  <si>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</si>
  <si>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</si>
  <si>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</si>
  <si>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</si>
  <si>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</si>
  <si>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</si>
  <si>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</si>
  <si>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</si>
  <si>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</si>
  <si>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</si>
  <si>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</si>
  <si>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</si>
  <si>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</si>
  <si>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</si>
  <si>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</si>
  <si>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</si>
  <si>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</si>
  <si>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</si>
  <si>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</si>
  <si>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</si>
  <si>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</si>
  <si>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</si>
  <si>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</si>
  <si>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</si>
  <si>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</si>
  <si>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</si>
  <si>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</si>
  <si>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</si>
  <si>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</si>
  <si>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</si>
  <si>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</si>
  <si>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</si>
  <si>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</si>
  <si>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</si>
  <si>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</si>
  <si>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</si>
  <si>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</si>
  <si>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</si>
  <si>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</si>
  <si>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</si>
  <si>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</si>
  <si>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</si>
  <si>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</si>
  <si>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</si>
  <si>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</si>
  <si>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</si>
  <si>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</si>
  <si>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</si>
  <si>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</si>
  <si>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</si>
  <si>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</si>
  <si>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</si>
  <si>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</si>
  <si>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</si>
  <si>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</si>
  <si>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</si>
  <si>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</si>
  <si>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</si>
  <si>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</si>
  <si>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</si>
  <si>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</si>
  <si>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</si>
  <si>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</si>
  <si>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</si>
  <si>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</si>
  <si>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</si>
  <si>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</si>
  <si>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</si>
  <si>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</si>
  <si>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</si>
  <si>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</si>
  <si>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</si>
  <si>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</si>
  <si>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</si>
  <si>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</si>
  <si>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</si>
  <si>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</si>
  <si>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</si>
  <si>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</si>
  <si>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</si>
  <si>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</si>
  <si>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</si>
  <si>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</si>
  <si>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</si>
  <si>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</si>
  <si>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</si>
  <si>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</si>
  <si>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</si>
  <si>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</si>
  <si>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</si>
  <si>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</si>
  <si>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</si>
  <si>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</si>
  <si>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</si>
  <si>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</si>
  <si>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</si>
  <si>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</si>
  <si>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</si>
  <si>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</si>
  <si>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</si>
  <si>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</si>
  <si>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</si>
  <si>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</si>
  <si>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</si>
  <si>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</si>
  <si>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</si>
  <si>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</si>
  <si>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</si>
  <si>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</si>
  <si>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</si>
  <si>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</si>
  <si>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</si>
  <si>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</si>
  <si>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</si>
  <si>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</si>
  <si>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</si>
  <si>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</si>
  <si>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</si>
  <si>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</si>
  <si>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</si>
  <si>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</si>
  <si>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</si>
  <si>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</si>
  <si>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</si>
  <si>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</si>
  <si>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</si>
  <si>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</si>
  <si>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</si>
  <si>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</si>
  <si>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</si>
  <si>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</si>
  <si>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</si>
  <si>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</si>
  <si>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</si>
  <si>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</si>
  <si>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</si>
  <si>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</si>
  <si>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</si>
  <si>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</si>
  <si>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</si>
  <si>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</si>
  <si>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</si>
  <si>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</si>
  <si>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</si>
  <si>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</si>
  <si>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</si>
  <si>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</si>
  <si>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</si>
  <si>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</si>
  <si>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</si>
  <si>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</si>
  <si>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</si>
  <si>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</si>
  <si>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</si>
  <si>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</si>
  <si>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</si>
  <si>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</si>
  <si>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</si>
  <si>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</si>
  <si>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</si>
  <si>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</si>
  <si>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</si>
  <si>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</si>
  <si>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</si>
  <si>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</si>
  <si>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</si>
  <si>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</si>
  <si>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</si>
  <si>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</si>
  <si>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</si>
  <si>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</si>
  <si>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</si>
  <si>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</si>
  <si>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</si>
  <si>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</si>
  <si>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</si>
  <si>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</si>
  <si>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</si>
  <si>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</si>
  <si>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</si>
  <si>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</si>
  <si>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</si>
  <si>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</si>
  <si>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</si>
  <si>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</si>
  <si>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</si>
  <si>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</si>
  <si>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</si>
  <si>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</si>
  <si>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</si>
  <si>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</si>
  <si>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</si>
  <si>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</si>
  <si>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</si>
  <si>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</si>
  <si>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</si>
  <si>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</si>
  <si>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</si>
  <si>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</si>
  <si>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</si>
  <si>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</si>
  <si>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</si>
  <si>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</si>
  <si>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</si>
  <si>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</si>
  <si>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</si>
  <si>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</si>
  <si>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</si>
  <si>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</si>
  <si>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</si>
  <si>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</si>
  <si>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</si>
  <si>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</si>
  <si>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</si>
  <si>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</si>
  <si>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</si>
  <si>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</si>
  <si>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</si>
  <si>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</si>
  <si>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</si>
  <si>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</si>
  <si>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</si>
  <si>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</si>
  <si>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</si>
  <si>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</si>
  <si>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</si>
  <si>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</si>
  <si>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</si>
  <si>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</si>
  <si>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</si>
  <si>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</si>
  <si>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</si>
  <si>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</si>
  <si>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</si>
  <si>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</si>
  <si>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</si>
  <si>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</si>
  <si>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</si>
  <si>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</si>
  <si>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</si>
  <si>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</si>
  <si>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</si>
  <si>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</si>
  <si>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</si>
  <si>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</si>
  <si>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</si>
  <si>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</si>
  <si>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</si>
  <si>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</si>
  <si>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</si>
  <si>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</si>
  <si>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</si>
  <si>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</si>
  <si>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</si>
  <si>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</si>
  <si>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</si>
  <si>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</si>
  <si>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</si>
  <si>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</si>
  <si>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</si>
  <si>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</si>
  <si>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</si>
  <si>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</si>
  <si>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</si>
  <si>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</si>
  <si>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</si>
  <si>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</si>
  <si>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</si>
  <si>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</si>
  <si>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</si>
  <si>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</si>
  <si>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</si>
  <si>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</si>
  <si>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</si>
  <si>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</si>
  <si>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</si>
  <si>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</si>
  <si>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</si>
  <si>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</si>
  <si>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</si>
  <si>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</si>
  <si>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</si>
  <si>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</si>
  <si>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</si>
  <si>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</si>
  <si>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</si>
  <si>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</si>
  <si>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</si>
  <si>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</si>
  <si>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</si>
  <si>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</si>
  <si>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</si>
  <si>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</si>
  <si>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</si>
  <si>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</si>
  <si>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</si>
  <si>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</si>
  <si>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</si>
  <si>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</si>
  <si>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</si>
  <si>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</si>
  <si>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</si>
  <si>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</si>
  <si>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</si>
  <si>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</si>
  <si>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</si>
  <si>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</si>
  <si>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</si>
  <si>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</si>
  <si>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</si>
  <si>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</si>
  <si>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</si>
  <si>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</si>
  <si>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</si>
  <si>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</si>
  <si>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</si>
  <si>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</si>
  <si>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</si>
  <si>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</si>
  <si>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</si>
  <si>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</si>
  <si>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</si>
  <si>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</si>
  <si>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</si>
  <si>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</si>
  <si>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</si>
  <si>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</si>
  <si>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</si>
  <si>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</si>
  <si>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</si>
  <si>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</si>
  <si>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</si>
  <si>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</si>
  <si>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</si>
  <si>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</si>
  <si>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</si>
  <si>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</si>
  <si>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</si>
  <si>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</si>
  <si>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</si>
  <si>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</si>
  <si>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</si>
  <si>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</si>
  <si>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</si>
  <si>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</si>
  <si>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</si>
  <si>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</si>
  <si>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</si>
  <si>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</si>
  <si>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</si>
  <si>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</si>
  <si>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</si>
  <si>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</si>
  <si>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</si>
  <si>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</si>
  <si>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</si>
  <si>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</si>
  <si>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</si>
  <si>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</si>
  <si>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</si>
  <si>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</si>
  <si>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</si>
  <si>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</si>
  <si>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</si>
  <si>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</si>
  <si>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</si>
  <si>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</si>
  <si>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</si>
  <si>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</si>
  <si>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</si>
  <si>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</si>
  <si>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</si>
  <si>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</si>
  <si>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</si>
  <si>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</si>
  <si>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</si>
  <si>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</si>
  <si>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</si>
  <si>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</si>
  <si>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</si>
  <si>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</si>
  <si>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</si>
  <si>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</si>
  <si>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</si>
  <si>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</si>
  <si>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</si>
  <si>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</si>
  <si>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</si>
  <si>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</si>
  <si>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</si>
  <si>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</si>
  <si>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</si>
  <si>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</si>
  <si>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</si>
  <si>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</si>
  <si>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</si>
  <si>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</si>
  <si>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</si>
  <si>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</si>
  <si>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</si>
  <si>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</si>
  <si>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</si>
  <si>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</si>
  <si>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</si>
  <si>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</si>
  <si>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</si>
  <si>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</si>
  <si>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</si>
  <si>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</si>
  <si>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</si>
  <si>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</si>
  <si>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</si>
  <si>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</si>
  <si>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</si>
  <si>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</si>
  <si>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</si>
  <si>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</si>
  <si>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</si>
  <si>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</si>
  <si>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</si>
  <si>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</si>
  <si>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</si>
  <si>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</si>
  <si>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</si>
  <si>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</si>
  <si>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</si>
  <si>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</si>
  <si>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</si>
  <si>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</si>
  <si>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</si>
  <si>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</si>
  <si>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</si>
  <si>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</si>
  <si>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</si>
  <si>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</si>
  <si>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</si>
  <si>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</si>
  <si>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</si>
  <si>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</si>
  <si>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</si>
  <si>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</si>
  <si>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</si>
  <si>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</si>
  <si>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</si>
  <si>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</si>
  <si>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</si>
  <si>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</si>
  <si>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</si>
  <si>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</si>
  <si>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</si>
  <si>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</si>
  <si>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</si>
  <si>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</si>
  <si>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</si>
  <si>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</si>
  <si>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</si>
  <si>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</si>
  <si>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</si>
  <si>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</si>
  <si>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</si>
  <si>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</si>
  <si>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</si>
  <si>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</si>
  <si>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</si>
  <si>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</si>
  <si>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</si>
  <si>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</si>
  <si>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</si>
  <si>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</si>
  <si>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</si>
  <si>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</si>
  <si>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</si>
  <si>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</si>
  <si>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</si>
  <si>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</si>
  <si>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</si>
  <si>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</si>
  <si>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</si>
  <si>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</si>
  <si>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</si>
  <si>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</si>
  <si>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</si>
  <si>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</si>
  <si>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</si>
  <si>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</si>
  <si>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</si>
  <si>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</si>
  <si>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</si>
  <si>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</si>
  <si>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</si>
  <si>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</si>
  <si>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</si>
  <si>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</si>
  <si>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</si>
  <si>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</si>
  <si>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</si>
  <si>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</si>
  <si>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</si>
  <si>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</si>
  <si>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</si>
  <si>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</si>
  <si>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</si>
  <si>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</si>
  <si>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</si>
  <si>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</si>
  <si>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</si>
  <si>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</si>
  <si>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</si>
  <si>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</si>
  <si>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</si>
  <si>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</si>
  <si>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</si>
  <si>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</si>
  <si>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</si>
  <si>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</si>
  <si>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</si>
  <si>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</si>
  <si>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</si>
  <si>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</si>
  <si>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</si>
  <si>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</si>
  <si>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</si>
  <si>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</si>
  <si>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</si>
  <si>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</si>
  <si>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</si>
  <si>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</si>
  <si>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</si>
  <si>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</si>
  <si>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</si>
  <si>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</si>
  <si>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</si>
  <si>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</si>
  <si>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</si>
  <si>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</si>
  <si>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</si>
  <si>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</si>
  <si>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</si>
  <si>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</si>
  <si>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</si>
  <si>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</si>
  <si>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</si>
  <si>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</si>
  <si>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</si>
  <si>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</si>
  <si>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</si>
  <si>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</si>
  <si>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</si>
  <si>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</si>
  <si>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</si>
  <si>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</si>
  <si>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</si>
  <si>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</si>
  <si>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</si>
  <si>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</si>
  <si>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</si>
  <si>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</si>
  <si>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</si>
  <si>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</si>
  <si>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</si>
  <si>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</si>
  <si>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</si>
  <si>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</si>
  <si>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</si>
  <si>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</si>
  <si>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</si>
  <si>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</si>
  <si>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</si>
  <si>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</si>
  <si>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</si>
  <si>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</si>
  <si>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</si>
  <si>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</si>
  <si>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</si>
  <si>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</si>
  <si>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</si>
  <si>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</si>
  <si>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</si>
  <si>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</si>
  <si>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</si>
  <si>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</si>
  <si>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</si>
  <si>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</si>
  <si>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</si>
  <si>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</si>
  <si>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</si>
  <si>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</si>
  <si>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</si>
  <si>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</si>
  <si>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</si>
  <si>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</si>
  <si>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</si>
  <si>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</si>
  <si>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</si>
  <si>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</si>
  <si>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</si>
  <si>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</si>
  <si>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</si>
  <si>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</si>
  <si>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</si>
  <si>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</si>
  <si>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</si>
  <si>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</si>
  <si>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</si>
  <si>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</si>
  <si>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</si>
  <si>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</si>
  <si>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</si>
  <si>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</si>
  <si>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</si>
  <si>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</si>
  <si>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</si>
  <si>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</si>
  <si>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</si>
  <si>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</si>
  <si>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</si>
  <si>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</si>
  <si>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</si>
  <si>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</si>
  <si>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</si>
  <si>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</si>
  <si>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</si>
  <si>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</si>
  <si>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</si>
  <si>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</si>
  <si>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</si>
  <si>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</si>
  <si>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</si>
  <si>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</si>
  <si>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</si>
  <si>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</si>
  <si>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</si>
  <si>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</si>
  <si>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</si>
  <si>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</si>
  <si>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</si>
  <si>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</si>
  <si>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</si>
  <si>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</si>
  <si>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</si>
  <si>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</si>
  <si>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</si>
  <si>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</si>
  <si>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</si>
  <si>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</si>
  <si>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</si>
  <si>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</si>
  <si>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</si>
  <si>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</si>
  <si>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</si>
  <si>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</si>
  <si>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</si>
  <si>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</si>
  <si>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</si>
  <si>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</si>
  <si>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</si>
  <si>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</si>
  <si>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</si>
  <si>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</si>
  <si>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</si>
  <si>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</si>
  <si>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</si>
  <si>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</si>
  <si>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</si>
  <si>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</si>
  <si>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</si>
  <si>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</si>
  <si>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</si>
  <si>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</si>
  <si>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</si>
  <si>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</si>
  <si>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</si>
  <si>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</si>
  <si>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</si>
  <si>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</si>
  <si>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</si>
  <si>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</si>
  <si>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</si>
  <si>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</si>
  <si>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</si>
  <si>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</si>
  <si>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</si>
  <si>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</si>
  <si>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</si>
  <si>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</si>
  <si>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</si>
  <si>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</si>
  <si>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</si>
  <si>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</si>
  <si>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</si>
  <si>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</si>
  <si>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</si>
  <si>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</si>
  <si>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</si>
  <si>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</si>
  <si>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</si>
  <si>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</si>
  <si>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</si>
  <si>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</si>
  <si>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</si>
  <si>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</si>
  <si>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</si>
  <si>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</si>
  <si>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</si>
  <si>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</si>
  <si>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</si>
  <si>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</si>
  <si>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</si>
  <si>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</si>
  <si>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</si>
  <si>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</si>
  <si>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</si>
  <si>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</si>
  <si>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</si>
  <si>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</si>
  <si>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</si>
  <si>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</si>
  <si>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</si>
  <si>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</si>
  <si>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</si>
  <si>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</si>
  <si>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</si>
  <si>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</si>
  <si>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</si>
  <si>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</si>
  <si>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</si>
  <si>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</si>
  <si>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</si>
  <si>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</si>
  <si>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</si>
  <si>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</si>
  <si>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</si>
  <si>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</si>
  <si>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</si>
  <si>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</si>
  <si>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</si>
  <si>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</si>
  <si>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</si>
  <si>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</si>
  <si>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</si>
  <si>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</si>
  <si>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</si>
  <si>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</si>
  <si>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</si>
  <si>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</si>
  <si>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</si>
  <si>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</si>
  <si>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</si>
  <si>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</si>
  <si>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</si>
  <si>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</si>
  <si>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</si>
  <si>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</si>
  <si>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</si>
  <si>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</si>
  <si>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</si>
  <si>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</si>
  <si>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</si>
  <si>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</si>
  <si>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</si>
  <si>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</si>
  <si>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</si>
  <si>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</si>
  <si>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</si>
  <si>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</si>
  <si>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</si>
  <si>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</si>
  <si>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</si>
  <si>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</si>
  <si>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</si>
  <si>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</si>
  <si>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</si>
  <si>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</si>
  <si>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</si>
  <si>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</si>
  <si>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</si>
  <si>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</si>
  <si>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</si>
  <si>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</si>
  <si>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</si>
  <si>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</si>
  <si>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</si>
  <si>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</si>
  <si>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</si>
  <si>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</si>
  <si>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</si>
  <si>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</si>
  <si>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</si>
  <si>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</si>
  <si>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</si>
  <si>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</si>
  <si>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</si>
  <si>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</si>
  <si>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</si>
  <si>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</si>
  <si>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</si>
  <si>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</si>
  <si>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</si>
  <si>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</si>
  <si>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</si>
  <si>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</si>
  <si>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</si>
  <si>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</si>
  <si>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</si>
  <si>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</si>
  <si>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</si>
  <si>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</si>
  <si>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</si>
  <si>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</si>
  <si>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</si>
  <si>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</si>
  <si>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</si>
  <si>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</si>
  <si>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</si>
  <si>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</si>
  <si>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</si>
  <si>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</si>
  <si>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</si>
  <si>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</si>
  <si>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</si>
  <si>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</si>
  <si>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</si>
  <si>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</si>
  <si>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</si>
  <si>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</si>
  <si>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</si>
  <si>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</si>
  <si>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</si>
  <si>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</si>
  <si>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</si>
  <si>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</si>
  <si>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</si>
  <si>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</si>
  <si>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</si>
  <si>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</si>
  <si>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</si>
  <si>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</si>
  <si>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</si>
  <si>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</si>
  <si>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</si>
  <si>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</si>
  <si>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</si>
  <si>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</si>
  <si>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</si>
  <si>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</si>
  <si>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</si>
  <si>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</si>
  <si>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</si>
  <si>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</si>
  <si>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</si>
  <si>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</si>
  <si>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</si>
  <si>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</si>
  <si>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</si>
  <si>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</si>
  <si>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</si>
  <si>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</si>
  <si>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</si>
  <si>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</si>
  <si>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</si>
  <si>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</si>
  <si>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</si>
  <si>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</si>
  <si>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</si>
  <si>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</si>
  <si>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</si>
  <si>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</si>
  <si>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</si>
  <si>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</si>
  <si>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</si>
  <si>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</si>
  <si>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</si>
  <si>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</si>
  <si>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</si>
  <si>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</si>
  <si>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</si>
  <si>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</si>
  <si>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</si>
  <si>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</si>
  <si>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</si>
  <si>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</si>
  <si>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</si>
  <si>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</si>
  <si>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</si>
  <si>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</si>
  <si>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</si>
  <si>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</si>
  <si>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</si>
  <si>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</si>
  <si>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</si>
  <si>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</si>
  <si>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</si>
  <si>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</si>
  <si>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</si>
  <si>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</si>
  <si>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</si>
  <si>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</si>
  <si>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</si>
  <si>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</si>
  <si>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</si>
  <si>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</si>
  <si>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</si>
  <si>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</si>
  <si>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</si>
  <si>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</si>
  <si>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</si>
  <si>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</si>
  <si>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</si>
  <si>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</si>
  <si>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</si>
  <si>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</si>
  <si>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</si>
  <si>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</si>
  <si>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</si>
  <si>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</si>
  <si>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</si>
  <si>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</si>
  <si>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</si>
  <si>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</si>
  <si>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</si>
  <si>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</si>
  <si>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</si>
  <si>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</si>
  <si>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</si>
  <si>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</si>
  <si>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</si>
  <si>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</si>
  <si>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</si>
  <si>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</si>
  <si>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</si>
  <si>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</si>
  <si>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</si>
  <si>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</si>
  <si>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</si>
  <si>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</si>
  <si>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</si>
  <si>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</si>
  <si>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</si>
  <si>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</si>
  <si>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</si>
  <si>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</si>
  <si>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</si>
  <si>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</si>
  <si>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</si>
  <si>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</si>
  <si>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</si>
  <si>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</si>
  <si>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</si>
  <si>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</si>
  <si>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</si>
  <si>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</si>
  <si>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</si>
  <si>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</si>
  <si>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</si>
  <si>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</si>
  <si>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</si>
  <si>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</si>
  <si>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</si>
  <si>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</si>
  <si>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</si>
  <si>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</si>
  <si>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</si>
  <si>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</si>
  <si>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</si>
  <si>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</si>
  <si>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</si>
  <si>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</si>
  <si>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</si>
  <si>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</si>
  <si>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</si>
  <si>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</si>
  <si>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</si>
  <si>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</si>
  <si>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</si>
  <si>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</si>
  <si>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</si>
  <si>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</si>
  <si>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</si>
  <si>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</si>
  <si>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</si>
  <si>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</si>
  <si>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</si>
  <si>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</si>
  <si>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</si>
  <si>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</si>
  <si>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</si>
  <si>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</si>
  <si>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</si>
  <si>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</si>
  <si>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</si>
  <si>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</si>
  <si>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</si>
  <si>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</si>
  <si>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</si>
  <si>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</si>
  <si>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</si>
  <si>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</si>
  <si>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</si>
  <si>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</si>
  <si>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</si>
  <si>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</si>
  <si>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</si>
  <si>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</si>
  <si>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</si>
  <si>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</si>
  <si>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</si>
  <si>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</si>
  <si>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</si>
  <si>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</si>
  <si>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</si>
  <si>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</si>
  <si>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</si>
  <si>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</si>
  <si>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</si>
  <si>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</si>
  <si>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</si>
  <si>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</si>
  <si>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</si>
  <si>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</si>
  <si>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</si>
  <si>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</si>
  <si>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</si>
  <si>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</si>
  <si>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</si>
  <si>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</si>
  <si>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</si>
  <si>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</si>
  <si>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</si>
  <si>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</si>
  <si>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</si>
  <si>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</si>
  <si>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</si>
  <si>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</si>
  <si>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</si>
  <si>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</si>
  <si>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</si>
  <si>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</si>
  <si>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</si>
  <si>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</si>
  <si>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</si>
  <si>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</si>
  <si>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</si>
  <si>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</si>
  <si>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</si>
  <si>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</si>
  <si>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</si>
  <si>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</si>
  <si>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</si>
  <si>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</si>
  <si>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</si>
  <si>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</si>
  <si>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</si>
  <si>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</si>
  <si>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</si>
  <si>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</si>
  <si>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</si>
  <si>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</si>
  <si>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</si>
  <si>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</si>
  <si>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</si>
  <si>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</si>
  <si>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</si>
  <si>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</si>
  <si>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</si>
  <si>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</si>
  <si>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</si>
  <si>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</si>
  <si>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</si>
  <si>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</si>
  <si>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</si>
  <si>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</si>
  <si>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</si>
  <si>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</si>
  <si>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</si>
  <si>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</si>
  <si>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</si>
  <si>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</si>
  <si>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</si>
  <si>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</si>
  <si>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</si>
  <si>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</si>
  <si>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</si>
  <si>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</si>
  <si>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</si>
  <si>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</si>
  <si>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</si>
  <si>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</si>
  <si>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</si>
  <si>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</si>
  <si>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</si>
  <si>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</si>
  <si>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</si>
  <si>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</si>
  <si>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</si>
  <si>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</si>
  <si>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</si>
  <si>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</si>
  <si>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</si>
  <si>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</si>
  <si>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</si>
  <si>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</si>
  <si>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</si>
  <si>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</si>
  <si>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</si>
  <si>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</si>
  <si>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</si>
  <si>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</si>
  <si>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</si>
  <si>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</si>
  <si>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</si>
  <si>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</si>
  <si>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</si>
  <si>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</si>
  <si>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</si>
  <si>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</si>
  <si>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</si>
  <si>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</si>
  <si>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</si>
  <si>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</si>
  <si>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</si>
  <si>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</si>
  <si>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</si>
  <si>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</si>
  <si>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</si>
  <si>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</si>
  <si>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</si>
  <si>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</si>
  <si>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</si>
  <si>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</si>
  <si>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</si>
  <si>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</si>
  <si>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</si>
  <si>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</si>
  <si>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</si>
  <si>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</si>
  <si>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</si>
  <si>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</si>
  <si>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</si>
  <si>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</si>
  <si>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</si>
  <si>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</si>
  <si>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</si>
  <si>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</si>
  <si>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</si>
  <si>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</si>
  <si>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</si>
  <si>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</si>
  <si>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</si>
  <si>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</si>
  <si>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</si>
  <si>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</si>
  <si>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</si>
  <si>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</si>
  <si>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</si>
  <si>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</si>
  <si>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</si>
  <si>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</si>
  <si>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</si>
  <si>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</si>
  <si>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</si>
  <si>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</si>
  <si>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</si>
  <si>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</si>
  <si>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</si>
  <si>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</si>
  <si>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</si>
  <si>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</si>
  <si>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</si>
  <si>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</si>
  <si>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</si>
  <si>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</si>
  <si>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</si>
  <si>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</si>
  <si>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</si>
  <si>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</si>
  <si>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</si>
  <si>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</si>
  <si>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</si>
  <si>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</si>
  <si>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</si>
  <si>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</si>
  <si>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</si>
  <si>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</si>
  <si>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</si>
  <si>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</si>
  <si>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</si>
  <si>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</si>
  <si>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</si>
  <si>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</si>
  <si>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</si>
  <si>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</si>
  <si>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</si>
  <si>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</si>
  <si>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</si>
  <si>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</si>
  <si>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</si>
  <si>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</si>
  <si>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</si>
  <si>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</si>
  <si>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</si>
  <si>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</si>
  <si>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</si>
  <si>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</si>
  <si>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</si>
  <si>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</si>
  <si>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</si>
  <si>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</si>
  <si>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</si>
  <si>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</si>
  <si>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</si>
  <si>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</si>
  <si>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</si>
  <si>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</si>
  <si>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</si>
  <si>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</si>
  <si>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</si>
  <si>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</si>
  <si>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</si>
  <si>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</si>
  <si>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</si>
  <si>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</si>
  <si>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</si>
  <si>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</si>
  <si>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</si>
  <si>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</si>
  <si>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</si>
  <si>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</si>
  <si>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</si>
  <si>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</si>
  <si>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</si>
  <si>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</si>
  <si>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</si>
  <si>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</si>
  <si>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</si>
  <si>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</si>
  <si>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</si>
  <si>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</si>
  <si>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</si>
  <si>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</si>
  <si>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</si>
  <si>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</si>
  <si>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</si>
  <si>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</si>
  <si>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</si>
  <si>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</si>
  <si>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</si>
  <si>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</si>
  <si>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</si>
  <si>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</si>
  <si>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</si>
  <si>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</si>
  <si>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</si>
  <si>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</si>
  <si>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</si>
  <si>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</si>
  <si>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</si>
  <si>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</si>
  <si>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</si>
  <si>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</si>
  <si>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</si>
  <si>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</si>
  <si>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</si>
  <si>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</si>
  <si>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</si>
  <si>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</si>
  <si>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</si>
  <si>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</si>
  <si>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</si>
  <si>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</si>
  <si>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</si>
  <si>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</si>
  <si>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</si>
  <si>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</si>
  <si>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</si>
  <si>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</si>
  <si>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</si>
  <si>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</si>
  <si>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</si>
  <si>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</si>
  <si>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</si>
  <si>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</si>
  <si>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</si>
  <si>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</si>
  <si>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</si>
  <si>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</si>
  <si>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</si>
  <si>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</si>
  <si>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</si>
  <si>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</si>
  <si>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</si>
  <si>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</si>
  <si>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</si>
  <si>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</si>
  <si>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</si>
  <si>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</si>
  <si>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</si>
  <si>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</si>
  <si>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</si>
  <si>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</si>
  <si>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</si>
  <si>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</si>
  <si>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</si>
  <si>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</si>
  <si>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</si>
  <si>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</si>
  <si>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</si>
  <si>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</si>
  <si>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</si>
  <si>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</si>
  <si>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</si>
  <si>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</si>
  <si>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</si>
  <si>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</si>
  <si>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</si>
  <si>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</si>
  <si>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</si>
  <si>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</si>
  <si>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</si>
  <si>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</si>
  <si>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</si>
  <si>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</si>
  <si>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</si>
  <si>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</si>
  <si>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</si>
  <si>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</si>
  <si>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</si>
  <si>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</si>
  <si>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</si>
  <si>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</si>
  <si>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</si>
  <si>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</si>
  <si>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</si>
  <si>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</si>
  <si>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</si>
  <si>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</si>
  <si>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</si>
  <si>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</si>
  <si>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</si>
  <si>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</si>
  <si>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</si>
  <si>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</si>
  <si>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</si>
  <si>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</si>
  <si>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</si>
  <si>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</si>
  <si>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</si>
  <si>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</si>
  <si>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</si>
  <si>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</si>
  <si>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</si>
  <si>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</si>
  <si>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</si>
  <si>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</si>
  <si>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</si>
  <si>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</si>
  <si>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</si>
  <si>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</si>
  <si>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</si>
  <si>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</si>
  <si>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</si>
  <si>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</si>
  <si>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</si>
  <si>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</si>
  <si>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</si>
  <si>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</si>
  <si>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</si>
  <si>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</si>
  <si>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</si>
  <si>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</si>
  <si>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</si>
  <si>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</si>
  <si>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</si>
  <si>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</si>
  <si>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</si>
  <si>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</si>
  <si>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</si>
  <si>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</si>
  <si>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</si>
  <si>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</si>
  <si>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</si>
  <si>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</si>
  <si>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</si>
  <si>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</si>
  <si>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</si>
  <si>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</si>
  <si>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</si>
  <si>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</si>
  <si>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</si>
  <si>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</si>
  <si>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</si>
  <si>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</si>
  <si>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</si>
  <si>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</si>
  <si>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</si>
  <si>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</si>
  <si>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</si>
  <si>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</si>
  <si>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</si>
  <si>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</si>
  <si>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</si>
  <si>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</si>
  <si>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</si>
  <si>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</si>
  <si>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</si>
  <si>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</si>
  <si>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</si>
  <si>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</si>
  <si>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</si>
  <si>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</si>
  <si>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</si>
  <si>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</si>
  <si>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</si>
  <si>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</si>
  <si>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</si>
  <si>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</si>
  <si>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</si>
  <si>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</si>
  <si>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</si>
  <si>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</si>
  <si>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</si>
  <si>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</si>
  <si>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</si>
  <si>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</si>
  <si>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</si>
  <si>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</si>
  <si>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</si>
  <si>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</si>
  <si>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</si>
  <si>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</si>
  <si>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</si>
  <si>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</si>
  <si>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</si>
  <si>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</si>
  <si>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</si>
  <si>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</si>
  <si>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</si>
  <si>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</si>
  <si>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</si>
  <si>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</si>
  <si>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</si>
  <si>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</si>
  <si>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</si>
  <si>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</si>
  <si>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</si>
  <si>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</si>
  <si>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</si>
  <si>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</si>
  <si>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</si>
  <si>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</si>
  <si>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</si>
  <si>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</si>
  <si>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</si>
  <si>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</si>
  <si>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</si>
  <si>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</si>
  <si>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</si>
  <si>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</si>
  <si>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</si>
  <si>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</si>
  <si>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</si>
  <si>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</si>
  <si>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</si>
  <si>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</si>
  <si>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</si>
  <si>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</si>
  <si>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</si>
  <si>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</si>
  <si>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</si>
  <si>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</si>
  <si>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</si>
  <si>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</si>
  <si>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</si>
  <si>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</si>
  <si>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</si>
  <si>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</si>
  <si>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</si>
  <si>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</si>
  <si>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</si>
  <si>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</si>
  <si>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</si>
  <si>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</si>
  <si>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</si>
  <si>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</si>
  <si>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</si>
  <si>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</si>
  <si>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</si>
  <si>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</si>
  <si>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</si>
  <si>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</si>
  <si>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</si>
  <si>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</si>
  <si>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</si>
  <si>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</si>
  <si>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</si>
  <si>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</si>
  <si>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</si>
  <si>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</si>
  <si>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</si>
  <si>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</si>
  <si>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</si>
  <si>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</si>
  <si>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</si>
  <si>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</si>
  <si>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</si>
  <si>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</si>
  <si>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</si>
  <si>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</si>
  <si>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</si>
  <si>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</si>
  <si>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</si>
  <si>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</si>
  <si>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</si>
  <si>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</si>
  <si>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</si>
  <si>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</si>
  <si>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</si>
  <si>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</si>
  <si>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</si>
  <si>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</si>
  <si>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</si>
  <si>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</si>
  <si>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</si>
  <si>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</si>
  <si>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</si>
  <si>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</si>
  <si>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</si>
  <si>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</si>
  <si>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</si>
  <si>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</si>
  <si>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</si>
  <si>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</si>
  <si>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</si>
  <si>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</si>
  <si>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</si>
  <si>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</si>
  <si>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</si>
  <si>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</si>
  <si>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</si>
  <si>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</si>
  <si>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</si>
  <si>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</si>
  <si>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</si>
  <si>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</si>
  <si>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</si>
  <si>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</si>
  <si>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</si>
  <si>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</si>
  <si>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</si>
  <si>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</si>
  <si>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</si>
  <si>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</si>
  <si>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</si>
  <si>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</si>
  <si>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</si>
  <si>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</si>
  <si>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</si>
  <si>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</si>
  <si>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</si>
  <si>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</si>
  <si>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</si>
  <si>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</si>
  <si>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</si>
  <si>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</si>
  <si>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</si>
  <si>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</si>
  <si>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</si>
  <si>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</si>
  <si>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</si>
  <si>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</si>
  <si>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</si>
  <si>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</si>
  <si>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</si>
  <si>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</si>
  <si>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</si>
  <si>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</si>
  <si>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</si>
  <si>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</si>
  <si>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</si>
  <si>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</si>
  <si>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</si>
  <si>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</si>
  <si>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</si>
  <si>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</si>
  <si>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</si>
  <si>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</si>
  <si>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</si>
  <si>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</si>
  <si>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</si>
  <si>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</si>
  <si>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</si>
  <si>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</si>
  <si>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</si>
  <si>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</si>
  <si>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</si>
  <si>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</si>
  <si>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</si>
  <si>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</si>
  <si>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</si>
  <si>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</si>
  <si>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</si>
  <si>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</si>
  <si>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</si>
  <si>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</si>
  <si>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</si>
  <si>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</si>
  <si>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</si>
  <si>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</si>
  <si>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</si>
  <si>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</si>
  <si>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</si>
  <si>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</si>
  <si>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</si>
  <si>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</si>
  <si>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</si>
  <si>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</si>
  <si>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</si>
  <si>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</si>
  <si>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</si>
  <si>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</si>
  <si>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</si>
  <si>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</si>
  <si>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</si>
  <si>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</si>
  <si>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</si>
  <si>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</si>
  <si>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</si>
  <si>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</si>
  <si>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</si>
  <si>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</si>
  <si>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</si>
  <si>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</si>
  <si>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</si>
  <si>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</si>
  <si>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</si>
  <si>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</si>
  <si>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</si>
  <si>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</si>
  <si>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</si>
  <si>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</si>
  <si>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</si>
  <si>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</si>
  <si>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</si>
  <si>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</si>
  <si>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</si>
  <si>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</si>
  <si>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</si>
  <si>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</si>
  <si>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</si>
  <si>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</si>
  <si>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</si>
  <si>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</si>
  <si>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</si>
  <si>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</si>
  <si>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</si>
  <si>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</si>
  <si>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</si>
  <si>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</si>
  <si>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</si>
  <si>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</si>
  <si>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</si>
  <si>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</si>
  <si>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</si>
  <si>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</si>
  <si>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</si>
  <si>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</si>
  <si>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</si>
  <si>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</si>
  <si>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</si>
  <si>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</si>
  <si>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</si>
  <si>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</si>
  <si>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</si>
  <si>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</si>
  <si>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</si>
  <si>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</si>
  <si>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</si>
  <si>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</si>
  <si>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</si>
  <si>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</si>
  <si>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</si>
  <si>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</si>
  <si>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</si>
  <si>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</si>
  <si>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</si>
  <si>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</si>
  <si>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</si>
  <si>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</si>
  <si>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</si>
  <si>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</si>
  <si>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</si>
  <si>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</si>
  <si>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</si>
  <si>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</si>
  <si>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</si>
  <si>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</si>
  <si>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</si>
  <si>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</si>
  <si>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</si>
  <si>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</si>
  <si>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</si>
  <si>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</si>
  <si>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</si>
  <si>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</si>
  <si>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</si>
  <si>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</si>
  <si>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</si>
  <si>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</si>
  <si>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</si>
  <si>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</si>
  <si>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</si>
  <si>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</si>
  <si>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</si>
  <si>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</si>
  <si>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</si>
  <si>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</si>
  <si>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</si>
  <si>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</si>
  <si>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</si>
  <si>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</si>
  <si>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</si>
  <si>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</si>
  <si>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</si>
  <si>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</si>
  <si>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</si>
  <si>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</si>
  <si>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</si>
  <si>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</si>
  <si>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</si>
  <si>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</si>
  <si>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</si>
  <si>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</si>
  <si>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</si>
  <si>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</si>
  <si>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</si>
  <si>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</si>
  <si>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</si>
  <si>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</si>
  <si>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</si>
  <si>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</si>
  <si>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</si>
  <si>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</si>
  <si>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</si>
  <si>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</si>
  <si>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</si>
  <si>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</si>
  <si>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</si>
  <si>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</si>
  <si>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</si>
  <si>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</si>
  <si>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</si>
  <si>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</si>
  <si>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</si>
  <si>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</si>
  <si>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</si>
  <si>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</si>
  <si>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</si>
  <si>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</si>
  <si>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</si>
  <si>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</si>
  <si>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</si>
  <si>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</si>
  <si>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</si>
  <si>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</si>
  <si>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</si>
  <si>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</si>
  <si>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</si>
  <si>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</si>
  <si>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</si>
  <si>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</si>
  <si>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</si>
  <si>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</si>
  <si>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</si>
  <si>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</si>
  <si>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</si>
  <si>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</si>
  <si>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</si>
  <si>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</si>
  <si>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</si>
  <si>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</si>
  <si>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</si>
  <si>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</si>
  <si>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</si>
  <si>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</si>
  <si>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</si>
  <si>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</si>
  <si>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</si>
  <si>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</si>
  <si>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</si>
  <si>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</si>
  <si>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</si>
  <si>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</si>
  <si>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</si>
  <si>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</si>
  <si>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</si>
  <si>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</si>
  <si>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</si>
  <si>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</si>
  <si>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</si>
  <si>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</si>
  <si>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</si>
  <si>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</si>
  <si>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</si>
  <si>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</si>
  <si>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</si>
  <si>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</si>
  <si>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</si>
  <si>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</si>
  <si>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</si>
  <si>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</si>
  <si>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</si>
  <si>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</si>
  <si>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</si>
  <si>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</si>
  <si>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</si>
  <si>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</si>
  <si>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</si>
  <si>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</si>
  <si>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</si>
  <si>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</si>
  <si>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</si>
  <si>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</si>
  <si>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</si>
  <si>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</si>
  <si>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</si>
  <si>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</si>
  <si>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</si>
  <si>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</si>
  <si>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</si>
  <si>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</si>
  <si>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</si>
  <si>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</si>
  <si>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</si>
  <si>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</si>
  <si>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</si>
  <si>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</si>
  <si>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</si>
  <si>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</si>
  <si>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</si>
  <si>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</si>
  <si>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</si>
  <si>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</si>
  <si>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</si>
  <si>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</si>
  <si>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</si>
  <si>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</si>
  <si>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</si>
  <si>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</si>
  <si>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</si>
  <si>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</si>
  <si>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</si>
  <si>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</si>
  <si>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</si>
  <si>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</si>
  <si>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</si>
  <si>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</si>
  <si>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</si>
  <si>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</si>
  <si>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</si>
  <si>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</si>
  <si>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</si>
  <si>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</si>
  <si>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</si>
  <si>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</si>
  <si>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</si>
  <si>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</si>
  <si>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</si>
  <si>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</si>
  <si>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</si>
  <si>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</si>
  <si>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</si>
  <si>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</si>
  <si>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</si>
  <si>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</si>
  <si>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</si>
  <si>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</si>
  <si>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</si>
  <si>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</si>
  <si>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</si>
  <si>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</si>
  <si>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</si>
  <si>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</si>
  <si>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</si>
  <si>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</si>
  <si>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</si>
  <si>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</si>
  <si>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</si>
  <si>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</si>
  <si>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</si>
  <si>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</si>
  <si>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</si>
  <si>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</si>
  <si>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</si>
  <si>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</si>
  <si>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</si>
  <si>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</si>
  <si>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</si>
  <si>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</si>
  <si>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</si>
  <si>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</si>
  <si>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</si>
  <si>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</si>
  <si>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</si>
  <si>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</si>
  <si>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</si>
  <si>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</si>
  <si>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</si>
  <si>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</si>
  <si>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</si>
  <si>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</si>
  <si>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</si>
  <si>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</si>
  <si>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</si>
  <si>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</si>
  <si>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</si>
  <si>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</si>
  <si>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</si>
  <si>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</si>
  <si>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</si>
  <si>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</si>
  <si>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</si>
  <si>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</si>
  <si>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</si>
  <si>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</si>
  <si>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</si>
  <si>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</si>
  <si>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</si>
  <si>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</si>
  <si>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</si>
  <si>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</si>
  <si>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</si>
  <si>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</si>
  <si>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</si>
  <si>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</si>
  <si>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</si>
  <si>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</si>
  <si>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</si>
  <si>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</si>
  <si>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</si>
  <si>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</si>
  <si>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</si>
  <si>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</si>
  <si>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</si>
  <si>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</si>
  <si>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</si>
  <si>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</si>
  <si>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</si>
  <si>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</si>
  <si>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</si>
  <si>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</si>
  <si>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</si>
  <si>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</si>
  <si>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</si>
  <si>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</si>
  <si>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</si>
  <si>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</si>
  <si>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</si>
  <si>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</si>
  <si>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</si>
  <si>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</si>
  <si>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</si>
  <si>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</si>
  <si>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</si>
  <si>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</si>
  <si>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</si>
  <si>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</si>
  <si>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</si>
  <si>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</si>
  <si>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</si>
  <si>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</si>
  <si>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</si>
  <si>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</si>
  <si>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</si>
  <si>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</si>
  <si>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</si>
  <si>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</si>
  <si>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</si>
  <si>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</si>
  <si>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</si>
  <si>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</si>
  <si>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</si>
  <si>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</si>
  <si>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</si>
  <si>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</si>
  <si>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</si>
  <si>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</si>
  <si>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</si>
  <si>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</si>
  <si>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</si>
  <si>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</si>
  <si>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</si>
  <si>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</si>
  <si>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</si>
  <si>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</si>
  <si>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</si>
  <si>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</si>
  <si>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</si>
  <si>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</si>
  <si>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</si>
  <si>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</si>
  <si>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</si>
  <si>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</si>
  <si>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</si>
  <si>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</si>
  <si>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</si>
  <si>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</si>
  <si>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</si>
  <si>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</si>
  <si>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</si>
  <si>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</si>
  <si>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</si>
  <si>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</si>
  <si>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</si>
  <si>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</si>
  <si>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</si>
  <si>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</si>
  <si>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</si>
  <si>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</si>
  <si>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</si>
  <si>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</si>
  <si>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</si>
  <si>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</si>
  <si>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</si>
  <si>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</si>
  <si>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</si>
  <si>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</si>
  <si>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</si>
  <si>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</si>
  <si>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</si>
  <si>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</si>
  <si>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</si>
  <si>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</si>
  <si>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</si>
  <si>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</si>
  <si>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</si>
  <si>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</si>
  <si>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</si>
  <si>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</si>
  <si>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</si>
  <si>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</si>
  <si>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</si>
  <si>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</si>
  <si>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</si>
  <si>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</si>
  <si>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</si>
  <si>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</si>
  <si>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</si>
  <si>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</si>
  <si>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</si>
  <si>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</si>
  <si>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</si>
  <si>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</si>
  <si>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</si>
  <si>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</si>
  <si>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</si>
  <si>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</si>
  <si>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</si>
  <si>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</si>
  <si>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</si>
  <si>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</si>
  <si>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</si>
  <si>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</si>
  <si>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</si>
  <si>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</si>
  <si>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</si>
  <si>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</si>
  <si>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</si>
  <si>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</si>
  <si>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</si>
  <si>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</si>
  <si>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</si>
  <si>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</si>
  <si>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</si>
  <si>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</si>
  <si>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</si>
  <si>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</si>
  <si>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</si>
  <si>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</si>
  <si>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</si>
  <si>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</si>
  <si>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</si>
  <si>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</si>
  <si>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</si>
  <si>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</si>
  <si>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</si>
  <si>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</si>
  <si>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</si>
  <si>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</si>
  <si>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</si>
  <si>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</si>
  <si>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</si>
  <si>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</si>
  <si>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</si>
  <si>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</si>
  <si>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</si>
  <si>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</si>
  <si>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</si>
  <si>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</si>
  <si>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</si>
  <si>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</si>
  <si>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</si>
  <si>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</si>
  <si>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</si>
  <si>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</si>
  <si>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</si>
  <si>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</si>
  <si>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</si>
  <si>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</si>
  <si>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</si>
  <si>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</si>
  <si>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</si>
  <si>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</si>
  <si>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</si>
  <si>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</si>
  <si>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</si>
  <si>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</si>
  <si>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</si>
  <si>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</si>
  <si>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</si>
  <si>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</si>
  <si>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</si>
  <si>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</si>
  <si>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</si>
  <si>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</si>
  <si>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</si>
  <si>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</si>
  <si>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</si>
  <si>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</si>
  <si>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</si>
  <si>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</si>
  <si>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</si>
  <si>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</si>
  <si>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</si>
  <si>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</si>
  <si>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</si>
  <si>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</si>
  <si>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</si>
  <si>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</si>
  <si>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</si>
  <si>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</si>
  <si>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</si>
  <si>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</si>
  <si>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</si>
  <si>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</si>
  <si>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</si>
  <si>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</si>
  <si>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</si>
  <si>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</si>
  <si>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</si>
  <si>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</si>
  <si>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</si>
  <si>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</si>
  <si>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</si>
  <si>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</si>
  <si>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</si>
  <si>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</si>
  <si>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</si>
  <si>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</si>
  <si>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</si>
  <si>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</si>
  <si>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</si>
  <si>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</si>
  <si>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</si>
  <si>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</si>
  <si>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</si>
  <si>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</si>
  <si>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</si>
  <si>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</si>
  <si>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</si>
  <si>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</si>
  <si>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</si>
  <si>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</si>
  <si>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</si>
  <si>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</si>
  <si>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</si>
  <si>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</si>
  <si>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</si>
  <si>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</si>
  <si>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</si>
  <si>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</si>
  <si>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</si>
  <si>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</si>
  <si>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</si>
  <si>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</si>
  <si>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</si>
  <si>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</si>
  <si>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</si>
  <si>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</si>
  <si>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</si>
  <si>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</si>
  <si>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</si>
  <si>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</si>
  <si>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</si>
  <si>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</si>
  <si>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</si>
  <si>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</si>
  <si>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</si>
  <si>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</si>
  <si>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</si>
  <si>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</si>
  <si>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</si>
  <si>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</si>
  <si>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</si>
  <si>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</si>
  <si>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</si>
  <si>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</si>
  <si>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</si>
  <si>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</si>
  <si>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</si>
  <si>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</si>
  <si>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</si>
  <si>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</si>
  <si>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</si>
  <si>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</si>
  <si>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</si>
  <si>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</si>
  <si>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</si>
  <si>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</si>
  <si>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</si>
  <si>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</si>
  <si>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</si>
  <si>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</si>
  <si>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</si>
  <si>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</si>
  <si>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</si>
  <si>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</si>
  <si>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</si>
  <si>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</si>
  <si>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</si>
  <si>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</si>
  <si>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</si>
  <si>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</si>
  <si>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</si>
  <si>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</si>
  <si>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</si>
  <si>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</si>
  <si>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</si>
  <si>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</si>
  <si>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</si>
  <si>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</si>
  <si>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</si>
  <si>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</si>
  <si>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</si>
  <si>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</si>
  <si>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</si>
  <si>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</si>
  <si>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</si>
  <si>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</si>
  <si>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</si>
  <si>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</si>
  <si>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</si>
  <si>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</si>
  <si>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</si>
  <si>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</si>
  <si>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</si>
  <si>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</si>
  <si>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</si>
  <si>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</si>
  <si>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</si>
  <si>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</si>
  <si>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</si>
  <si>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</si>
  <si>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</si>
  <si>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</si>
  <si>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</si>
  <si>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</si>
  <si>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</si>
  <si>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</si>
  <si>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</si>
  <si>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</si>
  <si>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</si>
  <si>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</si>
  <si>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</si>
  <si>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</si>
  <si>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</si>
  <si>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</si>
  <si>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</si>
  <si>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</si>
  <si>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</si>
  <si>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</si>
  <si>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</si>
  <si>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</si>
  <si>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</si>
  <si>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</si>
  <si>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</si>
  <si>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</si>
  <si>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</si>
  <si>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</si>
  <si>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</si>
  <si>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</si>
  <si>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</si>
  <si>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</si>
  <si>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</si>
  <si>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</si>
  <si>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</si>
  <si>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</si>
  <si>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</si>
  <si>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</si>
  <si>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</si>
  <si>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</si>
  <si>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</si>
  <si>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</si>
  <si>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</si>
  <si>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</si>
  <si>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</si>
  <si>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</si>
  <si>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</si>
  <si>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</si>
  <si>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</si>
  <si>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</si>
  <si>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</si>
  <si>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</si>
  <si>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</si>
  <si>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</si>
  <si>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</si>
  <si>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</si>
  <si>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</si>
  <si>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</si>
  <si>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</si>
  <si>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</si>
  <si>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</si>
  <si>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</si>
  <si>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</si>
  <si>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</si>
  <si>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</si>
  <si>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</si>
  <si>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</si>
  <si>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</si>
  <si>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</si>
  <si>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</si>
  <si>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</si>
  <si>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</si>
  <si>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</si>
  <si>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</si>
  <si>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</si>
  <si>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</si>
  <si>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</si>
  <si>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</si>
  <si>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</si>
  <si>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</si>
  <si>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</si>
  <si>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</si>
  <si>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</si>
  <si>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</si>
  <si>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</si>
  <si>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</si>
  <si>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</si>
  <si>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</si>
  <si>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</si>
  <si>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</si>
  <si>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</si>
  <si>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</si>
  <si>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</si>
  <si>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</si>
  <si>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</si>
  <si>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</si>
  <si>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</si>
  <si>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</si>
  <si>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</si>
  <si>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dfm-2157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</si>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</sst>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4" totalsRowShown="0" headerRowDxfId="26" dataDxfId="25" tableBorderDxfId="24">
  <autoFilter ref="A2:K216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8"/>
  <sheetViews>
    <sheetView tabSelected="1" zoomScale="106" zoomScaleNormal="100" workbookViewId="0">
      <pane ySplit="2" topLeftCell="A2138" activePane="bottomLeft" state="frozen"/>
      <selection pane="bottomLeft" activeCell="J2144" sqref="J21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IF(COUNTIFS($E$3:E2164,E1055)=1,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IF(COUNTIFS($E$3:E2164,E1056)=1,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IF(COUNTIFS($E$3:E2164,E1061)=1,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IF(COUNTIFS($E$3:E2164,E1062)=1,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IF(COUNTIFS($E$3:E2164,E1063)=1,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IF(COUNTIFS($E$3:E2164,E1077)=1,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IF(COUNTIFS($E$3:E2164,E1078)=1,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IF(COUNTIFS($E$3:E2164,E1084)=1,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IF(COUNTIFS($E$3:E2164,E1085)=1,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IF(COUNTIFS($E$3:E2164,E1086)=1,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IF(COUNTIFS($E$3:E2164,E1110)=1,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IF(COUNTIFS($E$3:E2164,E1111)=1,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IF(COUNTIFS($E$3:E2164,E1118)=1,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IF(COUNTIFS($E$3:E2164,E1119)=1,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IF(COUNTIFS($E$3:E2164,E1276)=1,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IF(COUNTIFS($E$3:E2164,E1277)=1,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IF(COUNTIFS($E$3:E2164,E1278)=1,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IF(COUNTIFS($E$3:E2164,E1279)=1,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IF(COUNTIFS($E$3:E2164,E1280)=1,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IF(COUNTIFS($E$3:E2164,E1281)=1,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IF(COUNTIFS($E$3:E2164,E1282)=1,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IF(COUNTIFS($E$3:E2164,E1283)=1,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IF(COUNTIFS($E$3:E2164,E1284)=1,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IF(COUNTIFS($E$3:E2164,E1285)=1,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IF(COUNTIFS($E$3:E2164,E1378)=1,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IF(COUNTIFS($E$3:E2164,E1379)=1,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IF(COUNTIFS($E$3:E2164,E1381)=1,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IF(COUNTIFS($E$3:E2164,E1382)=1,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IF(COUNTIFS($E$3:E2164,E1383)=1,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IF(COUNTIFS($E$3:E2164,E1384)=1,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IF(COUNTIFS($E$3:E2164,E1385)=1,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IF(COUNTIFS($E$3:E2164,E1386)=1,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IF(COUNTIFS($E$3:E2164,E1408)=1,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IF(COUNTIFS($E$3:E2164,E1409)=1,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IF(COUNTIFS($E$3:E2164,E1411)=1,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IF(COUNTIFS($E$3:E2164,E1415)=1,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IF(COUNTIFS($E$3:E2164,E1416)=1,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IF(COUNTIFS($E$3:E2164,E1423)=1,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IF(COUNTIFS($E$3:E2164,E1424)=1,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IF(COUNTIFS($E$3:E2164,E1426)=1,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IF(COUNTIFS($E$3:E2164,E1433)=1,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IF(COUNTIFS($E$3:E2164,E1434)=1,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IF(COUNTIFS($E$3:E2164,E1436)=1,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IF(COUNTIFS($E$3:E2164,E1444)=1,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IF(COUNTIFS($E$3:E2164,E1446)=1,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IF(COUNTIFS($E$3:E2164,E1454)=1,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IF(COUNTIFS($E$3:E2164,E1456)=1,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IF(COUNTIFS($E$3:E2164,E1464)=1,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IF(COUNTIFS($E$3:E2164,E1466)=1,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IF(COUNTIFS($E$3:E2164,E1471)=1,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IF(COUNTIFS($E$3:E2164,E1474)=1,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IF(COUNTIFS($E$3:E2164,E1476)=1,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IF(COUNTIFS($E$3:E2164,E1481)=1,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IF(COUNTIFS($E$3:E2170,E1516)=1,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IF(COUNTIFS($E$3:E2180,E1526)=1,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IF(COUNTIFS($E$3:E2200,E1546)=1,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IF(COUNTIFS($E$3:E2280,E1626)=1,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IF(COUNTIFS($E$3:E2300,E1646)=1,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IF(COUNTIFS($E$3:E2320,E1666)=1,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IF(COUNTIFS($E$3:E2330,E1676)=1,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IF(COUNTIFS($E$3:E2361,E1707)=1,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IF(COUNTIFS($E$3:E2362,E1708)=1,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IF(COUNTIFS($E$3:E2363,E1709)=1,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IF(COUNTIFS($E$3:E2364,E1710)=1,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IF(COUNTIFS($E$3:E2365,E1711)=1,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IF(COUNTIFS($E$3:E2366,E1712)=1,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35" t="s">
        <v>1308</v>
      </c>
      <c r="C2156" s="35" t="s">
        <v>2928</v>
      </c>
      <c r="D2156" s="60" t="s">
        <v>1447</v>
      </c>
      <c r="E2156" s="35" t="s">
        <v>2949</v>
      </c>
      <c r="F2156" s="48"/>
      <c r="G2156" s="35" t="s">
        <v>1056</v>
      </c>
      <c r="H2156" s="57" t="str">
        <f>IF(RIGHT(G2156,1)="M", LEFT(G2156,LEN(G2156)-1), G2156)</f>
        <v>JS111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2950</v>
      </c>
      <c r="B2157" s="35" t="s">
        <v>1308</v>
      </c>
      <c r="C2157" s="35" t="s">
        <v>2928</v>
      </c>
      <c r="D2157" s="60" t="s">
        <v>1447</v>
      </c>
      <c r="E2157" s="35" t="s">
        <v>2949</v>
      </c>
      <c r="F2157" s="48"/>
      <c r="G2157" s="35" t="s">
        <v>120</v>
      </c>
      <c r="H2157" s="57" t="str">
        <f>IF(RIGHT(G2157,1)="M", LEFT(G2157,LEN(G2157)-1), G2157)</f>
        <v>JS124</v>
      </c>
      <c r="I2157" s="57" t="str">
        <f>IF(RIGHT(G2157,1)="M","M","Non-M")</f>
        <v>Non-M</v>
      </c>
      <c r="J2157" s="58" t="s">
        <v>2951</v>
      </c>
      <c r="K2157" s="79"/>
    </row>
    <row r="2158" spans="1:11" ht="41.25" customHeight="1">
      <c r="A2158" s="18" t="s">
        <v>2952</v>
      </c>
      <c r="B2158" s="35" t="s">
        <v>1308</v>
      </c>
      <c r="C2158" s="35" t="s">
        <v>2928</v>
      </c>
      <c r="D2158" s="60" t="s">
        <v>1447</v>
      </c>
      <c r="E2158" s="35" t="s">
        <v>2949</v>
      </c>
      <c r="F2158" s="48"/>
      <c r="G2158" s="35" t="s">
        <v>2953</v>
      </c>
      <c r="H2158" s="57" t="str">
        <f>IF(RIGHT(G2158,1)="M", LEFT(G2158,LEN(G2158)-1), G2158)</f>
        <v>NK505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2954</v>
      </c>
      <c r="B2159" s="35" t="s">
        <v>1308</v>
      </c>
      <c r="C2159" s="35" t="s">
        <v>2928</v>
      </c>
      <c r="D2159" s="60" t="s">
        <v>1447</v>
      </c>
      <c r="E2159" s="35" t="s">
        <v>2949</v>
      </c>
      <c r="F2159" s="48"/>
      <c r="G2159" s="35" t="s">
        <v>1606</v>
      </c>
      <c r="H2159" s="57" t="str">
        <f>IF(RIGHT(G2159,1)="M", LEFT(G2159,LEN(G2159)-1), G2159)</f>
        <v>LP104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2955</v>
      </c>
      <c r="B2160" s="35" t="s">
        <v>1308</v>
      </c>
      <c r="C2160" s="35" t="s">
        <v>2928</v>
      </c>
      <c r="D2160" s="60" t="s">
        <v>1447</v>
      </c>
      <c r="E2160" s="35" t="s">
        <v>2949</v>
      </c>
      <c r="F2160" s="48"/>
      <c r="G2160" s="35" t="s">
        <v>1824</v>
      </c>
      <c r="H2160" s="57" t="str">
        <f>IF(RIGHT(G2160,1)="M", LEFT(G2160,LEN(G2160)-1), G2160)</f>
        <v>ZP109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2956</v>
      </c>
      <c r="B2161" s="35" t="s">
        <v>1308</v>
      </c>
      <c r="C2161" s="35" t="s">
        <v>2928</v>
      </c>
      <c r="D2161" s="60" t="s">
        <v>1447</v>
      </c>
      <c r="E2161" s="35" t="s">
        <v>2949</v>
      </c>
      <c r="F2161" s="48"/>
      <c r="G2161" s="35" t="s">
        <v>649</v>
      </c>
      <c r="H2161" s="57" t="str">
        <f>IF(RIGHT(G2161,1)="M", LEFT(G2161,LEN(G2161)-1), G2161)</f>
        <v>PK602</v>
      </c>
      <c r="I2161" s="57" t="str">
        <f>IF(RIGHT(G2161,1)="M","M","Non-M")</f>
        <v>Non-M</v>
      </c>
      <c r="J2161" s="58"/>
      <c r="K2161" s="79"/>
    </row>
    <row r="2162" spans="1:11" ht="41.25" customHeight="1">
      <c r="A2162" s="18" t="s">
        <v>2957</v>
      </c>
      <c r="B2162" s="35" t="s">
        <v>1308</v>
      </c>
      <c r="C2162" s="35" t="s">
        <v>2928</v>
      </c>
      <c r="D2162" s="60" t="s">
        <v>1447</v>
      </c>
      <c r="E2162" s="35" t="s">
        <v>2949</v>
      </c>
      <c r="F2162" s="48"/>
      <c r="G2162" s="35" t="s">
        <v>33</v>
      </c>
      <c r="H2162" s="57" t="str">
        <f>IF(RIGHT(G2162,1)="M", LEFT(G2162,LEN(G2162)-1), G2162)</f>
        <v>HM203</v>
      </c>
      <c r="I2162" s="57" t="str">
        <f>IF(RIGHT(G2162,1)="M","M","Non-M")</f>
        <v>Non-M</v>
      </c>
      <c r="J2162" s="58"/>
      <c r="K2162" s="79"/>
    </row>
    <row r="2163" spans="1:11" ht="41.25" customHeight="1">
      <c r="A2163" s="18" t="s">
        <v>2958</v>
      </c>
      <c r="B2163" s="19"/>
      <c r="C2163" s="19"/>
      <c r="D2163" s="89"/>
      <c r="E2163" s="19"/>
      <c r="F2163" s="21"/>
      <c r="G2163" s="19"/>
      <c r="H2163" s="25">
        <f t="shared" ref="H2163:H2164" si="268">IF(RIGHT(G2163,1)="M", LEFT(G2163,LEN(G2163)-1), G2163)</f>
        <v>0</v>
      </c>
      <c r="I2163" s="25" t="str">
        <f t="shared" ref="I2163:I2164" si="269">IF(RIGHT(G2163,1)="M","M","Non-M")</f>
        <v>Non-M</v>
      </c>
      <c r="J2163" s="90"/>
      <c r="K2163" s="79"/>
    </row>
    <row r="2164" spans="1:11" ht="41.25" customHeight="1">
      <c r="A2164" s="18" t="s">
        <v>2959</v>
      </c>
      <c r="B2164" s="19"/>
      <c r="C2164" s="19"/>
      <c r="D2164" s="89"/>
      <c r="E2164" s="19"/>
      <c r="F2164" s="21"/>
      <c r="G2164" s="19"/>
      <c r="H2164" s="25">
        <f t="shared" si="268"/>
        <v>0</v>
      </c>
      <c r="I2164" s="25" t="str">
        <f t="shared" si="269"/>
        <v>Non-M</v>
      </c>
      <c r="J2164" s="90"/>
      <c r="K2164" s="79"/>
    </row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2960</v>
      </c>
      <c r="B2" s="8" t="s">
        <v>2961</v>
      </c>
      <c r="C2" s="8" t="s">
        <v>2962</v>
      </c>
      <c r="D2" s="8" t="s">
        <v>2963</v>
      </c>
      <c r="E2" s="8" t="s">
        <v>2964</v>
      </c>
      <c r="F2" s="8" t="s">
        <v>2965</v>
      </c>
      <c r="G2" s="80" t="s">
        <v>2966</v>
      </c>
      <c r="H2" s="8" t="s">
        <v>2967</v>
      </c>
      <c r="I2" s="8" t="s">
        <v>2968</v>
      </c>
      <c r="J2" s="75" t="s">
        <v>2969</v>
      </c>
      <c r="R2" s="83" t="s">
        <v>2970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2971</v>
      </c>
      <c r="E3" s="10">
        <v>0.1234</v>
      </c>
      <c r="F3" s="10" t="s">
        <v>2972</v>
      </c>
      <c r="G3" s="81">
        <f>Table2[[#This Row],[Current Total FG QTY]]*Table2[[#This Row],[SAM Improvement]]*$S$7</f>
        <v>22089.830484330483</v>
      </c>
      <c r="H3" s="10" t="s">
        <v>2973</v>
      </c>
      <c r="I3" s="10" t="s">
        <v>2974</v>
      </c>
      <c r="J3" s="76">
        <v>46140.696493055599</v>
      </c>
      <c r="R3" s="85" t="s">
        <v>2975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2971</v>
      </c>
      <c r="E4" s="10"/>
      <c r="F4" s="10" t="s">
        <v>2976</v>
      </c>
      <c r="G4" s="81">
        <f>Table2[[#This Row],[Current Total FG QTY]]*Table2[[#This Row],[SAM Improvement]]*$S$7</f>
        <v>0</v>
      </c>
      <c r="H4" s="10"/>
      <c r="I4" s="10" t="s">
        <v>2974</v>
      </c>
      <c r="J4" s="76">
        <v>46149.4283796296</v>
      </c>
      <c r="R4" s="85" t="s">
        <v>2977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2971</v>
      </c>
      <c r="E5" s="10"/>
      <c r="F5" s="10" t="s">
        <v>2976</v>
      </c>
      <c r="G5" s="81">
        <f>Table2[[#This Row],[Current Total FG QTY]]*Table2[[#This Row],[SAM Improvement]]*$S$7</f>
        <v>0</v>
      </c>
      <c r="H5" s="10"/>
      <c r="I5" s="10" t="s">
        <v>2974</v>
      </c>
      <c r="J5" s="76">
        <v>46149.428298611099</v>
      </c>
      <c r="R5" s="85" t="s">
        <v>2978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2974</v>
      </c>
      <c r="J7" s="76">
        <v>46149.4286111111</v>
      </c>
      <c r="R7" s="87" t="s">
        <v>2979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2971</v>
      </c>
      <c r="E8" s="10">
        <v>0.1401</v>
      </c>
      <c r="F8" s="10" t="s">
        <v>2980</v>
      </c>
      <c r="G8" s="81">
        <f>Table2[[#This Row],[Current Total FG QTY]]*Table2[[#This Row],[SAM Improvement]]*$S$7</f>
        <v>11703.17965811966</v>
      </c>
      <c r="H8" s="10" t="s">
        <v>2973</v>
      </c>
      <c r="I8" s="10" t="s">
        <v>2974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2971</v>
      </c>
      <c r="E10" s="10">
        <v>0.1177</v>
      </c>
      <c r="F10" s="10" t="s">
        <v>2980</v>
      </c>
      <c r="G10" s="81">
        <f>Table2[[#This Row],[Current Total FG QTY]]*Table2[[#This Row],[SAM Improvement]]*$S$7</f>
        <v>8856.7573361823361</v>
      </c>
      <c r="H10" s="10"/>
      <c r="I10" s="10" t="s">
        <v>2974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2971</v>
      </c>
      <c r="E14" s="10">
        <v>0</v>
      </c>
      <c r="F14" s="10" t="s">
        <v>2981</v>
      </c>
      <c r="G14" s="81">
        <f>Table2[[#This Row],[Current Total FG QTY]]*Table2[[#This Row],[SAM Improvement]]*$S$7</f>
        <v>0</v>
      </c>
      <c r="H14" s="10" t="s">
        <v>2973</v>
      </c>
      <c r="I14" s="10" t="s">
        <v>2974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2990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2991</v>
      </c>
      <c r="D218">
        <v>69</v>
      </c>
    </row>
    <row r="219" spans="2:4">
      <c r="B219" t="s">
        <v>2992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