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23" documentId="13_ncr:1_{7EF57DF4-89AE-8C42-9C9C-3682908C3E34}" xr6:coauthVersionLast="47" xr6:coauthVersionMax="47" xr10:uidLastSave="{A334C599-0C61-4930-B06B-D19035D69B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03" i="5" l="1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<sst xmlns="http://schemas.openxmlformats.org/spreadsheetml/2006/main" count="11949" uniqueCount="2861">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</sst>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0" activePane="bottomLeft" state="frozen"/>
      <selection pane="bottomLeft" activeCell="G2004" sqref="G20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 t="s">
        <v>286</v>
      </c>
      <c r="H1997" s="25" t="str">
        <f t="shared" ref="H1997:H1998" si="215">IF(RIGHT(G1997,1)="M", LEFT(G1997,LEN(G1997)-1), G1997)</f>
        <v>ZP101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 t="s">
        <v>1056</v>
      </c>
      <c r="H1998" s="25" t="str">
        <f t="shared" si="215"/>
        <v>JS111</v>
      </c>
      <c r="I1998" s="25" t="str">
        <f t="shared" si="216"/>
        <v>Non-M</v>
      </c>
      <c r="J1998" s="90"/>
      <c r="K1998" s="79"/>
    </row>
    <row r="1999" spans="1:11" ht="41.25" customHeight="1">
      <c r="A1999" s="18" t="s">
        <v>2762</v>
      </c>
      <c r="B1999" s="19"/>
      <c r="C1999" s="19"/>
      <c r="D1999" s="60"/>
      <c r="E1999" s="19"/>
      <c r="F1999" s="21"/>
      <c r="G1999" s="19" t="s">
        <v>1190</v>
      </c>
      <c r="H1999" s="25" t="str">
        <f t="shared" ref="H1999:H2002" si="217">IF(RIGHT(G1999,1)="M", LEFT(G1999,LEN(G1999)-1), G1999)</f>
        <v>JS105</v>
      </c>
      <c r="I1999" s="25" t="str">
        <f t="shared" ref="I1999:I2002" si="218">IF(RIGHT(G1999,1)="M","M","Non-M")</f>
        <v>M</v>
      </c>
      <c r="J1999" s="90" t="s">
        <v>1290</v>
      </c>
      <c r="K1999" s="79"/>
    </row>
    <row r="2000" spans="1:11" ht="41.25" customHeight="1">
      <c r="A2000" s="18" t="s">
        <v>2763</v>
      </c>
      <c r="B2000" s="19"/>
      <c r="C2000" s="19"/>
      <c r="D2000" s="60"/>
      <c r="E2000" s="19"/>
      <c r="F2000" s="21"/>
      <c r="G2000" s="19" t="s">
        <v>2126</v>
      </c>
      <c r="H2000" s="25" t="str">
        <f t="shared" si="217"/>
        <v>JS122</v>
      </c>
      <c r="I2000" s="25" t="str">
        <f t="shared" si="218"/>
        <v>Non-M</v>
      </c>
      <c r="J2000" s="90"/>
      <c r="K2000" s="79"/>
    </row>
    <row r="2001" spans="1:11" ht="41.25" customHeight="1">
      <c r="A2001" s="18" t="s">
        <v>2764</v>
      </c>
      <c r="B2001" s="19"/>
      <c r="C2001" s="19"/>
      <c r="D2001" s="60"/>
      <c r="E2001" s="19"/>
      <c r="F2001" s="21"/>
      <c r="G2001" s="19" t="s">
        <v>284</v>
      </c>
      <c r="H2001" s="25" t="str">
        <f t="shared" si="217"/>
        <v>PK208</v>
      </c>
      <c r="I2001" s="25" t="str">
        <f t="shared" si="218"/>
        <v>Non-M</v>
      </c>
      <c r="J2001" s="90"/>
      <c r="K2001" s="79"/>
    </row>
    <row r="2002" spans="1:11" ht="41.25" customHeight="1">
      <c r="A2002" s="18" t="s">
        <v>2765</v>
      </c>
      <c r="B2002" s="19"/>
      <c r="C2002" s="19"/>
      <c r="D2002" s="60"/>
      <c r="E2002" s="19"/>
      <c r="F2002" s="21"/>
      <c r="G2002" s="19" t="s">
        <v>1054</v>
      </c>
      <c r="H2002" s="25" t="str">
        <f t="shared" si="217"/>
        <v>PB206</v>
      </c>
      <c r="I2002" s="25" t="str">
        <f t="shared" si="218"/>
        <v>M</v>
      </c>
      <c r="J2002" s="90"/>
      <c r="K2002" s="79"/>
    </row>
    <row r="2003" spans="1:11" ht="41.25" customHeight="1">
      <c r="A2003" s="18" t="s">
        <v>2766</v>
      </c>
      <c r="B2003" s="19"/>
      <c r="C2003" s="19"/>
      <c r="D2003" s="60"/>
      <c r="E2003" s="19"/>
      <c r="F2003" s="21"/>
      <c r="G2003" s="19" t="s">
        <v>71</v>
      </c>
      <c r="H2003" s="25" t="str">
        <f t="shared" ref="H2003:H2007" si="219">IF(RIGHT(G2003,1)="M", LEFT(G2003,LEN(G2003)-1), G2003)</f>
        <v>HM500</v>
      </c>
      <c r="I2003" s="25" t="str">
        <f t="shared" ref="I2003:I2007" si="220">IF(RIGHT(G2003,1)="M","M","Non-M")</f>
        <v>Non-M</v>
      </c>
      <c r="J2003" s="90"/>
      <c r="K2003" s="79"/>
    </row>
    <row r="2004" spans="1:11" ht="41.25" customHeight="1">
      <c r="A2004" s="18" t="s">
        <v>2767</v>
      </c>
      <c r="B2004" s="19"/>
      <c r="C2004" s="19"/>
      <c r="D2004" s="60"/>
      <c r="E2004" s="19"/>
      <c r="F2004" s="21"/>
      <c r="G2004" s="19"/>
      <c r="H2004" s="25">
        <f t="shared" si="219"/>
        <v>0</v>
      </c>
      <c r="I2004" s="25" t="str">
        <f t="shared" si="220"/>
        <v>Non-M</v>
      </c>
      <c r="J2004" s="90"/>
      <c r="K2004" s="79"/>
    </row>
    <row r="2005" spans="1:11" ht="41.25" customHeight="1">
      <c r="A2005" s="18" t="s">
        <v>2768</v>
      </c>
      <c r="B2005" s="19"/>
      <c r="C2005" s="19"/>
      <c r="D2005" s="60"/>
      <c r="E2005" s="19"/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2769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2770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2771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2772</v>
      </c>
      <c r="B2" s="8" t="s">
        <v>2773</v>
      </c>
      <c r="C2" s="8" t="s">
        <v>2774</v>
      </c>
      <c r="D2" s="8" t="s">
        <v>2775</v>
      </c>
      <c r="E2" s="8" t="s">
        <v>2776</v>
      </c>
      <c r="F2" s="8" t="s">
        <v>2777</v>
      </c>
      <c r="G2" s="80" t="s">
        <v>2778</v>
      </c>
      <c r="H2" s="8" t="s">
        <v>2779</v>
      </c>
      <c r="I2" s="8" t="s">
        <v>2780</v>
      </c>
      <c r="J2" s="75" t="s">
        <v>2781</v>
      </c>
      <c r="R2" s="83" t="s">
        <v>2782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2783</v>
      </c>
      <c r="E3" s="10">
        <v>0.1234</v>
      </c>
      <c r="F3" s="10" t="s">
        <v>2784</v>
      </c>
      <c r="G3" s="81">
        <f>Table2[[#This Row],[Current Total FG QTY]]*Table2[[#This Row],[SAM Improvement]]*$S$7</f>
        <v>22089.830484330483</v>
      </c>
      <c r="H3" s="10" t="s">
        <v>2785</v>
      </c>
      <c r="I3" s="10" t="s">
        <v>2786</v>
      </c>
      <c r="J3" s="76">
        <v>46140.696493055599</v>
      </c>
      <c r="R3" s="85" t="s">
        <v>2787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2783</v>
      </c>
      <c r="E4" s="10"/>
      <c r="F4" s="10" t="s">
        <v>2788</v>
      </c>
      <c r="G4" s="81">
        <f>Table2[[#This Row],[Current Total FG QTY]]*Table2[[#This Row],[SAM Improvement]]*$S$7</f>
        <v>0</v>
      </c>
      <c r="H4" s="10"/>
      <c r="I4" s="10" t="s">
        <v>2786</v>
      </c>
      <c r="J4" s="76">
        <v>46149.4283796296</v>
      </c>
      <c r="R4" s="85" t="s">
        <v>2789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2783</v>
      </c>
      <c r="E5" s="10"/>
      <c r="F5" s="10" t="s">
        <v>2788</v>
      </c>
      <c r="G5" s="81">
        <f>Table2[[#This Row],[Current Total FG QTY]]*Table2[[#This Row],[SAM Improvement]]*$S$7</f>
        <v>0</v>
      </c>
      <c r="H5" s="10"/>
      <c r="I5" s="10" t="s">
        <v>2786</v>
      </c>
      <c r="J5" s="76">
        <v>46149.428298611099</v>
      </c>
      <c r="R5" s="85" t="s">
        <v>2790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2786</v>
      </c>
      <c r="J7" s="76">
        <v>46149.4286111111</v>
      </c>
      <c r="R7" s="87" t="s">
        <v>2791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2783</v>
      </c>
      <c r="E8" s="10">
        <v>0.1401</v>
      </c>
      <c r="F8" s="10" t="s">
        <v>2792</v>
      </c>
      <c r="G8" s="81">
        <f>Table2[[#This Row],[Current Total FG QTY]]*Table2[[#This Row],[SAM Improvement]]*$S$7</f>
        <v>11703.17965811966</v>
      </c>
      <c r="H8" s="10" t="s">
        <v>2785</v>
      </c>
      <c r="I8" s="10" t="s">
        <v>2786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2783</v>
      </c>
      <c r="E10" s="10">
        <v>0.1177</v>
      </c>
      <c r="F10" s="10" t="s">
        <v>2792</v>
      </c>
      <c r="G10" s="81">
        <f>Table2[[#This Row],[Current Total FG QTY]]*Table2[[#This Row],[SAM Improvement]]*$S$7</f>
        <v>8856.7573361823361</v>
      </c>
      <c r="H10" s="10"/>
      <c r="I10" s="10" t="s">
        <v>2786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2783</v>
      </c>
      <c r="E14" s="10">
        <v>0</v>
      </c>
      <c r="F14" s="10" t="s">
        <v>2793</v>
      </c>
      <c r="G14" s="81">
        <f>Table2[[#This Row],[Current Total FG QTY]]*Table2[[#This Row],[SAM Improvement]]*$S$7</f>
        <v>0</v>
      </c>
      <c r="H14" s="10" t="s">
        <v>2785</v>
      </c>
      <c r="I14" s="10" t="s">
        <v>2786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2796</v>
      </c>
      <c r="D76">
        <v>163</v>
      </c>
    </row>
    <row r="77" spans="2:4">
      <c r="B77" t="s">
        <v>2797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2798</v>
      </c>
      <c r="D167">
        <v>499</v>
      </c>
    </row>
    <row r="168" spans="2:4">
      <c r="B168" t="s">
        <v>2799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2804</v>
      </c>
      <c r="D210">
        <v>10</v>
      </c>
    </row>
    <row r="211" spans="2:4">
      <c r="B211" t="s">
        <v>2805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2806</v>
      </c>
      <c r="D218">
        <v>69</v>
      </c>
    </row>
    <row r="219" spans="2:4">
      <c r="B219" t="s">
        <v>2807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