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82" documentId="13_ncr:1_{7EF57DF4-89AE-8C42-9C9C-3682908C3E34}" xr6:coauthVersionLast="47" xr6:coauthVersionMax="47" xr10:uidLastSave="{84C71B66-5701-4BAF-8374-ABD6ADC555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09" i="5" l="1"/>
  <c r="H2110" i="5"/>
  <c r="H2111" i="5"/>
  <c r="H2112" i="5"/>
  <c r="H2113" i="5"/>
  <c r="I2109" i="5"/>
  <c r="I2110" i="5"/>
  <c r="I2111" i="5"/>
  <c r="I2112" i="5"/>
  <c r="I21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<sst xmlns="http://schemas.openxmlformats.org/spreadsheetml/2006/main" count="12623" uniqueCount="2990">
  <si>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</si>
  <si>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</si>
  <si>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</si>
  <si>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</si>
  <si>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</si>
  <si>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</si>
  <si>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</si>
  <si>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</si>
  <si>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</si>
  <si>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</si>
  <si>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</si>
  <si>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</si>
  <si>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</si>
  <si>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</si>
  <si>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</si>
  <si>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</si>
  <si>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</si>
  <si>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</si>
  <si>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</si>
  <si>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</si>
  <si>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</si>
  <si>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</si>
  <si>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</si>
  <si>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</si>
  <si>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</si>
  <si>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</si>
  <si>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</si>
  <si>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</si>
  <si>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</si>
  <si>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</si>
  <si>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</si>
  <si>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</si>
  <si>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</si>
  <si>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</si>
  <si>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</si>
  <si>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</si>
  <si>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</si>
  <si>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</si>
  <si>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</si>
  <si>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</si>
  <si>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</si>
  <si>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</si>
  <si>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</si>
  <si>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</si>
  <si>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</si>
  <si>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</si>
  <si>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</si>
  <si>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</si>
  <si>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</si>
  <si>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</si>
  <si>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</si>
  <si>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</si>
  <si>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</si>
  <si>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</si>
  <si>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</si>
  <si>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</si>
  <si>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</si>
  <si>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</si>
  <si>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</si>
  <si>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</si>
  <si>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</si>
  <si>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</si>
  <si>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</si>
  <si>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</si>
  <si>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</si>
  <si>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</si>
  <si>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</si>
  <si>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</si>
  <si>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</si>
  <si>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</si>
  <si>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</si>
  <si>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</si>
  <si>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</si>
  <si>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</si>
  <si>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</si>
  <si>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</si>
  <si>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</si>
  <si>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</si>
  <si>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</si>
  <si>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</si>
  <si>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</si>
  <si>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</si>
  <si>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</si>
  <si>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</si>
  <si>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</si>
  <si>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</si>
  <si>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</si>
  <si>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</si>
  <si>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</si>
  <si>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</si>
  <si>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</si>
  <si>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</si>
  <si>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</si>
  <si>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</si>
  <si>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</si>
  <si>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</si>
  <si>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</si>
  <si>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</si>
  <si>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</si>
  <si>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</si>
  <si>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</si>
  <si>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</si>
  <si>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</si>
  <si>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</si>
  <si>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</si>
  <si>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</si>
  <si>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</si>
  <si>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</si>
  <si>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</si>
  <si>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</si>
  <si>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</si>
  <si>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</si>
  <si>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</si>
  <si>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</si>
  <si>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</si>
  <si>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</si>
  <si>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</si>
  <si>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</si>
  <si>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</si>
  <si>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</si>
  <si>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</si>
  <si>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</si>
  <si>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</si>
  <si>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</si>
  <si>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</si>
  <si>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</si>
  <si>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</si>
  <si>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</si>
  <si>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</si>
  <si>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</si>
  <si>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</si>
  <si>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</si>
  <si>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</si>
  <si>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</si>
  <si>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</si>
  <si>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</si>
  <si>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</si>
  <si>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</si>
  <si>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</si>
  <si>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</si>
  <si>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</si>
  <si>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</si>
  <si>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</si>
  <si>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</si>
  <si>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</si>
  <si>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</si>
  <si>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</si>
  <si>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</si>
  <si>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</si>
  <si>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</si>
  <si>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</si>
  <si>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</si>
  <si>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</si>
  <si>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</si>
  <si>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</si>
  <si>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</si>
  <si>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</si>
  <si>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</si>
  <si>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</si>
  <si>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</si>
  <si>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</si>
  <si>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</si>
  <si>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</si>
  <si>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</si>
  <si>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</si>
  <si>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</si>
  <si>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</si>
  <si>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</si>
  <si>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</si>
  <si>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</si>
  <si>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</si>
  <si>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</si>
  <si>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</si>
  <si>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</si>
  <si>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</si>
  <si>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</si>
  <si>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</si>
  <si>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</si>
  <si>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</si>
  <si>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</si>
  <si>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</si>
  <si>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</si>
  <si>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</si>
  <si>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</si>
  <si>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</si>
  <si>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</si>
  <si>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</si>
  <si>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</si>
  <si>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</si>
  <si>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</si>
  <si>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</si>
  <si>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</si>
  <si>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</si>
  <si>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</si>
  <si>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</si>
  <si>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</si>
  <si>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</si>
  <si>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</si>
  <si>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</si>
  <si>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</si>
  <si>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</si>
  <si>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</si>
  <si>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</si>
  <si>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</si>
  <si>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</si>
  <si>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</si>
  <si>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</si>
  <si>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</si>
  <si>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</si>
  <si>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</si>
  <si>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</si>
  <si>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</si>
  <si>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</si>
  <si>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</si>
  <si>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</si>
  <si>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</si>
  <si>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</si>
  <si>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</si>
  <si>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</si>
  <si>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</si>
  <si>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</si>
  <si>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</si>
  <si>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</si>
  <si>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</si>
  <si>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</si>
  <si>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</si>
  <si>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</si>
  <si>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</si>
  <si>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</si>
  <si>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</si>
  <si>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</si>
  <si>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</si>
  <si>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</si>
  <si>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</si>
  <si>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</si>
  <si>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</si>
  <si>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</si>
  <si>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</si>
  <si>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</si>
  <si>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</si>
  <si>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</si>
  <si>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</si>
  <si>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</si>
  <si>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</si>
  <si>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</si>
  <si>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</si>
  <si>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</si>
  <si>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</si>
  <si>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</si>
  <si>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</si>
  <si>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</si>
  <si>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</si>
  <si>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</si>
  <si>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</si>
  <si>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</si>
  <si>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</si>
  <si>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</si>
  <si>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</si>
  <si>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</si>
  <si>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</si>
  <si>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</si>
  <si>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</si>
  <si>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</si>
  <si>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</si>
  <si>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</si>
  <si>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</si>
  <si>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</si>
  <si>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</si>
  <si>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</si>
  <si>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</si>
  <si>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</si>
  <si>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</si>
  <si>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</si>
  <si>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</si>
  <si>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</si>
  <si>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</si>
  <si>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</si>
  <si>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</si>
  <si>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</si>
  <si>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</si>
  <si>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</si>
  <si>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</si>
  <si>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</si>
  <si>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</si>
  <si>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</si>
  <si>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</si>
  <si>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</si>
  <si>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</si>
  <si>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</si>
  <si>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</si>
  <si>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</si>
  <si>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</si>
  <si>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</si>
  <si>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</si>
  <si>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</si>
  <si>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</si>
  <si>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</si>
  <si>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</si>
  <si>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</si>
  <si>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</si>
  <si>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</si>
  <si>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</si>
  <si>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</si>
  <si>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</si>
  <si>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</si>
  <si>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</si>
  <si>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</si>
  <si>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</si>
  <si>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</si>
  <si>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</si>
  <si>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</si>
  <si>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</si>
  <si>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</si>
  <si>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</si>
  <si>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</si>
  <si>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</si>
  <si>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</si>
  <si>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</si>
  <si>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</si>
  <si>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</si>
  <si>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</si>
  <si>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</si>
  <si>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</si>
  <si>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</si>
  <si>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</si>
  <si>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</si>
  <si>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</si>
  <si>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</si>
  <si>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</si>
  <si>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</si>
  <si>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</si>
  <si>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</si>
  <si>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</si>
  <si>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</si>
  <si>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</si>
  <si>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</si>
  <si>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</si>
  <si>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</si>
  <si>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</si>
  <si>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</si>
  <si>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</si>
  <si>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</si>
  <si>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</si>
  <si>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</si>
  <si>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</si>
  <si>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</si>
  <si>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</si>
  <si>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</si>
  <si>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</si>
  <si>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</si>
  <si>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</si>
  <si>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</si>
  <si>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</si>
  <si>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</si>
  <si>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</si>
  <si>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</si>
  <si>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</si>
  <si>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</si>
  <si>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</si>
  <si>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</si>
  <si>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</si>
  <si>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</si>
  <si>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</si>
  <si>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</si>
  <si>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</si>
  <si>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</si>
  <si>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</si>
  <si>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</si>
  <si>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</si>
  <si>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</si>
  <si>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</si>
  <si>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</si>
  <si>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</si>
  <si>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</si>
  <si>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</si>
  <si>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</si>
  <si>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</si>
  <si>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</si>
  <si>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</si>
  <si>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</si>
  <si>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</si>
  <si>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</si>
  <si>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</si>
  <si>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</si>
  <si>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</si>
  <si>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</si>
  <si>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</si>
  <si>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</si>
  <si>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</si>
  <si>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</si>
  <si>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</si>
  <si>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</si>
  <si>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</si>
  <si>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</si>
  <si>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</si>
  <si>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</si>
  <si>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</si>
  <si>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</si>
  <si>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</si>
  <si>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</si>
  <si>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</si>
  <si>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</si>
  <si>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</si>
  <si>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</si>
  <si>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</si>
  <si>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</si>
  <si>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</si>
  <si>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</si>
  <si>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</si>
  <si>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</si>
  <si>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</si>
  <si>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</si>
  <si>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</si>
  <si>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</si>
  <si>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</si>
  <si>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</si>
  <si>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</si>
  <si>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</si>
  <si>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</si>
  <si>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</si>
  <si>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</si>
  <si>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</si>
  <si>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</si>
  <si>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</si>
  <si>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</si>
  <si>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</si>
  <si>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</si>
  <si>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</si>
  <si>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</si>
  <si>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</si>
  <si>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</si>
  <si>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</si>
  <si>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</si>
  <si>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</si>
  <si>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</si>
  <si>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</si>
  <si>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</si>
  <si>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</si>
  <si>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</si>
  <si>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</si>
  <si>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</si>
  <si>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</si>
  <si>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</si>
  <si>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</si>
  <si>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</si>
  <si>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</si>
  <si>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</si>
  <si>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</si>
  <si>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</si>
  <si>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</si>
  <si>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</si>
  <si>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</si>
  <si>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</si>
  <si>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</si>
  <si>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</si>
  <si>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</si>
  <si>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</si>
  <si>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</si>
  <si>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</si>
  <si>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</si>
  <si>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</si>
  <si>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</si>
  <si>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</si>
  <si>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</si>
  <si>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</si>
  <si>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</si>
  <si>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</si>
  <si>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</si>
  <si>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</si>
  <si>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</si>
  <si>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</si>
  <si>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</si>
  <si>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</si>
  <si>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</si>
  <si>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</si>
  <si>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</si>
  <si>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</si>
  <si>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</si>
  <si>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</si>
  <si>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</si>
  <si>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</si>
  <si>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</si>
  <si>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</si>
  <si>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</si>
  <si>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</si>
  <si>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</si>
  <si>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</si>
  <si>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</si>
  <si>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</si>
  <si>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</si>
  <si>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</si>
  <si>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</si>
  <si>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</si>
  <si>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</si>
  <si>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</si>
  <si>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</si>
  <si>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</si>
  <si>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</si>
  <si>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</si>
  <si>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</si>
  <si>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</si>
  <si>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</si>
  <si>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</si>
  <si>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</si>
  <si>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</si>
  <si>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</si>
  <si>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</si>
  <si>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</si>
  <si>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</si>
  <si>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</si>
  <si>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</si>
  <si>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</si>
  <si>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</si>
  <si>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</si>
  <si>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</si>
  <si>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</si>
  <si>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</si>
  <si>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</si>
  <si>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</si>
  <si>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</si>
  <si>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</si>
  <si>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</si>
  <si>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</si>
  <si>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</si>
  <si>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</si>
  <si>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</si>
  <si>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</si>
  <si>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</si>
  <si>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</si>
  <si>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</si>
  <si>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</si>
  <si>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</si>
  <si>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</si>
  <si>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</si>
  <si>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</si>
  <si>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</si>
  <si>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</si>
  <si>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</si>
  <si>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</si>
  <si>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</si>
  <si>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</si>
  <si>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</si>
  <si>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</si>
  <si>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</si>
  <si>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</si>
  <si>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</si>
  <si>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</si>
  <si>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</si>
  <si>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</si>
  <si>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</si>
  <si>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</si>
  <si>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</si>
  <si>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</si>
  <si>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</si>
  <si>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</si>
  <si>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</si>
  <si>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</si>
  <si>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</si>
  <si>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</si>
  <si>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</si>
  <si>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</si>
  <si>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</si>
  <si>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</si>
  <si>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</si>
  <si>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</si>
  <si>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</si>
  <si>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</si>
  <si>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</si>
  <si>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</si>
  <si>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</si>
  <si>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</si>
  <si>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</si>
  <si>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</si>
  <si>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</si>
  <si>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</si>
  <si>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</si>
  <si>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</si>
  <si>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</si>
  <si>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</si>
  <si>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</si>
  <si>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</si>
  <si>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</si>
  <si>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</si>
  <si>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</si>
  <si>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</si>
  <si>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</si>
  <si>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</si>
  <si>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</si>
  <si>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</si>
  <si>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</si>
  <si>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</si>
  <si>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</si>
  <si>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</si>
  <si>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</si>
  <si>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</si>
  <si>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</si>
  <si>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</si>
  <si>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</si>
  <si>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</si>
  <si>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</si>
  <si>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</si>
  <si>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</si>
  <si>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</si>
  <si>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</si>
  <si>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</si>
  <si>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</si>
  <si>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</si>
  <si>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</si>
  <si>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</si>
  <si>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</si>
  <si>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</si>
  <si>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</si>
  <si>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</si>
  <si>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</si>
  <si>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</si>
  <si>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</si>
  <si>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</si>
  <si>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</si>
  <si>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</si>
  <si>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</si>
  <si>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</si>
  <si>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</si>
  <si>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</si>
  <si>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</si>
  <si>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</si>
  <si>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</si>
  <si>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</si>
  <si>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</si>
  <si>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</si>
  <si>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</si>
  <si>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</si>
  <si>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</si>
  <si>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</si>
  <si>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</si>
  <si>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</si>
  <si>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</si>
  <si>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</si>
  <si>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</si>
  <si>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</si>
  <si>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</si>
  <si>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</si>
  <si>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</si>
  <si>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</si>
  <si>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</si>
  <si>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</si>
  <si>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</si>
  <si>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</si>
  <si>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</si>
  <si>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</si>
  <si>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</si>
  <si>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</si>
  <si>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</si>
  <si>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</si>
  <si>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</si>
  <si>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</si>
  <si>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</si>
  <si>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</si>
  <si>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</si>
  <si>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</si>
  <si>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</si>
  <si>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</si>
  <si>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</si>
  <si>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</si>
  <si>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</si>
  <si>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</si>
  <si>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</si>
  <si>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</si>
  <si>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</si>
  <si>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</si>
  <si>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</si>
  <si>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</si>
  <si>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</si>
  <si>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</si>
  <si>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</si>
  <si>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</si>
  <si>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</si>
  <si>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</si>
  <si>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</si>
  <si>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</si>
  <si>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</si>
  <si>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</si>
  <si>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</si>
  <si>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</si>
  <si>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</si>
  <si>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</si>
  <si>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</si>
  <si>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</si>
  <si>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</si>
  <si>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</si>
  <si>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</si>
  <si>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</si>
  <si>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</si>
  <si>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</si>
  <si>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</si>
  <si>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</si>
  <si>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</si>
  <si>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</si>
  <si>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</si>
  <si>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</si>
  <si>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</si>
  <si>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</si>
  <si>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</si>
  <si>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</si>
  <si>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</si>
  <si>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</si>
  <si>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</si>
  <si>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</si>
  <si>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</si>
  <si>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</si>
  <si>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</si>
  <si>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</si>
  <si>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</si>
  <si>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</si>
  <si>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</si>
  <si>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</si>
  <si>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</si>
  <si>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</si>
  <si>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</si>
  <si>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</si>
  <si>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</si>
  <si>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</si>
  <si>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</si>
  <si>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</si>
  <si>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</si>
  <si>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</si>
  <si>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</si>
  <si>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</si>
  <si>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</si>
  <si>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</si>
  <si>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</si>
  <si>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</si>
  <si>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</si>
  <si>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</si>
  <si>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</si>
  <si>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</si>
  <si>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</si>
  <si>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</si>
  <si>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</si>
  <si>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</si>
  <si>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</si>
  <si>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</si>
  <si>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</si>
  <si>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</si>
  <si>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</si>
  <si>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</si>
  <si>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</si>
  <si>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</si>
  <si>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</si>
  <si>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</si>
  <si>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</si>
  <si>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</si>
  <si>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</si>
  <si>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</si>
  <si>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</si>
  <si>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</si>
  <si>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</si>
  <si>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</si>
  <si>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</si>
  <si>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</si>
  <si>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</si>
  <si>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</si>
  <si>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</si>
  <si>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</si>
  <si>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</si>
  <si>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</si>
  <si>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</si>
  <si>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</si>
  <si>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</si>
  <si>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</si>
  <si>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</si>
  <si>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</si>
  <si>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</si>
  <si>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</si>
  <si>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</si>
  <si>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</si>
  <si>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</si>
  <si>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</si>
  <si>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</si>
  <si>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</si>
  <si>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</si>
  <si>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</si>
  <si>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</si>
  <si>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</si>
  <si>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</si>
  <si>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</si>
  <si>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</si>
  <si>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</si>
  <si>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</si>
  <si>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</si>
  <si>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</si>
  <si>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</si>
  <si>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</si>
  <si>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</si>
  <si>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</si>
  <si>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</si>
  <si>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</si>
  <si>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</si>
  <si>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</si>
  <si>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</si>
  <si>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</si>
  <si>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</si>
  <si>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</si>
  <si>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</si>
  <si>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</si>
  <si>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</si>
  <si>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</si>
  <si>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</si>
  <si>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</si>
  <si>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</si>
  <si>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</si>
  <si>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</si>
  <si>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</si>
  <si>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</si>
  <si>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</si>
  <si>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</si>
  <si>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</si>
  <si>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</si>
  <si>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</si>
  <si>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</si>
  <si>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</si>
  <si>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</si>
  <si>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</si>
  <si>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</si>
  <si>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</si>
  <si>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</si>
  <si>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</si>
  <si>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</si>
  <si>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</si>
  <si>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</si>
  <si>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</si>
  <si>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</si>
  <si>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</si>
  <si>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</si>
  <si>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</si>
  <si>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</si>
  <si>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</si>
  <si>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</si>
  <si>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</si>
  <si>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</si>
  <si>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</si>
  <si>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</si>
  <si>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</si>
  <si>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</si>
  <si>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</si>
  <si>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</si>
  <si>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</si>
  <si>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</si>
  <si>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</si>
  <si>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</si>
  <si>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</si>
  <si>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</si>
  <si>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</si>
  <si>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</si>
  <si>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</si>
  <si>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</si>
  <si>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</si>
  <si>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</si>
  <si>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</si>
  <si>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</si>
  <si>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</si>
  <si>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</si>
  <si>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</si>
  <si>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</si>
  <si>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</si>
  <si>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</si>
  <si>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</si>
  <si>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</si>
  <si>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</si>
  <si>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</si>
  <si>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</si>
  <si>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</si>
  <si>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</si>
  <si>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</si>
  <si>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</si>
  <si>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</si>
  <si>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</si>
  <si>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</si>
  <si>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</si>
  <si>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</si>
  <si>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</si>
  <si>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</si>
  <si>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</si>
  <si>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</si>
  <si>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</si>
  <si>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</si>
  <si>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</si>
  <si>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</si>
  <si>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</si>
  <si>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</si>
  <si>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</si>
  <si>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</si>
  <si>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</si>
  <si>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</si>
  <si>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</si>
  <si>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</si>
  <si>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</si>
  <si>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</si>
  <si>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</si>
  <si>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</si>
  <si>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</si>
  <si>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</si>
  <si>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</si>
  <si>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</si>
  <si>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</si>
  <si>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</si>
  <si>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</si>
  <si>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</si>
  <si>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</si>
  <si>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</si>
  <si>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</si>
  <si>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</si>
  <si>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</si>
  <si>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</si>
  <si>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</si>
  <si>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</si>
  <si>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</si>
  <si>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</si>
  <si>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</si>
  <si>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</si>
  <si>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</si>
  <si>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</si>
  <si>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</si>
  <si>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</si>
  <si>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</si>
  <si>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</si>
  <si>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</si>
  <si>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</si>
  <si>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</si>
  <si>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</si>
  <si>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</si>
  <si>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</si>
  <si>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</si>
  <si>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</si>
  <si>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</si>
  <si>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</si>
  <si>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</si>
  <si>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</si>
  <si>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</si>
  <si>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</si>
  <si>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</si>
  <si>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</si>
  <si>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</si>
  <si>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</si>
  <si>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</si>
  <si>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</si>
  <si>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</si>
  <si>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</si>
  <si>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</si>
  <si>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</si>
  <si>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</si>
  <si>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</si>
  <si>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</si>
  <si>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</si>
  <si>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</si>
  <si>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</si>
  <si>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</si>
  <si>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</si>
  <si>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</si>
  <si>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</si>
  <si>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</si>
  <si>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</si>
  <si>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</si>
  <si>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</si>
  <si>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</si>
  <si>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</si>
  <si>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</si>
  <si>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</si>
  <si>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</si>
  <si>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</si>
  <si>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</si>
  <si>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</si>
  <si>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</si>
  <si>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</si>
  <si>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</si>
  <si>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</si>
  <si>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</si>
  <si>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</si>
  <si>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</si>
  <si>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</si>
  <si>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</si>
  <si>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</si>
  <si>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</si>
  <si>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</si>
  <si>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</si>
  <si>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</si>
  <si>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</si>
  <si>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</si>
  <si>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</si>
  <si>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</si>
  <si>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</si>
  <si>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</si>
  <si>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</si>
  <si>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</si>
  <si>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</si>
  <si>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</si>
  <si>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</si>
  <si>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</si>
  <si>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</si>
  <si>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</si>
  <si>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</si>
  <si>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</si>
  <si>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</si>
  <si>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</si>
  <si>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</si>
  <si>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</si>
  <si>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</si>
  <si>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</si>
  <si>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</si>
  <si>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</si>
  <si>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</si>
  <si>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</si>
  <si>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</si>
  <si>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</si>
  <si>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</si>
  <si>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</si>
  <si>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</si>
  <si>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</si>
  <si>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</si>
  <si>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</si>
  <si>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</si>
  <si>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</si>
  <si>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</si>
  <si>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</si>
  <si>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</si>
  <si>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</si>
  <si>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</si>
  <si>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</si>
  <si>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</si>
  <si>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</si>
  <si>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</si>
  <si>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</si>
  <si>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</si>
  <si>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</si>
  <si>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</si>
  <si>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</si>
  <si>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</si>
  <si>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</si>
  <si>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</si>
  <si>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</si>
  <si>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</si>
  <si>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</si>
  <si>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</si>
  <si>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</si>
  <si>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</si>
  <si>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</si>
  <si>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</si>
  <si>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</si>
  <si>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</si>
  <si>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</si>
  <si>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</si>
  <si>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</si>
  <si>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</si>
  <si>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</si>
  <si>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</si>
  <si>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</si>
  <si>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</si>
  <si>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</si>
  <si>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</si>
  <si>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</si>
  <si>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</si>
  <si>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</si>
  <si>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</si>
  <si>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</si>
  <si>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</si>
  <si>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</si>
  <si>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</si>
  <si>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</si>
  <si>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</si>
  <si>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</si>
  <si>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</si>
  <si>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</si>
  <si>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</si>
  <si>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</si>
  <si>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</si>
  <si>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</si>
  <si>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</si>
  <si>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</si>
  <si>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</si>
  <si>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</si>
  <si>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</si>
  <si>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</si>
  <si>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</si>
  <si>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</si>
  <si>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</si>
  <si>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</si>
  <si>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</si>
  <si>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</si>
  <si>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</si>
  <si>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</si>
  <si>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</si>
  <si>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</si>
  <si>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</si>
  <si>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</si>
  <si>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</si>
  <si>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</si>
  <si>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</si>
  <si>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</si>
  <si>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</si>
  <si>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</si>
  <si>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</si>
  <si>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</si>
  <si>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</si>
  <si>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</si>
  <si>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</si>
  <si>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</si>
  <si>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</si>
  <si>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</si>
  <si>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</si>
  <si>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</si>
  <si>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</si>
  <si>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</si>
  <si>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</si>
  <si>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</si>
  <si>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</si>
  <si>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</si>
  <si>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</si>
  <si>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</si>
  <si>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</si>
  <si>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</si>
  <si>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</si>
  <si>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</si>
  <si>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</si>
  <si>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</si>
  <si>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</si>
  <si>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</si>
  <si>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</si>
  <si>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</si>
  <si>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</si>
  <si>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</si>
  <si>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</si>
  <si>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</si>
  <si>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</si>
  <si>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</si>
  <si>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</si>
  <si>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</si>
  <si>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</si>
  <si>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</si>
  <si>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</si>
  <si>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</si>
  <si>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</si>
  <si>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</si>
  <si>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</si>
  <si>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</si>
  <si>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</si>
  <si>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</si>
  <si>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</si>
  <si>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</si>
  <si>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</si>
  <si>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</si>
  <si>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</si>
  <si>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</si>
  <si>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</si>
  <si>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</si>
  <si>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</si>
  <si>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</si>
  <si>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</si>
  <si>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</si>
  <si>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</si>
  <si>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</si>
  <si>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</si>
  <si>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</si>
  <si>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</si>
  <si>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</si>
  <si>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</si>
  <si>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</si>
  <si>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</si>
  <si>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</si>
  <si>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</si>
  <si>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</si>
  <si>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</si>
  <si>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</si>
  <si>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</si>
  <si>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</si>
  <si>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</si>
  <si>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</si>
  <si>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</si>
  <si>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</si>
  <si>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</si>
  <si>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</si>
  <si>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</si>
  <si>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</si>
  <si>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</si>
  <si>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</si>
  <si>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</si>
  <si>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</si>
  <si>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</si>
  <si>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</si>
  <si>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</si>
  <si>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</si>
  <si>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</si>
  <si>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</si>
  <si>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</si>
  <si>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</si>
  <si>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</si>
  <si>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</si>
  <si>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</si>
  <si>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</si>
  <si>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</si>
  <si>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</si>
  <si>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</si>
  <si>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</si>
  <si>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</si>
  <si>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</si>
  <si>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</si>
  <si>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</si>
  <si>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</si>
  <si>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</si>
  <si>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</si>
  <si>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</si>
  <si>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</si>
  <si>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</si>
  <si>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</si>
  <si>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</si>
  <si>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</si>
  <si>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</si>
  <si>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</si>
  <si>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</si>
  <si>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</si>
  <si>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</si>
  <si>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</si>
  <si>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</si>
  <si>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</si>
  <si>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</si>
  <si>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</si>
  <si>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</si>
  <si>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</si>
  <si>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</si>
  <si>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</si>
  <si>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</si>
  <si>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</si>
  <si>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</si>
  <si>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</si>
  <si>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</si>
  <si>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</si>
  <si>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</si>
  <si>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</si>
  <si>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</si>
  <si>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</si>
  <si>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</si>
  <si>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</si>
  <si>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</si>
  <si>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</si>
  <si>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</si>
  <si>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</si>
  <si>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</si>
  <si>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</si>
  <si>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</si>
  <si>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</si>
  <si>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</si>
  <si>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</si>
  <si>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</si>
  <si>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</si>
  <si>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</si>
  <si>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</si>
  <si>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</si>
  <si>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</si>
  <si>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</si>
  <si>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</si>
  <si>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</si>
  <si>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</si>
  <si>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</si>
  <si>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</si>
  <si>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</si>
  <si>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</si>
  <si>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</si>
  <si>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</si>
  <si>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</si>
  <si>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</si>
  <si>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</si>
  <si>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</si>
  <si>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</si>
  <si>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</si>
  <si>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</si>
  <si>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</si>
  <si>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</si>
  <si>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</si>
  <si>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</si>
  <si>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</si>
  <si>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</si>
  <si>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</si>
  <si>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</si>
  <si>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</si>
  <si>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</si>
  <si>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</si>
  <si>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</si>
  <si>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</si>
  <si>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</si>
  <si>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</si>
  <si>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</si>
  <si>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</si>
  <si>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</si>
  <si>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</si>
  <si>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</si>
  <si>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</si>
  <si>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</si>
  <si>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</si>
  <si>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</si>
  <si>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</si>
  <si>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</si>
  <si>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</si>
  <si>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</si>
  <si>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</si>
  <si>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</si>
  <si>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</si>
  <si>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</si>
  <si>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</si>
  <si>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</si>
  <si>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</si>
  <si>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</si>
  <si>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</si>
  <si>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</si>
  <si>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</si>
  <si>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</si>
  <si>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</si>
  <si>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</si>
  <si>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</si>
  <si>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</si>
  <si>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</si>
  <si>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</si>
  <si>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</si>
  <si>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</si>
  <si>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</si>
  <si>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</si>
  <si>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</si>
  <si>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</si>
  <si>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</si>
  <si>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</si>
  <si>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</si>
  <si>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</si>
  <si>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</si>
  <si>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</si>
  <si>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</si>
  <si>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</si>
  <si>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</si>
  <si>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</si>
  <si>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</si>
  <si>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</si>
  <si>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</si>
  <si>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</si>
  <si>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</si>
  <si>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</si>
  <si>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</si>
  <si>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</si>
  <si>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</si>
  <si>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</si>
  <si>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</si>
  <si>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</si>
  <si>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</si>
  <si>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</si>
  <si>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</si>
  <si>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</si>
  <si>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</si>
  <si>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</si>
  <si>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</si>
  <si>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</si>
  <si>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</si>
  <si>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</si>
  <si>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</si>
  <si>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</si>
  <si>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</si>
  <si>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</si>
  <si>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</si>
  <si>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</si>
  <si>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</si>
  <si>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</si>
  <si>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</si>
  <si>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</si>
  <si>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</si>
  <si>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</si>
  <si>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</si>
  <si>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</si>
  <si>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</si>
  <si>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</si>
  <si>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</si>
  <si>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</si>
  <si>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</si>
  <si>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</si>
  <si>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</si>
  <si>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</si>
  <si>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</si>
  <si>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</si>
  <si>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</si>
  <si>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</si>
  <si>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</si>
  <si>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</si>
  <si>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</si>
  <si>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</si>
  <si>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</si>
  <si>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</si>
  <si>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</si>
  <si>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</si>
  <si>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</si>
  <si>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</si>
  <si>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</si>
  <si>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</si>
  <si>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</si>
  <si>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</si>
  <si>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</si>
  <si>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</si>
  <si>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</si>
  <si>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</si>
  <si>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</si>
  <si>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</si>
  <si>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</si>
  <si>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</si>
  <si>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</si>
  <si>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</si>
  <si>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</si>
  <si>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</si>
  <si>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</si>
  <si>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</si>
  <si>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</si>
  <si>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</si>
  <si>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</si>
  <si>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</si>
  <si>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</si>
  <si>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</si>
  <si>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</si>
  <si>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</si>
  <si>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</si>
  <si>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</si>
  <si>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</si>
  <si>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</si>
  <si>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</si>
  <si>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</si>
  <si>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</si>
  <si>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</si>
  <si>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</si>
  <si>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</si>
  <si>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</si>
  <si>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</si>
  <si>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</si>
  <si>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</si>
  <si>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</si>
  <si>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</si>
  <si>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</si>
  <si>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</si>
  <si>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</si>
  <si>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</si>
  <si>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</si>
  <si>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</si>
  <si>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</si>
  <si>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</si>
  <si>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</si>
  <si>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</si>
  <si>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</si>
  <si>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</si>
  <si>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</si>
  <si>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</si>
  <si>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</si>
  <si>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</si>
  <si>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</si>
  <si>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</si>
  <si>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</si>
  <si>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</si>
  <si>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</si>
  <si>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</si>
  <si>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</si>
  <si>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</si>
  <si>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</si>
  <si>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</si>
  <si>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</si>
  <si>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</si>
  <si>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</si>
  <si>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</si>
  <si>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</si>
  <si>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</si>
  <si>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</si>
  <si>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</si>
  <si>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</si>
  <si>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</si>
  <si>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</si>
  <si>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</si>
  <si>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</si>
  <si>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</si>
  <si>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</si>
  <si>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</si>
  <si>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</si>
  <si>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</si>
  <si>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</si>
  <si>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</si>
  <si>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</si>
  <si>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</si>
  <si>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</si>
  <si>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</si>
  <si>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</si>
  <si>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</si>
  <si>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</si>
  <si>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</si>
  <si>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</si>
  <si>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</si>
  <si>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</si>
  <si>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</si>
  <si>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</si>
  <si>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</si>
  <si>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</si>
  <si>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</si>
  <si>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</si>
  <si>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</si>
  <si>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</si>
  <si>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</si>
  <si>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</si>
  <si>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</si>
  <si>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</si>
  <si>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</si>
  <si>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</si>
  <si>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</si>
  <si>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</si>
  <si>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</si>
  <si>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</si>
  <si>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</si>
  <si>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</si>
  <si>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</si>
  <si>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</si>
  <si>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</si>
  <si>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</si>
  <si>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</si>
  <si>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</si>
  <si>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</si>
  <si>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</si>
  <si>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</si>
  <si>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</si>
  <si>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</si>
  <si>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</si>
  <si>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</si>
  <si>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</si>
  <si>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</si>
  <si>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</si>
  <si>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</si>
  <si>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</si>
  <si>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</si>
  <si>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</si>
  <si>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</si>
  <si>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</si>
  <si>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</si>
  <si>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</si>
  <si>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</si>
  <si>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</si>
  <si>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</si>
  <si>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</si>
  <si>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</si>
  <si>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</si>
  <si>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</si>
  <si>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</si>
  <si>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</si>
  <si>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</si>
  <si>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</si>
  <si>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</si>
  <si>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</si>
  <si>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</si>
  <si>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</si>
  <si>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</si>
  <si>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</si>
  <si>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</si>
  <si>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</si>
  <si>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</si>
  <si>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</si>
  <si>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</si>
  <si>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</si>
  <si>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</si>
  <si>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</si>
  <si>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</si>
  <si>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</si>
  <si>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</si>
  <si>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</si>
  <si>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</si>
  <si>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</si>
  <si>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</si>
  <si>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</si>
  <si>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</si>
  <si>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</si>
  <si>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</si>
  <si>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</si>
  <si>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</si>
  <si>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</si>
  <si>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</si>
  <si>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</si>
  <si>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</si>
  <si>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</si>
  <si>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</si>
  <si>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</si>
  <si>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</si>
  <si>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</si>
  <si>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</si>
  <si>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</si>
  <si>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</si>
  <si>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</si>
  <si>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</si>
  <si>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</si>
  <si>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</si>
  <si>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</si>
  <si>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</si>
  <si>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</si>
  <si>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</si>
  <si>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</si>
  <si>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</si>
  <si>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</si>
  <si>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</si>
  <si>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</si>
  <si>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</si>
  <si>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</si>
  <si>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</si>
  <si>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</si>
  <si>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</si>
  <si>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</si>
  <si>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</si>
  <si>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</si>
  <si>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</si>
  <si>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</si>
  <si>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</si>
  <si>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</si>
  <si>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</si>
  <si>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</si>
  <si>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</si>
  <si>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</si>
  <si>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</si>
  <si>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</si>
  <si>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</si>
  <si>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</si>
  <si>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</si>
  <si>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</si>
  <si>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</si>
  <si>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</si>
  <si>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</si>
  <si>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</si>
  <si>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</si>
  <si>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</si>
  <si>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</si>
  <si>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</si>
  <si>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</si>
  <si>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</si>
  <si>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</si>
  <si>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</si>
  <si>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</si>
  <si>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</si>
  <si>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</si>
  <si>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</si>
  <si>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</si>
  <si>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</si>
  <si>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</si>
  <si>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</si>
  <si>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</si>
  <si>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</si>
  <si>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</si>
  <si>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</si>
  <si>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</si>
  <si>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</si>
  <si>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</si>
  <si>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</si>
  <si>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</si>
  <si>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</si>
  <si>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</si>
  <si>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</si>
  <si>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</si>
  <si>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</si>
  <si>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</si>
  <si>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</si>
  <si>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</si>
  <si>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</si>
  <si>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</si>
  <si>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</si>
  <si>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</si>
  <si>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</si>
  <si>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</si>
  <si>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</si>
  <si>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</si>
  <si>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</si>
  <si>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</si>
  <si>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</si>
  <si>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</si>
  <si>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</si>
  <si>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</si>
  <si>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</si>
  <si>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</si>
  <si>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</si>
  <si>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</si>
  <si>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</si>
  <si>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</si>
  <si>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</si>
  <si>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</si>
  <si>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</si>
  <si>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</si>
  <si>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</si>
  <si>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</si>
  <si>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</si>
  <si>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</si>
  <si>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</si>
  <si>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</si>
  <si>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</si>
  <si>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</si>
  <si>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</si>
  <si>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</si>
  <si>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</si>
  <si>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</si>
  <si>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</si>
  <si>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</si>
  <si>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</si>
  <si>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</si>
  <si>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</si>
  <si>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</si>
  <si>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</si>
  <si>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</si>
  <si>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</si>
  <si>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</si>
  <si>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</si>
  <si>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</si>
  <si>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</si>
  <si>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</si>
  <si>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</si>
  <si>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</si>
  <si>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</si>
  <si>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</si>
  <si>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</si>
  <si>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</si>
  <si>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</si>
  <si>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</si>
  <si>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</si>
  <si>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</si>
  <si>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</si>
  <si>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</si>
  <si>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</si>
  <si>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</si>
  <si>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</si>
  <si>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</si>
  <si>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</si>
  <si>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</si>
  <si>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</si>
  <si>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</si>
  <si>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</si>
  <si>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</si>
  <si>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</si>
  <si>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</si>
  <si>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</si>
  <si>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</si>
  <si>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</si>
  <si>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</si>
  <si>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</si>
  <si>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</si>
  <si>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</si>
  <si>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</si>
  <si>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</si>
  <si>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</si>
  <si>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</si>
  <si>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</si>
  <si>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</si>
  <si>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</si>
  <si>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</si>
  <si>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</si>
  <si>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</si>
  <si>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</si>
  <si>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</si>
  <si>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</si>
  <si>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</si>
  <si>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</si>
  <si>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</si>
  <si>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</si>
  <si>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</si>
  <si>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</si>
  <si>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</si>
  <si>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</si>
  <si>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</si>
  <si>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</si>
  <si>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</si>
  <si>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</si>
  <si>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</si>
  <si>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</si>
  <si>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</si>
  <si>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</si>
  <si>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</si>
  <si>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</si>
  <si>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</si>
  <si>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</si>
  <si>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</si>
  <si>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</si>
  <si>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</si>
  <si>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</si>
  <si>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</si>
  <si>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</si>
  <si>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</si>
  <si>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</si>
  <si>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</si>
  <si>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</si>
  <si>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</si>
  <si>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</si>
  <si>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</si>
  <si>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</si>
  <si>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</si>
  <si>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</si>
  <si>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</si>
  <si>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</si>
  <si>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</si>
  <si>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</si>
  <si>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</si>
  <si>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</si>
  <si>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</si>
  <si>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</si>
  <si>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</si>
  <si>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</si>
  <si>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</si>
  <si>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</si>
  <si>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</si>
  <si>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</si>
  <si>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</si>
  <si>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</si>
  <si>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</si>
  <si>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</si>
  <si>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</si>
  <si>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</si>
  <si>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</si>
  <si>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</si>
  <si>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</si>
  <si>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</si>
  <si>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</si>
  <si>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</si>
  <si>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</si>
  <si>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</si>
  <si>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</si>
  <si>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</si>
  <si>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</si>
  <si>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</si>
  <si>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</si>
  <si>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</si>
  <si>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</si>
  <si>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</si>
  <si>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</si>
  <si>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</si>
  <si>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</si>
  <si>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</si>
  <si>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</si>
  <si>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</si>
  <si>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</si>
  <si>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</si>
  <si>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</si>
  <si>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</si>
  <si>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</si>
  <si>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</si>
  <si>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</si>
  <si>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</si>
  <si>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</si>
  <si>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</si>
  <si>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</si>
  <si>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</si>
  <si>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</si>
  <si>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</si>
  <si>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</si>
  <si>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</si>
  <si>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</si>
  <si>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</si>
  <si>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</si>
  <si>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</si>
  <si>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</si>
  <si>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</si>
  <si>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</si>
  <si>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</si>
  <si>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</si>
  <si>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</si>
  <si>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</si>
  <si>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</si>
  <si>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</si>
  <si>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</si>
  <si>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</si>
  <si>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</si>
  <si>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</si>
  <si>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</si>
  <si>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</si>
  <si>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</si>
  <si>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</si>
  <si>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</si>
  <si>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</si>
  <si>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</si>
  <si>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</si>
  <si>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</si>
  <si>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</si>
  <si>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</si>
  <si>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</si>
  <si>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</si>
  <si>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</si>
  <si>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</si>
  <si>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</si>
  <si>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</si>
  <si>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</si>
  <si>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</si>
  <si>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</si>
  <si>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</si>
  <si>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</si>
  <si>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</si>
  <si>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</si>
  <si>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</si>
  <si>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</si>
  <si>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</si>
  <si>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</si>
  <si>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</si>
  <si>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</si>
  <si>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</si>
  <si>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</si>
  <si>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</si>
  <si>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</si>
  <si>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</si>
  <si>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</si>
  <si>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</si>
  <si>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</si>
  <si>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</si>
  <si>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</si>
  <si>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</si>
  <si>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</si>
  <si>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</si>
  <si>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</si>
  <si>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</si>
  <si>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</si>
  <si>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</si>
  <si>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</si>
  <si>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</si>
  <si>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</si>
  <si>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</si>
  <si>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</si>
  <si>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</si>
  <si>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</si>
  <si>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</si>
  <si>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</si>
  <si>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</si>
  <si>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</si>
  <si>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</si>
  <si>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</si>
  <si>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</si>
  <si>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</si>
  <si>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</si>
  <si>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</si>
  <si>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</si>
  <si>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</si>
  <si>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</si>
  <si>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</si>
  <si>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</si>
  <si>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</si>
  <si>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</si>
  <si>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</si>
  <si>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</si>
  <si>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</si>
  <si>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</si>
  <si>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</si>
  <si>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</si>
  <si>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</si>
  <si>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</si>
  <si>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</si>
  <si>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</si>
  <si>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</si>
  <si>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</si>
  <si>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</si>
  <si>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</si>
  <si>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</si>
  <si>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</si>
  <si>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</si>
  <si>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</si>
  <si>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</si>
  <si>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</si>
  <si>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</si>
  <si>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</si>
  <si>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</si>
  <si>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</si>
  <si>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</si>
  <si>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</si>
  <si>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</si>
  <si>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</si>
  <si>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</si>
  <si>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</si>
  <si>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</si>
  <si>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</si>
  <si>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</si>
  <si>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</si>
  <si>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</si>
  <si>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</si>
  <si>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</si>
  <si>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</si>
  <si>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</si>
  <si>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</si>
  <si>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</si>
  <si>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</si>
  <si>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</si>
  <si>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</si>
  <si>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</si>
  <si>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</si>
  <si>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</si>
  <si>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</si>
  <si>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</si>
  <si>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</si>
  <si>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</si>
  <si>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</si>
  <si>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</si>
  <si>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</si>
  <si>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</si>
  <si>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</si>
  <si>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</si>
  <si>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</si>
  <si>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</si>
  <si>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</si>
  <si>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</si>
  <si>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</si>
  <si>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</si>
  <si>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</si>
  <si>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</si>
  <si>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</si>
  <si>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</si>
  <si>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</si>
  <si>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</si>
  <si>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</si>
  <si>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</si>
  <si>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</si>
  <si>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</si>
  <si>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</si>
  <si>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</si>
  <si>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</si>
  <si>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</si>
  <si>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</si>
  <si>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</si>
  <si>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</si>
  <si>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</si>
  <si>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</si>
  <si>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</si>
  <si>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</si>
  <si>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</si>
  <si>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</si>
  <si>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</si>
  <si>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</si>
  <si>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</si>
  <si>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</si>
  <si>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</si>
  <si>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</si>
  <si>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</si>
  <si>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</si>
  <si>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</si>
  <si>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</si>
  <si>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</si>
  <si>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</si>
  <si>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</si>
  <si>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</si>
  <si>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</si>
  <si>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</si>
  <si>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</si>
  <si>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</si>
  <si>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</si>
  <si>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</si>
  <si>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</si>
  <si>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</si>
  <si>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</si>
  <si>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</si>
  <si>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</si>
  <si>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</si>
  <si>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</si>
  <si>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</si>
  <si>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</si>
  <si>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</si>
  <si>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</si>
  <si>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</si>
  <si>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</si>
  <si>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</si>
  <si>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</si>
  <si>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</si>
  <si>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</si>
  <si>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</si>
  <si>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</si>
  <si>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</si>
  <si>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</si>
  <si>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</si>
  <si>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</si>
  <si>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</si>
  <si>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</si>
  <si>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</si>
  <si>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</si>
  <si>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</si>
  <si>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</si>
  <si>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</si>
  <si>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</si>
  <si>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</si>
  <si>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</si>
  <si>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</si>
  <si>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</si>
  <si>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</si>
  <si>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</si>
  <si>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</si>
  <si>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</si>
  <si>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</si>
  <si>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</si>
  <si>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</si>
  <si>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</si>
  <si>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</si>
  <si>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</si>
  <si>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</si>
  <si>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</si>
  <si>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</si>
  <si>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</si>
  <si>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</si>
  <si>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</si>
  <si>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</si>
  <si>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</si>
  <si>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</si>
  <si>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</si>
  <si>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</si>
  <si>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</si>
  <si>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</si>
  <si>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</si>
  <si>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</si>
  <si>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</si>
  <si>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</si>
  <si>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</si>
  <si>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</si>
  <si>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</si>
  <si>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</si>
  <si>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</si>
  <si>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</si>
  <si>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</si>
  <si>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</si>
  <si>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</si>
  <si>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</si>
  <si>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</si>
  <si>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</si>
  <si>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</si>
  <si>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</si>
  <si>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</si>
  <si>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</si>
  <si>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</si>
  <si>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</si>
  <si>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</si>
  <si>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</si>
  <si>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</si>
  <si>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</si>
  <si>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</si>
  <si>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</si>
  <si>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</si>
  <si>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</si>
  <si>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</si>
  <si>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</si>
  <si>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</si>
  <si>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</si>
  <si>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</si>
  <si>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</si>
  <si>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</si>
  <si>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</si>
  <si>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</si>
  <si>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</si>
  <si>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</si>
  <si>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</si>
  <si>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</si>
  <si>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</si>
  <si>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</si>
  <si>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</si>
  <si>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</si>
  <si>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</si>
  <si>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</si>
  <si>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</si>
  <si>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</si>
  <si>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</si>
  <si>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</si>
  <si>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</si>
  <si>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</si>
  <si>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</si>
  <si>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</si>
  <si>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</si>
  <si>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</si>
  <si>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</si>
  <si>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</si>
  <si>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</si>
  <si>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</si>
  <si>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</si>
  <si>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</si>
  <si>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</si>
  <si>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</si>
  <si>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</si>
  <si>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</si>
  <si>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</si>
  <si>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</si>
  <si>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</si>
  <si>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</si>
  <si>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</si>
  <si>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</si>
  <si>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</si>
  <si>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</si>
  <si>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</si>
  <si>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</si>
  <si>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</si>
  <si>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</si>
  <si>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</si>
  <si>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</si>
  <si>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</si>
  <si>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</si>
  <si>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</si>
  <si>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</si>
  <si>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</si>
  <si>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</si>
  <si>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</si>
  <si>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</si>
  <si>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</si>
  <si>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</si>
  <si>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</si>
  <si>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</si>
  <si>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</si>
  <si>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</si>
  <si>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</si>
  <si>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</si>
  <si>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</si>
  <si>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</si>
  <si>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</si>
  <si>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</si>
  <si>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</si>
  <si>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</si>
  <si>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</si>
  <si>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</si>
  <si>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</si>
  <si>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</si>
  <si>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</si>
  <si>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</si>
  <si>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</si>
  <si>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</si>
  <si>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</si>
  <si>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</si>
  <si>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</si>
  <si>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</si>
  <si>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</si>
  <si>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</si>
  <si>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</si>
  <si>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</si>
  <si>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</si>
  <si>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</si>
  <si>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</si>
  <si>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</si>
  <si>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</si>
  <si>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</si>
  <si>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</si>
  <si>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</si>
  <si>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</si>
  <si>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</si>
  <si>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</si>
  <si>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</si>
  <si>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</si>
  <si>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</si>
  <si>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</si>
  <si>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</si>
  <si>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</si>
  <si>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</si>
  <si>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</si>
  <si>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</si>
  <si>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</si>
  <si>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</si>
  <si>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</si>
  <si>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</si>
  <si>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</si>
  <si>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</si>
  <si>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</si>
  <si>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</si>
  <si>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</si>
  <si>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</si>
  <si>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</si>
  <si>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</si>
  <si>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</si>
  <si>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</si>
  <si>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</si>
  <si>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</si>
  <si>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</si>
  <si>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</si>
  <si>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</si>
  <si>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</si>
  <si>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</si>
  <si>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</si>
  <si>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</si>
  <si>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</si>
  <si>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</si>
  <si>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</si>
  <si>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</si>
  <si>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</si>
  <si>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</si>
  <si>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</si>
  <si>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</si>
  <si>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</si>
  <si>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</si>
  <si>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</si>
  <si>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</si>
  <si>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</si>
  <si>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</si>
  <si>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</si>
  <si>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</si>
  <si>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</si>
  <si>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</si>
  <si>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</si>
  <si>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</si>
  <si>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</si>
  <si>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</si>
  <si>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</si>
  <si>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</si>
  <si>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</si>
  <si>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</si>
  <si>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</si>
  <si>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</si>
  <si>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</si>
  <si>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</si>
  <si>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</si>
  <si>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</si>
  <si>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</si>
  <si>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</si>
  <si>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</si>
  <si>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</si>
  <si>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</si>
  <si>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</si>
  <si>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</si>
  <si>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</si>
  <si>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</si>
  <si>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</si>
  <si>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</si>
  <si>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</si>
  <si>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</si>
  <si>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</si>
  <si>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</si>
  <si>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</si>
  <si>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</si>
  <si>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</si>
  <si>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</si>
  <si>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</si>
  <si>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</si>
  <si>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</si>
  <si>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</si>
  <si>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</si>
  <si>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</si>
  <si>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</si>
  <si>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</si>
  <si>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</si>
  <si>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</si>
  <si>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</si>
  <si>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</si>
  <si>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</si>
  <si>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</si>
  <si>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</si>
  <si>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</si>
  <si>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</si>
  <si>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</si>
  <si>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</si>
  <si>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</si>
  <si>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</si>
  <si>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</si>
  <si>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</si>
  <si>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</si>
  <si>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</si>
  <si>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</si>
  <si>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</si>
  <si>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</si>
  <si>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</si>
  <si>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</si>
  <si>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</si>
  <si>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</si>
  <si>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</si>
  <si>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</si>
  <si>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</si>
  <si>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</si>
  <si>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</si>
  <si>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</si>
  <si>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</si>
  <si>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</si>
  <si>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</si>
  <si>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</si>
  <si>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</si>
  <si>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</si>
  <si>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</si>
  <si>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</si>
  <si>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</si>
  <si>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</si>
  <si>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</si>
  <si>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</si>
  <si>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</si>
  <si>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</si>
  <si>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</si>
  <si>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</si>
  <si>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</si>
  <si>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</si>
  <si>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</si>
  <si>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</si>
  <si>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</si>
  <si>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</si>
  <si>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</si>
  <si>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</si>
  <si>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</si>
  <si>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</si>
  <si>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</si>
  <si>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</si>
  <si>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</si>
  <si>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</si>
  <si>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</si>
  <si>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</si>
  <si>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</si>
  <si>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</si>
  <si>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</si>
  <si>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</si>
  <si>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</si>
  <si>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</si>
  <si>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</si>
  <si>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</si>
  <si>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</si>
  <si>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</si>
  <si>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</si>
  <si>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</si>
  <si>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</si>
  <si>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</si>
  <si>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</si>
  <si>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</si>
  <si>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</si>
  <si>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</si>
  <si>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</si>
  <si>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</si>
  <si>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</si>
  <si>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</si>
  <si>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</si>
  <si>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</si>
  <si>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</si>
  <si>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</si>
  <si>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</si>
  <si>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</si>
  <si>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</si>
  <si>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</si>
  <si>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</si>
  <si>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</si>
  <si>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</si>
  <si>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</si>
  <si>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</si>
  <si>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</si>
  <si>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</si>
  <si>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</si>
  <si>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</si>
  <si>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</si>
  <si>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</si>
  <si>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</si>
  <si>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</si>
  <si>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</si>
  <si>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</si>
  <si>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</si>
  <si>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</si>
  <si>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</si>
  <si>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</si>
  <si>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</si>
  <si>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</si>
  <si>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</si>
  <si>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</si>
  <si>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</si>
  <si>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</si>
  <si>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</si>
  <si>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</si>
  <si>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</si>
  <si>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</si>
  <si>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</si>
  <si>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</si>
  <si>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</si>
  <si>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</si>
  <si>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</si>
  <si>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</si>
  <si>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</si>
  <si>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</si>
  <si>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</si>
  <si>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</si>
  <si>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</si>
  <si>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</si>
  <si>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</si>
  <si>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</si>
  <si>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</si>
  <si>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</si>
  <si>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</si>
  <si>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</si>
  <si>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</si>
  <si>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</si>
  <si>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</si>
  <si>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</si>
  <si>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</si>
  <si>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</si>
  <si>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</si>
  <si>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</si>
  <si>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</si>
  <si>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</si>
  <si>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</si>
  <si>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</si>
  <si>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</si>
  <si>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</si>
  <si>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</si>
  <si>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</si>
  <si>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</si>
  <si>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</si>
  <si>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</si>
  <si>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</si>
  <si>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</si>
  <si>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</si>
  <si>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</si>
  <si>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</si>
  <si>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</si>
  <si>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</si>
  <si>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</si>
  <si>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</si>
  <si>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</si>
  <si>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</si>
  <si>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</si>
  <si>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</si>
  <si>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</si>
  <si>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</si>
  <si>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</si>
  <si>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</si>
  <si>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</si>
  <si>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</si>
  <si>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</si>
  <si>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</si>
  <si>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</si>
  <si>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</si>
  <si>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</si>
  <si>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</si>
  <si>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</si>
  <si>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</si>
  <si>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</si>
  <si>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</si>
  <si>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</si>
  <si>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</si>
  <si>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</si>
  <si>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</si>
  <si>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</si>
  <si>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</si>
  <si>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</si>
  <si>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</si>
  <si>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</si>
  <si>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</si>
  <si>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</si>
  <si>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</si>
  <si>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</si>
  <si>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</si>
  <si>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</si>
  <si>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</si>
  <si>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</si>
  <si>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</si>
  <si>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</si>
  <si>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</si>
  <si>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</si>
  <si>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</si>
  <si>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</si>
  <si>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</si>
  <si>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</si>
  <si>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</si>
  <si>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</si>
  <si>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</si>
  <si>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</si>
  <si>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</si>
  <si>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</si>
  <si>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</si>
  <si>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</si>
  <si>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</si>
  <si>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</si>
  <si>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</si>
  <si>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</si>
  <si>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</si>
  <si>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</si>
  <si>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</si>
  <si>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</si>
  <si>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</si>
  <si>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</si>
  <si>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</si>
  <si>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</si>
  <si>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</si>
  <si>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</si>
  <si>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</si>
  <si>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</si>
  <si>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</si>
  <si>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</si>
  <si>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</si>
  <si>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</si>
  <si>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</si>
  <si>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</si>
  <si>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</si>
  <si>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</si>
  <si>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</si>
  <si>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</si>
  <si>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</si>
  <si>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</si>
  <si>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</si>
  <si>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</si>
  <si>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</si>
  <si>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</si>
  <si>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</si>
  <si>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</si>
  <si>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</si>
  <si>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</si>
  <si>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</si>
  <si>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</si>
  <si>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</si>
  <si>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</si>
  <si>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</si>
  <si>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</si>
  <si>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</si>
  <si>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</si>
  <si>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</si>
  <si>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</si>
  <si>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</si>
  <si>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</si>
  <si>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</si>
  <si>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</si>
  <si>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</si>
  <si>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</si>
  <si>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</si>
  <si>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</si>
  <si>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</si>
  <si>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</si>
  <si>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</si>
  <si>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</si>
  <si>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</si>
  <si>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</si>
  <si>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</si>
  <si>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</si>
  <si>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</si>
  <si>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</si>
  <si>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</si>
  <si>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</si>
  <si>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</si>
  <si>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</si>
  <si>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</si>
  <si>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</si>
  <si>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</si>
  <si>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</si>
  <si>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</si>
  <si>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</si>
  <si>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</si>
  <si>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</si>
  <si>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</si>
  <si>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</si>
  <si>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</si>
  <si>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</si>
  <si>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</si>
  <si>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</si>
  <si>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</si>
  <si>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</si>
  <si>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</si>
  <si>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</si>
  <si>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</si>
  <si>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</si>
  <si>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</si>
  <si>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</si>
  <si>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</si>
  <si>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</si>
  <si>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</si>
  <si>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</si>
  <si>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</si>
  <si>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</si>
  <si>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</si>
  <si>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</si>
  <si>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</si>
  <si>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</si>
  <si>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</si>
  <si>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</si>
  <si>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</si>
  <si>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</si>
  <si>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</si>
  <si>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</si>
  <si>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</si>
  <si>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</si>
  <si>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</si>
  <si>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</si>
  <si>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</si>
  <si>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</si>
  <si>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</si>
  <si>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</si>
  <si>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</si>
  <si>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</si>
  <si>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</si>
  <si>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</si>
  <si>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</si>
  <si>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</si>
  <si>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</si>
  <si>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</si>
  <si>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</si>
  <si>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</si>
  <si>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</si>
  <si>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</si>
  <si>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</si>
  <si>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</si>
  <si>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</si>
  <si>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</si>
  <si>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</si>
  <si>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</si>
  <si>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</si>
  <si>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</si>
  <si>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</si>
  <si>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</si>
  <si>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</si>
  <si>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</si>
  <si>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</si>
  <si>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</si>
  <si>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</si>
  <si>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</si>
  <si>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</si>
  <si>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</si>
  <si>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</si>
  <si>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</si>
  <si>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</si>
  <si>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</si>
  <si>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</si>
  <si>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</si>
  <si>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</si>
  <si>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</si>
  <si>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</si>
  <si>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</si>
  <si>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</si>
  <si>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</si>
  <si>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</si>
  <si>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</si>
  <si>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</si>
  <si>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</si>
  <si>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</si>
  <si>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</si>
  <si>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</si>
  <si>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</si>
  <si>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</si>
  <si>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</si>
  <si>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</si>
  <si>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</si>
  <si>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</si>
  <si>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</si>
  <si>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</si>
  <si>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</si>
  <si>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</si>
  <si>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</si>
  <si>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</si>
  <si>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</si>
  <si>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</si>
  <si>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</si>
  <si>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</si>
  <si>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</si>
  <si>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</si>
  <si>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</si>
  <si>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</si>
  <si>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</si>
  <si>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</si>
  <si>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</si>
  <si>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</si>
  <si>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</si>
  <si>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</si>
  <si>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</si>
  <si>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</si>
  <si>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</si>
  <si>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</si>
  <si>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</si>
  <si>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</si>
  <si>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</si>
  <si>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</si>
  <si>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</si>
  <si>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</si>
  <si>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</si>
  <si>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</si>
  <si>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</si>
  <si>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</si>
  <si>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</si>
  <si>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</si>
  <si>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</si>
  <si>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</si>
  <si>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</si>
  <si>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</si>
  <si>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</si>
  <si>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</si>
  <si>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</si>
  <si>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</si>
  <si>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</si>
  <si>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</si>
  <si>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</si>
  <si>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</si>
  <si>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</si>
  <si>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</si>
  <si>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</si>
  <si>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</si>
  <si>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</si>
  <si>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</si>
  <si>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</si>
  <si>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</si>
  <si>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</si>
  <si>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</si>
  <si>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</si>
  <si>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</si>
  <si>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</si>
  <si>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</si>
  <si>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</si>
  <si>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</si>
  <si>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</si>
  <si>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</si>
  <si>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</si>
  <si>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</si>
  <si>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</si>
  <si>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</si>
  <si>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</si>
  <si>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</si>
  <si>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</si>
  <si>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</si>
  <si>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</si>
  <si>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</si>
  <si>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</si>
  <si>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</si>
  <si>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</si>
  <si>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</si>
  <si>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</si>
  <si>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</si>
  <si>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</si>
  <si>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</si>
  <si>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</si>
  <si>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</si>
  <si>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</si>
  <si>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</si>
  <si>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</si>
  <si>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</si>
  <si>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</si>
  <si>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</si>
  <si>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</si>
  <si>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</si>
  <si>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</si>
  <si>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</si>
  <si>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</si>
  <si>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</si>
  <si>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</si>
  <si>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</si>
  <si>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</si>
  <si>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</si>
  <si>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</si>
  <si>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</si>
  <si>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</si>
  <si>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</si>
  <si>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</si>
  <si>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</si>
  <si>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</si>
  <si>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</si>
  <si>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</si>
  <si>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</si>
  <si>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</si>
  <si>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</si>
  <si>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</si>
  <si>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</si>
  <si>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</si>
  <si>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</si>
  <si>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</si>
  <si>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</si>
  <si>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</si>
  <si>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</si>
  <si>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</si>
  <si>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</si>
  <si>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</si>
  <si>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</si>
  <si>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</si>
  <si>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</si>
  <si>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</si>
  <si>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</si>
  <si>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</si>
  <si>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</si>
  <si>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</si>
  <si>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</si>
  <si>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</si>
  <si>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</si>
  <si>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</si>
  <si>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</si>
  <si>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</si>
  <si>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</si>
  <si>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</si>
  <si>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</si>
  <si>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</si>
  <si>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</si>
  <si>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</si>
  <si>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</si>
  <si>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</si>
  <si>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</si>
  <si>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</si>
  <si>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</si>
  <si>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</si>
  <si>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</si>
  <si>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</si>
  <si>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</si>
  <si>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</si>
  <si>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</si>
  <si>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</si>
  <si>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</si>
  <si>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</si>
  <si>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</si>
  <si>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</si>
  <si>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</si>
  <si>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</si>
  <si>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</si>
  <si>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</si>
  <si>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</si>
  <si>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</si>
  <si>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</si>
  <si>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</si>
  <si>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</si>
  <si>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</si>
  <si>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</si>
  <si>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</si>
  <si>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</si>
  <si>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</si>
  <si>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</si>
  <si>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</si>
  <si>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</si>
  <si>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</si>
  <si>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</si>
  <si>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</si>
  <si>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</si>
  <si>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</si>
  <si>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</si>
  <si>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</si>
  <si>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</si>
  <si>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</si>
  <si>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</si>
  <si>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</si>
  <si>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dfm-2108</t>
  </si>
  <si>
    <t>dfm-2109</t>
  </si>
  <si>
    <t>dfm-2110</t>
  </si>
  <si>
    <t>dfm-2111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</si>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</sst>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5" activePane="bottomLeft" state="frozen"/>
      <selection pane="bottomLeft" activeCell="B2109" sqref="B2109:K21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/>
      <c r="C2109" s="106"/>
      <c r="D2109" s="89"/>
      <c r="E2109" s="106"/>
      <c r="F2109" s="107"/>
      <c r="G2109" s="106"/>
      <c r="H2109" s="108">
        <f t="shared" ref="H2109:H2113" si="256">IF(RIGHT(G2109,1)="M", LEFT(G2109,LEN(G2109)-1), G2109)</f>
        <v>0</v>
      </c>
      <c r="I2109" s="108" t="str">
        <f t="shared" ref="I2109:I2113" si="257">IF(RIGHT(G2109,1)="M","M","Non-M")</f>
        <v>Non-M</v>
      </c>
      <c r="J2109" s="90"/>
      <c r="K2109" s="79"/>
    </row>
    <row r="2110" spans="1:11" ht="41.25" customHeight="1">
      <c r="A2110" s="18" t="s">
        <v>2899</v>
      </c>
      <c r="B2110" s="106"/>
      <c r="C2110" s="106"/>
      <c r="D2110" s="89"/>
      <c r="E2110" s="106"/>
      <c r="F2110" s="107"/>
      <c r="G2110" s="106"/>
      <c r="H2110" s="108">
        <f t="shared" si="256"/>
        <v>0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6"/>
      <c r="C2111" s="106"/>
      <c r="D2111" s="89"/>
      <c r="E2111" s="106"/>
      <c r="F2111" s="107"/>
      <c r="G2111" s="106"/>
      <c r="H2111" s="108">
        <f t="shared" si="256"/>
        <v>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6"/>
      <c r="C2112" s="106"/>
      <c r="D2112" s="89"/>
      <c r="E2112" s="106"/>
      <c r="F2112" s="107"/>
      <c r="G2112" s="106"/>
      <c r="H2112" s="108">
        <f t="shared" si="256"/>
        <v>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2902</v>
      </c>
      <c r="B2113" s="106"/>
      <c r="C2113" s="106"/>
      <c r="D2113" s="89"/>
      <c r="E2113" s="106"/>
      <c r="F2113" s="107"/>
      <c r="G2113" s="106"/>
      <c r="H2113" s="108">
        <f t="shared" si="256"/>
        <v>0</v>
      </c>
      <c r="I2113" s="108" t="str">
        <f t="shared" si="257"/>
        <v>Non-M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2903</v>
      </c>
      <c r="B2" s="8" t="s">
        <v>2904</v>
      </c>
      <c r="C2" s="8" t="s">
        <v>2905</v>
      </c>
      <c r="D2" s="8" t="s">
        <v>2906</v>
      </c>
      <c r="E2" s="8" t="s">
        <v>2907</v>
      </c>
      <c r="F2" s="8" t="s">
        <v>2908</v>
      </c>
      <c r="G2" s="80" t="s">
        <v>2909</v>
      </c>
      <c r="H2" s="8" t="s">
        <v>2910</v>
      </c>
      <c r="I2" s="8" t="s">
        <v>2911</v>
      </c>
      <c r="J2" s="75" t="s">
        <v>2912</v>
      </c>
      <c r="R2" s="83" t="s">
        <v>2913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2914</v>
      </c>
      <c r="E3" s="10">
        <v>0.1234</v>
      </c>
      <c r="F3" s="10" t="s">
        <v>2915</v>
      </c>
      <c r="G3" s="81">
        <f>Table2[[#This Row],[Current Total FG QTY]]*Table2[[#This Row],[SAM Improvement]]*$S$7</f>
        <v>22089.830484330483</v>
      </c>
      <c r="H3" s="10" t="s">
        <v>2916</v>
      </c>
      <c r="I3" s="10" t="s">
        <v>2917</v>
      </c>
      <c r="J3" s="76">
        <v>46140.696493055599</v>
      </c>
      <c r="R3" s="85" t="s">
        <v>2918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2914</v>
      </c>
      <c r="E4" s="10"/>
      <c r="F4" s="10" t="s">
        <v>2919</v>
      </c>
      <c r="G4" s="81">
        <f>Table2[[#This Row],[Current Total FG QTY]]*Table2[[#This Row],[SAM Improvement]]*$S$7</f>
        <v>0</v>
      </c>
      <c r="H4" s="10"/>
      <c r="I4" s="10" t="s">
        <v>2917</v>
      </c>
      <c r="J4" s="76">
        <v>46149.4283796296</v>
      </c>
      <c r="R4" s="85" t="s">
        <v>2920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2914</v>
      </c>
      <c r="E5" s="10"/>
      <c r="F5" s="10" t="s">
        <v>2919</v>
      </c>
      <c r="G5" s="81">
        <f>Table2[[#This Row],[Current Total FG QTY]]*Table2[[#This Row],[SAM Improvement]]*$S$7</f>
        <v>0</v>
      </c>
      <c r="H5" s="10"/>
      <c r="I5" s="10" t="s">
        <v>2917</v>
      </c>
      <c r="J5" s="76">
        <v>46149.428298611099</v>
      </c>
      <c r="R5" s="85" t="s">
        <v>2921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2917</v>
      </c>
      <c r="J7" s="76">
        <v>46149.4286111111</v>
      </c>
      <c r="R7" s="87" t="s">
        <v>2922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2914</v>
      </c>
      <c r="E8" s="10">
        <v>0.1401</v>
      </c>
      <c r="F8" s="10" t="s">
        <v>2923</v>
      </c>
      <c r="G8" s="81">
        <f>Table2[[#This Row],[Current Total FG QTY]]*Table2[[#This Row],[SAM Improvement]]*$S$7</f>
        <v>11703.17965811966</v>
      </c>
      <c r="H8" s="10" t="s">
        <v>2916</v>
      </c>
      <c r="I8" s="10" t="s">
        <v>2917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2914</v>
      </c>
      <c r="E10" s="10">
        <v>0.1177</v>
      </c>
      <c r="F10" s="10" t="s">
        <v>2923</v>
      </c>
      <c r="G10" s="81">
        <f>Table2[[#This Row],[Current Total FG QTY]]*Table2[[#This Row],[SAM Improvement]]*$S$7</f>
        <v>8856.7573361823361</v>
      </c>
      <c r="H10" s="10"/>
      <c r="I10" s="10" t="s">
        <v>2917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2914</v>
      </c>
      <c r="E14" s="10">
        <v>0</v>
      </c>
      <c r="F14" s="10" t="s">
        <v>2924</v>
      </c>
      <c r="G14" s="81">
        <f>Table2[[#This Row],[Current Total FG QTY]]*Table2[[#This Row],[SAM Improvement]]*$S$7</f>
        <v>0</v>
      </c>
      <c r="H14" s="10" t="s">
        <v>2916</v>
      </c>
      <c r="I14" s="10" t="s">
        <v>2917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2927</v>
      </c>
      <c r="D76">
        <v>163</v>
      </c>
    </row>
    <row r="77" spans="2:4">
      <c r="B77" t="s">
        <v>2928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2929</v>
      </c>
      <c r="D167">
        <v>499</v>
      </c>
    </row>
    <row r="168" spans="2:4">
      <c r="B168" t="s">
        <v>2930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2935</v>
      </c>
      <c r="D210">
        <v>10</v>
      </c>
    </row>
    <row r="211" spans="2:4">
      <c r="B211" t="s">
        <v>2936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2937</v>
      </c>
      <c r="D218">
        <v>69</v>
      </c>
    </row>
    <row r="219" spans="2:4">
      <c r="B219" t="s">
        <v>2938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