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54" documentId="13_ncr:1_{7EF57DF4-89AE-8C42-9C9C-3682908C3E34}" xr6:coauthVersionLast="47" xr6:coauthVersionMax="47" xr10:uidLastSave="{C7B8C3C8-6616-4B3D-A0F0-7D440D54CF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<sst xmlns="http://schemas.openxmlformats.org/spreadsheetml/2006/main" count="10498" uniqueCount="2561">
  <si>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</si>
  <si>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</si>
  <si>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</si>
  <si>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</si>
  <si>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</si>
  <si>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</si>
  <si>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</si>
  <si>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</si>
  <si>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</si>
  <si>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</si>
  <si>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</si>
  <si>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</si>
  <si>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</si>
  <si>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</si>
  <si>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</si>
  <si>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</si>
  <si>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</si>
  <si>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</si>
  <si>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</si>
  <si>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</si>
  <si>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</si>
  <si>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</si>
  <si>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</si>
  <si>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</si>
  <si>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</si>
  <si>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</si>
  <si>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</si>
  <si>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</si>
  <si>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</si>
  <si>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</si>
  <si>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</si>
  <si>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</si>
  <si>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</si>
  <si>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</si>
  <si>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</si>
  <si>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</si>
  <si>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</si>
  <si>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</si>
  <si>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</si>
  <si>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</si>
  <si>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</si>
  <si>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</si>
  <si>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</si>
  <si>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</si>
  <si>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</si>
  <si>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</si>
  <si>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</si>
  <si>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</si>
  <si>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</si>
  <si>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</si>
  <si>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</si>
  <si>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</si>
  <si>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</si>
  <si>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</si>
  <si>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</si>
  <si>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</si>
  <si>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</si>
  <si>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</si>
  <si>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</si>
  <si>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</si>
  <si>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</si>
  <si>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</si>
  <si>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</si>
  <si>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</si>
  <si>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</si>
  <si>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</si>
  <si>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</si>
  <si>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</si>
  <si>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</si>
  <si>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</si>
  <si>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</si>
  <si>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</si>
  <si>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</si>
  <si>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</si>
  <si>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</si>
  <si>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</si>
  <si>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</si>
  <si>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</si>
  <si>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</si>
  <si>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</si>
  <si>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</si>
  <si>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</si>
  <si>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</si>
  <si>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</si>
  <si>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</si>
  <si>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</si>
  <si>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</si>
  <si>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</si>
  <si>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</si>
  <si>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</si>
  <si>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</si>
  <si>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</si>
  <si>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</si>
  <si>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</si>
  <si>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</si>
  <si>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</si>
  <si>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</si>
  <si>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</si>
  <si>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</si>
  <si>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</si>
  <si>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</si>
  <si>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</si>
  <si>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</si>
  <si>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</si>
  <si>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</si>
  <si>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</si>
  <si>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</si>
  <si>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</si>
  <si>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</si>
  <si>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</si>
  <si>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</si>
  <si>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</si>
  <si>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</si>
  <si>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</si>
  <si>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</si>
  <si>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</si>
  <si>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</si>
  <si>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</si>
  <si>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</si>
  <si>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</si>
  <si>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</si>
  <si>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</si>
  <si>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</si>
  <si>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</si>
  <si>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</si>
  <si>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</si>
  <si>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</si>
  <si>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</si>
  <si>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</si>
  <si>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</si>
  <si>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</si>
  <si>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</si>
  <si>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</si>
  <si>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</si>
  <si>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</si>
  <si>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</si>
  <si>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</si>
  <si>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</si>
  <si>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</si>
  <si>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</si>
  <si>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</si>
  <si>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</si>
  <si>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</si>
  <si>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</si>
  <si>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</si>
  <si>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</si>
  <si>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</si>
  <si>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</si>
  <si>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</si>
  <si>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</si>
  <si>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</si>
  <si>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</si>
  <si>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</si>
  <si>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</si>
  <si>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</si>
  <si>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</si>
  <si>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</si>
  <si>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</si>
  <si>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</si>
  <si>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</si>
  <si>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</si>
  <si>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</si>
  <si>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</si>
  <si>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</si>
  <si>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</si>
  <si>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</si>
  <si>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</si>
  <si>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</si>
  <si>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</si>
  <si>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</si>
  <si>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</si>
  <si>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</si>
  <si>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</si>
  <si>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</si>
  <si>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</si>
  <si>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</si>
  <si>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</si>
  <si>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</si>
  <si>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</si>
  <si>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</si>
  <si>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</si>
  <si>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</si>
  <si>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</si>
  <si>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</si>
  <si>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</si>
  <si>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</si>
  <si>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</si>
  <si>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</si>
  <si>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</si>
  <si>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</si>
  <si>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</si>
  <si>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</si>
  <si>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</si>
  <si>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</si>
  <si>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</si>
  <si>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</si>
  <si>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</si>
  <si>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</si>
  <si>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</si>
  <si>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</si>
  <si>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</si>
  <si>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</si>
  <si>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</si>
  <si>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</si>
  <si>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</si>
  <si>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</si>
  <si>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</si>
  <si>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</si>
  <si>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</si>
  <si>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</si>
  <si>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</si>
  <si>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</si>
  <si>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</si>
  <si>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</si>
  <si>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</si>
  <si>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</si>
  <si>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</si>
  <si>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</si>
  <si>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</si>
  <si>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</si>
  <si>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</si>
  <si>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</si>
  <si>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</si>
  <si>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</si>
  <si>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</si>
  <si>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</si>
  <si>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</si>
  <si>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</si>
  <si>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</si>
  <si>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</si>
  <si>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</si>
  <si>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</si>
  <si>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</si>
  <si>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</si>
  <si>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</si>
  <si>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</si>
  <si>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</si>
  <si>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</si>
  <si>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</si>
  <si>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</si>
  <si>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</si>
  <si>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</si>
  <si>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</si>
  <si>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</si>
  <si>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</si>
  <si>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</si>
  <si>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</si>
  <si>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</si>
  <si>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</si>
  <si>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</si>
  <si>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</si>
  <si>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</si>
  <si>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</si>
  <si>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</si>
  <si>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</si>
  <si>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</si>
  <si>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</si>
  <si>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</si>
  <si>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</si>
  <si>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</si>
  <si>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</si>
  <si>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</si>
  <si>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</si>
  <si>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</si>
  <si>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</si>
  <si>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</si>
  <si>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</si>
  <si>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</si>
  <si>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</si>
  <si>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</si>
  <si>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</si>
  <si>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</si>
  <si>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</si>
  <si>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</si>
  <si>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</si>
  <si>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</si>
  <si>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</si>
  <si>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</si>
  <si>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</si>
  <si>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</si>
  <si>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</si>
  <si>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</si>
  <si>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</si>
  <si>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</si>
  <si>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</si>
  <si>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</si>
  <si>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</si>
  <si>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</si>
  <si>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</si>
  <si>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</si>
  <si>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</si>
  <si>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</si>
  <si>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</si>
  <si>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</si>
  <si>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</si>
  <si>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</si>
  <si>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</si>
  <si>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</si>
  <si>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</si>
  <si>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</si>
  <si>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</si>
  <si>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</si>
  <si>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</si>
  <si>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</si>
  <si>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</si>
  <si>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</si>
  <si>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</si>
  <si>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</si>
  <si>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</si>
  <si>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</si>
  <si>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</si>
  <si>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</si>
  <si>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</si>
  <si>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</si>
  <si>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</si>
  <si>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</si>
  <si>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</si>
  <si>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</si>
  <si>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</si>
  <si>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</si>
  <si>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</si>
  <si>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</si>
  <si>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</si>
  <si>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</si>
  <si>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</si>
  <si>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</si>
  <si>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</si>
  <si>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</si>
  <si>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</si>
  <si>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</si>
  <si>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</si>
  <si>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</si>
  <si>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</si>
  <si>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</si>
  <si>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</si>
  <si>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</si>
  <si>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</si>
  <si>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</si>
  <si>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</si>
  <si>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</si>
  <si>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</si>
  <si>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</si>
  <si>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</si>
  <si>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</si>
  <si>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</si>
  <si>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</si>
  <si>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</si>
  <si>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</si>
  <si>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</si>
  <si>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</si>
  <si>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</si>
  <si>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</si>
  <si>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</si>
  <si>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</si>
  <si>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</si>
  <si>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</si>
  <si>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</si>
  <si>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</si>
  <si>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</si>
  <si>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</si>
  <si>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</si>
  <si>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</si>
  <si>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</si>
  <si>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</si>
  <si>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</si>
  <si>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</si>
  <si>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</si>
  <si>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</si>
  <si>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</si>
  <si>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</si>
  <si>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</si>
  <si>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</si>
  <si>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</si>
  <si>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</si>
  <si>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</si>
  <si>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</si>
  <si>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</si>
  <si>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</si>
  <si>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</si>
  <si>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</si>
  <si>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</si>
  <si>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</si>
  <si>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</si>
  <si>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</si>
  <si>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</si>
  <si>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</si>
  <si>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</si>
  <si>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</si>
  <si>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</si>
  <si>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</si>
  <si>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</si>
  <si>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</si>
  <si>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</si>
  <si>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</si>
  <si>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</si>
  <si>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</si>
  <si>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</si>
  <si>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</si>
  <si>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</si>
  <si>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</si>
  <si>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</si>
  <si>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</si>
  <si>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</si>
  <si>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</si>
  <si>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</si>
  <si>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</si>
  <si>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</si>
  <si>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</si>
  <si>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</si>
  <si>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</si>
  <si>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</si>
  <si>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</si>
  <si>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</si>
  <si>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</si>
  <si>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</si>
  <si>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</si>
  <si>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</si>
  <si>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</si>
  <si>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</si>
  <si>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</si>
  <si>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</si>
  <si>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</si>
  <si>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</si>
  <si>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</si>
  <si>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</si>
  <si>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</si>
  <si>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</si>
  <si>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</si>
  <si>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</si>
  <si>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</si>
  <si>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</si>
  <si>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</si>
  <si>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</si>
  <si>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</si>
  <si>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</si>
  <si>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</si>
  <si>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</si>
  <si>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</si>
  <si>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</si>
  <si>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</si>
  <si>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</si>
  <si>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</si>
  <si>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</si>
  <si>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</si>
  <si>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</si>
  <si>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</si>
  <si>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</si>
  <si>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</si>
  <si>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</si>
  <si>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</si>
  <si>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</si>
  <si>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</si>
  <si>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</si>
  <si>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</si>
  <si>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</si>
  <si>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</si>
  <si>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</si>
  <si>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</si>
  <si>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</si>
  <si>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</si>
  <si>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</si>
  <si>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</si>
  <si>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</si>
  <si>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</si>
  <si>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</si>
  <si>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</si>
  <si>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</si>
  <si>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</si>
  <si>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</si>
  <si>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</si>
  <si>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</si>
  <si>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</si>
  <si>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</si>
  <si>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</si>
  <si>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</si>
  <si>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</si>
  <si>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</si>
  <si>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</si>
  <si>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</si>
  <si>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</si>
  <si>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</si>
  <si>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</si>
  <si>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</si>
  <si>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</si>
  <si>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</si>
  <si>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</si>
  <si>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</si>
  <si>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</si>
  <si>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</si>
  <si>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</si>
  <si>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</si>
  <si>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</si>
  <si>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</si>
  <si>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</si>
  <si>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</si>
  <si>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</si>
  <si>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</si>
  <si>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</si>
  <si>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</si>
  <si>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</si>
  <si>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</si>
  <si>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</si>
  <si>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</si>
  <si>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</si>
  <si>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</si>
  <si>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</si>
  <si>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</si>
  <si>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</si>
  <si>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</si>
  <si>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</si>
  <si>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</si>
  <si>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</si>
  <si>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</si>
  <si>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</si>
  <si>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</si>
  <si>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</si>
  <si>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</si>
  <si>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</si>
  <si>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</si>
  <si>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</si>
  <si>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</si>
  <si>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</si>
  <si>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</si>
  <si>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</si>
  <si>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</si>
  <si>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</si>
  <si>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</si>
  <si>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</si>
  <si>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</si>
  <si>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</si>
  <si>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</si>
  <si>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</si>
  <si>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</si>
  <si>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</si>
  <si>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</si>
  <si>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</si>
  <si>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</si>
  <si>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</si>
  <si>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</si>
  <si>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</si>
  <si>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</si>
  <si>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</si>
  <si>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</si>
  <si>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</si>
  <si>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</si>
  <si>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</si>
  <si>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</si>
  <si>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</si>
  <si>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</si>
  <si>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</si>
  <si>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</si>
  <si>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</si>
  <si>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</si>
  <si>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</si>
  <si>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</si>
  <si>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</si>
  <si>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</si>
  <si>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</si>
  <si>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</si>
  <si>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</si>
  <si>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</si>
  <si>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</si>
  <si>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</si>
  <si>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</si>
  <si>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</si>
  <si>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</si>
  <si>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</si>
  <si>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</si>
  <si>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</si>
  <si>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</si>
  <si>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</si>
  <si>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</si>
  <si>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</si>
  <si>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</si>
  <si>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</si>
  <si>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</si>
  <si>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</si>
  <si>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</si>
  <si>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</si>
  <si>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</si>
  <si>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</si>
  <si>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</si>
  <si>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</si>
  <si>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</si>
  <si>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</si>
  <si>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</si>
  <si>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</si>
  <si>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</si>
  <si>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</si>
  <si>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</si>
  <si>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</si>
  <si>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</si>
  <si>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</si>
  <si>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</si>
  <si>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</si>
  <si>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</si>
  <si>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</si>
  <si>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</si>
  <si>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</si>
  <si>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</si>
  <si>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</si>
  <si>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</si>
  <si>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</si>
  <si>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</si>
  <si>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</si>
  <si>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</si>
  <si>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</si>
  <si>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</si>
  <si>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</si>
  <si>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</si>
  <si>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</si>
  <si>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</si>
  <si>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</si>
  <si>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</si>
  <si>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</si>
  <si>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</si>
  <si>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</si>
  <si>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</si>
  <si>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</si>
  <si>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</si>
  <si>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</si>
  <si>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</si>
  <si>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</si>
  <si>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</si>
  <si>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</si>
  <si>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</si>
  <si>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</si>
  <si>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</si>
  <si>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</si>
  <si>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</si>
  <si>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</si>
  <si>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</si>
  <si>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</si>
  <si>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</si>
  <si>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</si>
  <si>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</si>
  <si>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</si>
  <si>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</si>
  <si>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</si>
  <si>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</si>
  <si>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</si>
  <si>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</si>
  <si>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</si>
  <si>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</si>
  <si>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</si>
  <si>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</si>
  <si>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</si>
  <si>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</si>
  <si>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</si>
  <si>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</si>
  <si>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</si>
  <si>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</si>
  <si>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</si>
  <si>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</si>
  <si>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</si>
  <si>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</si>
  <si>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</si>
  <si>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</si>
  <si>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</si>
  <si>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</si>
  <si>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</si>
  <si>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</si>
  <si>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</si>
  <si>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</si>
  <si>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</si>
  <si>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</si>
  <si>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</si>
  <si>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</si>
  <si>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</si>
  <si>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</si>
  <si>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</si>
  <si>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</si>
  <si>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</si>
  <si>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</si>
  <si>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</si>
  <si>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</si>
  <si>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</si>
  <si>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</si>
  <si>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</si>
  <si>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</si>
  <si>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</si>
  <si>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</si>
  <si>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</si>
  <si>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</si>
  <si>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</si>
  <si>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</si>
  <si>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</si>
  <si>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</si>
  <si>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</si>
  <si>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</si>
  <si>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</si>
  <si>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</si>
  <si>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</si>
  <si>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</si>
  <si>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</si>
  <si>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</si>
  <si>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</si>
  <si>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</si>
  <si>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</si>
  <si>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</si>
  <si>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</si>
  <si>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</si>
  <si>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</si>
  <si>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</si>
  <si>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</si>
  <si>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</si>
  <si>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</si>
  <si>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</si>
  <si>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</si>
  <si>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</si>
  <si>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</si>
  <si>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</si>
  <si>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</si>
  <si>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</si>
  <si>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</si>
  <si>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</si>
  <si>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</si>
  <si>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</si>
  <si>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</si>
  <si>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</si>
  <si>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</si>
  <si>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</si>
  <si>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</si>
  <si>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</si>
  <si>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</si>
  <si>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</si>
  <si>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</si>
  <si>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</si>
  <si>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</si>
  <si>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</si>
  <si>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</si>
  <si>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</si>
  <si>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</si>
  <si>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</si>
  <si>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</si>
  <si>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</si>
  <si>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</si>
  <si>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</si>
  <si>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</si>
  <si>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</si>
  <si>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</si>
  <si>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</si>
  <si>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</si>
  <si>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</si>
  <si>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</si>
  <si>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</si>
  <si>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</si>
  <si>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</si>
  <si>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</si>
  <si>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</si>
  <si>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</si>
  <si>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</si>
  <si>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</si>
  <si>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</si>
  <si>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</si>
  <si>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</si>
  <si>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</si>
  <si>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</si>
  <si>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</si>
  <si>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</si>
  <si>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</si>
  <si>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</si>
  <si>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</si>
  <si>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</si>
  <si>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</si>
  <si>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</si>
  <si>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</si>
  <si>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</si>
  <si>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</si>
  <si>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</si>
  <si>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</si>
  <si>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</si>
  <si>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</si>
  <si>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</si>
  <si>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</si>
  <si>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</si>
  <si>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</si>
  <si>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</si>
  <si>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</si>
  <si>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</si>
  <si>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</si>
  <si>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</si>
  <si>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</si>
  <si>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</si>
  <si>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</si>
  <si>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</si>
  <si>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</si>
  <si>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</si>
  <si>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</si>
  <si>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</si>
  <si>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</si>
  <si>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</si>
  <si>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</si>
  <si>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</si>
  <si>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</si>
  <si>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</si>
  <si>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</si>
  <si>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</si>
  <si>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</si>
  <si>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</si>
  <si>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</si>
  <si>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</si>
  <si>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</si>
  <si>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</si>
  <si>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</si>
  <si>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</si>
  <si>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</si>
  <si>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</si>
  <si>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</si>
  <si>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</si>
  <si>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</si>
  <si>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</si>
  <si>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</si>
  <si>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</si>
  <si>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</si>
  <si>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</si>
  <si>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</si>
  <si>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</si>
  <si>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</si>
  <si>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</si>
  <si>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</si>
  <si>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</si>
  <si>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</si>
  <si>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</si>
  <si>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</si>
  <si>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</si>
  <si>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</si>
  <si>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</si>
  <si>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</si>
  <si>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</si>
  <si>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</si>
  <si>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</si>
  <si>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</si>
  <si>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</si>
  <si>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</si>
  <si>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</si>
  <si>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</si>
  <si>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</si>
  <si>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</si>
  <si>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</si>
  <si>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</si>
  <si>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</si>
  <si>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</si>
  <si>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</si>
  <si>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</si>
  <si>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</si>
  <si>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</si>
  <si>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</si>
  <si>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</si>
  <si>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</si>
  <si>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</si>
  <si>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</si>
  <si>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</si>
  <si>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</si>
  <si>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</si>
  <si>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</si>
  <si>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</si>
  <si>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</si>
  <si>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</si>
  <si>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</si>
  <si>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</si>
  <si>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</si>
  <si>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</si>
  <si>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</si>
  <si>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</si>
  <si>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</si>
  <si>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</si>
  <si>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</si>
  <si>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</si>
  <si>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</si>
  <si>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</si>
  <si>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</si>
  <si>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</si>
  <si>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</si>
  <si>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</si>
  <si>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</si>
  <si>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</si>
  <si>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</si>
  <si>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</si>
  <si>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</si>
  <si>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</si>
  <si>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</si>
  <si>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</si>
  <si>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</si>
  <si>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</si>
  <si>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</si>
  <si>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</si>
  <si>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</si>
  <si>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</si>
  <si>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</si>
  <si>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</si>
  <si>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</si>
  <si>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</si>
  <si>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</si>
  <si>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</si>
  <si>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</si>
  <si>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</si>
  <si>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</si>
  <si>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</si>
  <si>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</si>
  <si>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</si>
  <si>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</si>
  <si>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</si>
  <si>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</si>
  <si>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</si>
  <si>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</si>
  <si>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</si>
  <si>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</si>
  <si>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</si>
  <si>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</si>
  <si>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</si>
  <si>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</si>
  <si>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</si>
  <si>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</si>
  <si>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</si>
  <si>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</si>
  <si>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</si>
  <si>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</si>
  <si>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</si>
  <si>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</si>
  <si>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</si>
  <si>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</si>
  <si>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</si>
  <si>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</si>
  <si>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</si>
  <si>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</si>
  <si>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</si>
  <si>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</si>
  <si>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</si>
  <si>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</si>
  <si>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</si>
  <si>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</si>
  <si>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</si>
  <si>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</si>
  <si>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</si>
  <si>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</si>
  <si>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</si>
  <si>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</si>
  <si>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</si>
  <si>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</si>
  <si>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</si>
  <si>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</si>
  <si>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</si>
  <si>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</si>
  <si>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</si>
  <si>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</si>
  <si>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</si>
  <si>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</si>
  <si>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</si>
  <si>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</si>
  <si>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</si>
  <si>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</si>
  <si>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</si>
  <si>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</si>
  <si>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</si>
  <si>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</si>
  <si>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</si>
  <si>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</si>
  <si>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</si>
  <si>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</si>
  <si>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</si>
  <si>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</si>
  <si>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</si>
  <si>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</si>
  <si>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</si>
  <si>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</si>
  <si>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</si>
  <si>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</si>
  <si>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</si>
  <si>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</si>
  <si>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</si>
  <si>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</si>
  <si>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</si>
  <si>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</si>
  <si>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</si>
  <si>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</si>
  <si>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</si>
  <si>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</si>
  <si>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</si>
  <si>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</si>
  <si>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</si>
  <si>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</si>
  <si>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</si>
  <si>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</si>
  <si>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</si>
  <si>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</si>
  <si>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</si>
  <si>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</si>
  <si>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</si>
  <si>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</si>
  <si>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</si>
  <si>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</si>
  <si>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</si>
  <si>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</si>
  <si>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</si>
  <si>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</si>
  <si>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</si>
  <si>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</si>
  <si>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</si>
  <si>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</si>
  <si>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</si>
  <si>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</si>
  <si>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</si>
  <si>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</si>
  <si>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</si>
  <si>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</si>
  <si>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</si>
  <si>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</si>
  <si>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</si>
  <si>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</si>
  <si>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</si>
  <si>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</si>
  <si>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</si>
  <si>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</si>
  <si>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</si>
  <si>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</si>
  <si>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</si>
  <si>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</si>
  <si>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</si>
  <si>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</si>
  <si>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</si>
  <si>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</si>
  <si>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</si>
  <si>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</si>
  <si>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</si>
  <si>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</si>
  <si>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</si>
  <si>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</si>
  <si>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</si>
  <si>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</si>
  <si>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</si>
  <si>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</si>
  <si>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</si>
  <si>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</si>
  <si>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</si>
  <si>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</si>
  <si>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</si>
  <si>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</si>
  <si>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</si>
  <si>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</si>
  <si>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</si>
  <si>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</si>
  <si>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</si>
  <si>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</si>
  <si>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</si>
  <si>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</si>
  <si>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</si>
  <si>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</si>
  <si>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</si>
  <si>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</si>
  <si>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</si>
  <si>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</si>
  <si>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</si>
  <si>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</si>
  <si>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</si>
  <si>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</si>
  <si>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</si>
  <si>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</si>
  <si>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</si>
  <si>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</si>
  <si>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</si>
  <si>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</si>
  <si>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</si>
  <si>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</si>
  <si>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</si>
  <si>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</si>
  <si>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</si>
  <si>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</si>
  <si>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</si>
  <si>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</si>
  <si>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</si>
  <si>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</si>
  <si>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</si>
  <si>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</si>
  <si>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</si>
  <si>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</si>
  <si>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</si>
  <si>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</si>
  <si>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</si>
  <si>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</si>
  <si>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</si>
  <si>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</si>
  <si>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</si>
  <si>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</si>
  <si>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</si>
  <si>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</si>
  <si>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</si>
  <si>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</si>
  <si>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</si>
  <si>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</si>
  <si>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</si>
  <si>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</si>
  <si>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</si>
  <si>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</si>
  <si>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</si>
  <si>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</si>
  <si>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</si>
  <si>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</si>
  <si>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</si>
  <si>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</si>
  <si>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</si>
  <si>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</si>
  <si>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</si>
  <si>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</si>
  <si>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</si>
  <si>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</si>
  <si>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</si>
  <si>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</si>
  <si>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</si>
  <si>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</si>
  <si>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</si>
  <si>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</si>
  <si>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</si>
  <si>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</si>
  <si>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</si>
  <si>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</si>
  <si>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</si>
  <si>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</si>
  <si>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</si>
  <si>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</si>
  <si>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</si>
  <si>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</si>
  <si>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</si>
  <si>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</si>
  <si>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</si>
  <si>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</si>
  <si>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</si>
  <si>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</si>
  <si>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</si>
  <si>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</si>
  <si>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</si>
  <si>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</si>
  <si>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</si>
  <si>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</si>
  <si>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</si>
  <si>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</si>
  <si>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</si>
  <si>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</si>
  <si>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</si>
  <si>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</si>
  <si>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</si>
  <si>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</si>
  <si>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</si>
  <si>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</si>
  <si>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</si>
  <si>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</si>
  <si>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</si>
  <si>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</si>
  <si>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</si>
  <si>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</si>
  <si>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</si>
  <si>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</si>
  <si>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</si>
  <si>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</si>
  <si>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</si>
  <si>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</si>
  <si>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</si>
  <si>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</si>
  <si>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</si>
  <si>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</si>
  <si>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</si>
  <si>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</si>
  <si>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</si>
  <si>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</si>
  <si>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</si>
  <si>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</si>
  <si>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</si>
  <si>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</si>
  <si>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</si>
  <si>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</si>
  <si>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</si>
  <si>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</si>
  <si>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</si>
  <si>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</si>
  <si>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</si>
  <si>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</si>
  <si>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</si>
  <si>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</si>
  <si>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</si>
  <si>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</si>
  <si>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</si>
  <si>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</si>
  <si>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</si>
  <si>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</si>
  <si>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</si>
  <si>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</si>
  <si>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</si>
  <si>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</si>
  <si>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</si>
  <si>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</si>
  <si>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</si>
  <si>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</si>
  <si>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</si>
  <si>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</si>
  <si>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</si>
  <si>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</si>
  <si>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</si>
  <si>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</si>
  <si>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</si>
  <si>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</si>
  <si>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</si>
  <si>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</si>
  <si>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</si>
  <si>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</si>
  <si>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</si>
  <si>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</si>
  <si>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</si>
  <si>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</si>
  <si>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</si>
  <si>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</si>
  <si>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</si>
  <si>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</si>
  <si>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</si>
  <si>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</si>
  <si>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</si>
  <si>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</si>
  <si>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</si>
  <si>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</si>
  <si>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</si>
  <si>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</si>
  <si>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</si>
  <si>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</si>
  <si>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</si>
  <si>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</si>
  <si>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</si>
  <si>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</si>
  <si>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</si>
  <si>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</si>
  <si>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</si>
  <si>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</si>
  <si>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</si>
  <si>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</si>
  <si>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</si>
  <si>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</si>
  <si>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</si>
  <si>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</si>
  <si>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</si>
  <si>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</si>
  <si>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</si>
  <si>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</si>
  <si>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</si>
  <si>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</si>
  <si>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</si>
  <si>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</si>
  <si>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</si>
  <si>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</si>
  <si>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</si>
  <si>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</si>
  <si>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</si>
  <si>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</si>
  <si>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</si>
  <si>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</si>
  <si>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</si>
  <si>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</si>
  <si>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</si>
  <si>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</si>
  <si>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</si>
  <si>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</si>
  <si>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</si>
  <si>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</si>
  <si>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</si>
  <si>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</si>
  <si>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</si>
  <si>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</si>
  <si>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</si>
  <si>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</si>
  <si>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</si>
  <si>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</si>
  <si>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</si>
  <si>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</si>
  <si>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</si>
  <si>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</si>
  <si>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</si>
  <si>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</si>
  <si>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</si>
  <si>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</si>
  <si>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</si>
  <si>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</si>
  <si>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</si>
  <si>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</si>
  <si>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</si>
  <si>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</si>
  <si>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</si>
  <si>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</si>
  <si>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</si>
  <si>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</si>
  <si>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</si>
  <si>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</si>
  <si>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</si>
  <si>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</si>
  <si>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</si>
  <si>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</si>
  <si>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</si>
  <si>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</si>
  <si>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</si>
  <si>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</si>
  <si>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</si>
  <si>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</si>
  <si>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</si>
  <si>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</si>
  <si>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</si>
  <si>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</si>
  <si>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</si>
  <si>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</si>
  <si>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</si>
  <si>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</si>
  <si>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</si>
  <si>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</si>
  <si>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</si>
  <si>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</si>
  <si>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</si>
  <si>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</si>
  <si>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</si>
  <si>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</si>
  <si>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</si>
  <si>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</si>
  <si>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</si>
  <si>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</si>
  <si>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</si>
  <si>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</si>
  <si>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</si>
  <si>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</si>
  <si>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</si>
  <si>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</si>
  <si>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</si>
  <si>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</si>
  <si>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</si>
  <si>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</si>
  <si>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</si>
  <si>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</si>
  <si>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</si>
  <si>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</si>
  <si>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</si>
  <si>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</si>
  <si>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</si>
  <si>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</si>
  <si>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</si>
  <si>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</si>
  <si>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</si>
  <si>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</si>
  <si>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</si>
  <si>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</si>
  <si>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</si>
  <si>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</si>
  <si>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</si>
  <si>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</si>
  <si>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</si>
  <si>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</si>
  <si>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</si>
  <si>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</si>
  <si>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</si>
  <si>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</si>
  <si>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</si>
  <si>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</si>
  <si>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</si>
  <si>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</si>
  <si>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</si>
  <si>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</si>
  <si>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</si>
  <si>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</si>
  <si>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</si>
  <si>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</si>
  <si>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</si>
  <si>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</si>
  <si>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</si>
  <si>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</si>
  <si>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</si>
  <si>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</si>
  <si>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</si>
  <si>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</si>
  <si>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</si>
  <si>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</si>
  <si>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</si>
  <si>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</si>
  <si>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</si>
  <si>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</si>
  <si>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</si>
  <si>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</si>
  <si>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</si>
  <si>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</si>
  <si>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</si>
  <si>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</si>
  <si>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</si>
  <si>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</si>
  <si>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</si>
  <si>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</si>
  <si>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</si>
  <si>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</si>
  <si>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</si>
  <si>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</si>
  <si>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</si>
  <si>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</si>
  <si>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</si>
  <si>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</si>
  <si>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</si>
  <si>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</si>
  <si>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</si>
  <si>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</si>
  <si>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</si>
  <si>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</si>
  <si>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</si>
  <si>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</si>
  <si>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</si>
  <si>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</si>
  <si>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</si>
  <si>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</si>
  <si>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</si>
  <si>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</si>
  <si>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</si>
  <si>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</si>
  <si>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</si>
  <si>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</si>
  <si>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</si>
  <si>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</si>
  <si>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</si>
  <si>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</si>
  <si>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</si>
  <si>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</si>
  <si>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</si>
  <si>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</si>
  <si>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</si>
  <si>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</si>
  <si>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</si>
  <si>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</si>
  <si>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</si>
  <si>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</si>
  <si>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</si>
  <si>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</si>
  <si>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</si>
  <si>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</si>
  <si>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</si>
  <si>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</si>
  <si>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</si>
  <si>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</si>
  <si>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</si>
  <si>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</si>
  <si>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</si>
  <si>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</si>
  <si>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</si>
  <si>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</si>
  <si>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</si>
  <si>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</si>
  <si>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</si>
  <si>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</si>
  <si>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</si>
  <si>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</si>
  <si>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</si>
  <si>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</si>
  <si>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</si>
  <si>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</si>
  <si>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</si>
  <si>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</si>
  <si>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</si>
  <si>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</si>
  <si>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</si>
  <si>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</si>
  <si>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</si>
  <si>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</si>
  <si>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</si>
  <si>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</si>
  <si>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</si>
  <si>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</si>
  <si>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</si>
  <si>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</si>
  <si>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</si>
  <si>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</si>
  <si>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</si>
  <si>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</si>
  <si>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</si>
  <si>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</si>
  <si>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</si>
  <si>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</si>
  <si>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</si>
  <si>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</si>
  <si>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</si>
  <si>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</si>
  <si>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</si>
  <si>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</si>
  <si>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</si>
  <si>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</si>
  <si>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</si>
  <si>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</si>
  <si>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</si>
  <si>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</si>
  <si>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</si>
  <si>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</si>
  <si>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</si>
  <si>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</si>
  <si>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</si>
  <si>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</si>
  <si>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</si>
  <si>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</si>
  <si>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</si>
  <si>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</si>
  <si>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</si>
  <si>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</si>
  <si>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</si>
  <si>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</si>
  <si>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</si>
  <si>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</si>
  <si>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</si>
  <si>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</si>
  <si>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</si>
  <si>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</si>
  <si>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</si>
  <si>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</si>
  <si>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</si>
  <si>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</si>
  <si>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</si>
  <si>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</si>
  <si>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</si>
  <si>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</si>
  <si>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</si>
  <si>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</si>
  <si>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</si>
  <si>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</si>
  <si>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</si>
  <si>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</si>
  <si>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</si>
  <si>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</si>
  <si>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</si>
  <si>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</si>
  <si>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</si>
  <si>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</si>
  <si>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</si>
  <si>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</si>
  <si>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</si>
  <si>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</si>
  <si>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</si>
  <si>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</si>
  <si>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</si>
  <si>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</si>
  <si>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</si>
  <si>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</si>
  <si>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</si>
  <si>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</si>
  <si>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</si>
  <si>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</si>
  <si>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</si>
  <si>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</si>
  <si>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</si>
  <si>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</si>
  <si>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</si>
  <si>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</si>
  <si>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</si>
  <si>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</si>
  <si>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</si>
  <si>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</si>
  <si>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</si>
  <si>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</si>
  <si>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</si>
  <si>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</si>
  <si>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</si>
  <si>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</si>
  <si>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</si>
  <si>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</si>
  <si>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</si>
  <si>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</si>
  <si>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</si>
  <si>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</si>
  <si>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</si>
  <si>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</si>
  <si>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</si>
  <si>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</si>
  <si>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</si>
  <si>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</si>
  <si>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</si>
  <si>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</si>
  <si>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</si>
  <si>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</si>
  <si>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</si>
  <si>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</si>
  <si>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</si>
  <si>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</si>
  <si>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</si>
  <si>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</si>
  <si>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</si>
  <si>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</si>
  <si>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</si>
  <si>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</si>
  <si>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</si>
  <si>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</si>
  <si>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</si>
  <si>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</si>
  <si>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</si>
  <si>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</si>
  <si>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</si>
  <si>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</si>
  <si>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</si>
  <si>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</si>
  <si>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</si>
  <si>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</si>
  <si>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</si>
  <si>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</si>
  <si>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</si>
  <si>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</si>
  <si>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</si>
  <si>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</si>
  <si>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</si>
  <si>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</si>
  <si>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</si>
  <si>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</si>
  <si>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</si>
  <si>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</si>
  <si>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</si>
  <si>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</si>
  <si>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</si>
  <si>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</si>
  <si>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</si>
  <si>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</si>
  <si>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</si>
  <si>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</si>
  <si>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</si>
  <si>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</si>
  <si>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</si>
  <si>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</si>
  <si>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</si>
  <si>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</si>
  <si>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</si>
  <si>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</si>
  <si>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</si>
  <si>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</si>
  <si>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</si>
  <si>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</si>
  <si>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</si>
  <si>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</si>
  <si>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</si>
  <si>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</si>
  <si>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</si>
  <si>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</si>
  <si>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</si>
  <si>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</si>
  <si>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</si>
  <si>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</si>
  <si>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</si>
  <si>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</si>
  <si>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</si>
  <si>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</si>
  <si>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</si>
  <si>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</si>
  <si>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</si>
  <si>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</si>
  <si>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</si>
  <si>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</si>
  <si>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</si>
  <si>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</si>
  <si>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</si>
  <si>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</si>
  <si>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</si>
  <si>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</si>
  <si>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</si>
  <si>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</si>
  <si>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</si>
  <si>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</si>
  <si>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</si>
  <si>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</si>
  <si>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</si>
  <si>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</si>
  <si>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</si>
  <si>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</si>
  <si>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</si>
  <si>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</si>
  <si>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</si>
  <si>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</si>
  <si>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</si>
  <si>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</si>
  <si>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</si>
  <si>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</si>
  <si>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</si>
  <si>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</si>
  <si>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</si>
  <si>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</si>
  <si>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</si>
  <si>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</si>
  <si>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</si>
  <si>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</si>
  <si>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</si>
  <si>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</si>
  <si>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</si>
  <si>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</si>
  <si>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</si>
  <si>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</si>
  <si>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</si>
  <si>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</si>
  <si>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</si>
  <si>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</si>
  <si>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</si>
  <si>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</si>
  <si>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</si>
  <si>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</si>
  <si>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</si>
  <si>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</si>
  <si>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</si>
  <si>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</si>
  <si>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</si>
  <si>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</si>
  <si>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</si>
  <si>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</si>
  <si>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</si>
  <si>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</si>
  <si>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</si>
  <si>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</si>
  <si>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</si>
  <si>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</si>
  <si>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</si>
  <si>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</si>
  <si>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</si>
  <si>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</si>
  <si>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</si>
  <si>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</si>
  <si>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</si>
  <si>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</si>
  <si>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</si>
  <si>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</si>
  <si>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</si>
  <si>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</si>
  <si>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</si>
  <si>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</si>
  <si>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</si>
  <si>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</si>
  <si>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</si>
  <si>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</si>
  <si>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</si>
  <si>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</si>
  <si>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</si>
  <si>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</si>
  <si>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</si>
  <si>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</si>
  <si>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</si>
  <si>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</si>
  <si>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</si>
  <si>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</si>
  <si>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</si>
  <si>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</si>
  <si>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</si>
  <si>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</si>
  <si>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</si>
  <si>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</si>
  <si>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</si>
  <si>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</si>
  <si>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</si>
  <si>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</si>
  <si>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</si>
  <si>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</si>
  <si>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</si>
  <si>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</si>
  <si>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</si>
  <si>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</si>
  <si>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</si>
  <si>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</si>
  <si>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</si>
  <si>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</si>
  <si>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</si>
  <si>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</si>
  <si>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</si>
  <si>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</si>
  <si>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</si>
  <si>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</si>
  <si>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</si>
  <si>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</si>
  <si>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</si>
  <si>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</si>
  <si>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</si>
  <si>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</si>
  <si>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</si>
  <si>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</si>
  <si>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</si>
  <si>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</si>
  <si>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</si>
  <si>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</si>
  <si>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</si>
  <si>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</si>
  <si>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</si>
  <si>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</si>
  <si>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</si>
  <si>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</si>
  <si>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</si>
  <si>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</si>
  <si>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</si>
  <si>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</si>
  <si>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</si>
  <si>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</si>
  <si>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</si>
  <si>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</si>
  <si>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</si>
  <si>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</si>
  <si>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</si>
  <si>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</si>
  <si>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</si>
  <si>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</si>
  <si>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</si>
  <si>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</si>
  <si>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</si>
  <si>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</si>
  <si>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</si>
  <si>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</si>
  <si>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</si>
  <si>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</si>
  <si>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</si>
  <si>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</si>
  <si>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</si>
  <si>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</si>
  <si>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</si>
  <si>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</si>
  <si>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</si>
  <si>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</si>
  <si>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</si>
  <si>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</si>
  <si>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</si>
  <si>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</si>
  <si>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</si>
  <si>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</si>
  <si>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</si>
  <si>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</si>
  <si>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</si>
  <si>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</si>
  <si>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</si>
  <si>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</si>
  <si>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</si>
  <si>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</si>
  <si>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</si>
  <si>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</si>
  <si>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</si>
  <si>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</si>
  <si>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</si>
  <si>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</si>
  <si>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</si>
  <si>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</si>
  <si>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</si>
  <si>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</si>
  <si>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</si>
  <si>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</si>
  <si>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</si>
  <si>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</si>
  <si>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</si>
  <si>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</si>
  <si>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</si>
  <si>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</si>
  <si>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</si>
  <si>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</si>
  <si>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</si>
  <si>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</si>
  <si>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</si>
  <si>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</si>
  <si>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</si>
  <si>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</si>
  <si>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</si>
  <si>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</si>
  <si>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</si>
  <si>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</si>
  <si>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</si>
  <si>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</si>
  <si>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</si>
  <si>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</si>
  <si>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</si>
  <si>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</si>
  <si>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</si>
  <si>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</si>
  <si>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</si>
  <si>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</si>
  <si>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</si>
  <si>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</si>
  <si>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</si>
  <si>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</si>
  <si>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</si>
  <si>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</si>
  <si>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</si>
  <si>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</si>
  <si>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</si>
  <si>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</si>
  <si>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</si>
  <si>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</si>
  <si>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</si>
  <si>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</si>
  <si>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</si>
  <si>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</si>
  <si>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</si>
  <si>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</si>
  <si>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</si>
  <si>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</si>
  <si>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</si>
  <si>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</si>
  <si>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</si>
  <si>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</si>
  <si>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</si>
  <si>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</si>
  <si>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</si>
  <si>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</si>
  <si>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</si>
  <si>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</si>
  <si>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</si>
  <si>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</si>
  <si>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</si>
  <si>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</si>
  <si>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</si>
  <si>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</si>
  <si>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</si>
  <si>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</si>
  <si>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</si>
  <si>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</si>
  <si>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</si>
  <si>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</si>
  <si>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</si>
  <si>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</si>
  <si>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</si>
  <si>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</si>
  <si>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</si>
  <si>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</si>
  <si>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</si>
  <si>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</si>
  <si>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</si>
  <si>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</si>
  <si>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</si>
  <si>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</si>
  <si>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</si>
  <si>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</si>
  <si>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</si>
  <si>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</si>
  <si>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</si>
  <si>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</si>
  <si>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</si>
  <si>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</si>
  <si>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</si>
  <si>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</si>
  <si>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</si>
  <si>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</si>
  <si>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</si>
  <si>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</si>
  <si>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</si>
  <si>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</si>
  <si>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</si>
  <si>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</si>
  <si>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</si>
  <si>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</si>
  <si>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</si>
  <si>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</si>
  <si>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</si>
  <si>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</si>
  <si>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</si>
  <si>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</si>
  <si>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</si>
  <si>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</si>
  <si>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</si>
  <si>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</si>
  <si>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</si>
  <si>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</si>
  <si>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</si>
  <si>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</si>
  <si>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</si>
  <si>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</si>
  <si>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</si>
  <si>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</si>
  <si>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</si>
  <si>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</si>
  <si>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</si>
  <si>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</si>
  <si>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</si>
  <si>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</si>
  <si>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</si>
  <si>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</si>
  <si>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</si>
  <si>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</si>
  <si>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</si>
  <si>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</si>
  <si>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</si>
  <si>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</si>
  <si>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</si>
  <si>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</si>
  <si>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</si>
  <si>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</si>
  <si>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</si>
  <si>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</si>
  <si>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</si>
  <si>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</si>
  <si>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</si>
  <si>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</si>
  <si>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</si>
  <si>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</si>
  <si>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</si>
  <si>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</si>
  <si>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</si>
  <si>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</si>
  <si>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</si>
  <si>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</si>
  <si>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</si>
  <si>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</si>
  <si>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</si>
  <si>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</si>
  <si>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</si>
  <si>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</si>
  <si>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</si>
  <si>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</si>
  <si>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</si>
  <si>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</si>
  <si>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</si>
  <si>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</si>
  <si>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</si>
  <si>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</si>
  <si>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</si>
  <si>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</si>
  <si>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</si>
  <si>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</si>
  <si>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</si>
  <si>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</si>
  <si>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</si>
  <si>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</si>
  <si>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</si>
  <si>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</si>
  <si>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</si>
  <si>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</si>
  <si>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</si>
  <si>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</si>
  <si>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</si>
  <si>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</si>
  <si>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</si>
  <si>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</si>
  <si>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</si>
  <si>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</si>
  <si>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</si>
  <si>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</si>
  <si>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</si>
  <si>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</si>
  <si>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</si>
  <si>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</si>
  <si>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</si>
  <si>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</si>
  <si>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</si>
  <si>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</si>
  <si>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</si>
  <si>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</si>
  <si>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</si>
  <si>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</si>
  <si>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</si>
  <si>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</si>
  <si>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</si>
  <si>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</si>
  <si>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</si>
  <si>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</si>
  <si>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</si>
  <si>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</si>
  <si>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</si>
  <si>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</si>
  <si>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</si>
  <si>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</si>
  <si>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</si>
  <si>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</si>
  <si>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</si>
  <si>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</si>
  <si>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</si>
  <si>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</si>
  <si>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</si>
  <si>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</si>
  <si>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</si>
  <si>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</si>
  <si>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</si>
  <si>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</si>
  <si>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</si>
  <si>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</si>
  <si>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</si>
  <si>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</si>
  <si>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</si>
  <si>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</si>
  <si>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</si>
  <si>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</si>
  <si>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</si>
  <si>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</si>
  <si>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</si>
  <si>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</si>
  <si>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</si>
  <si>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</si>
  <si>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</si>
  <si>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</si>
  <si>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</si>
  <si>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</si>
  <si>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</si>
  <si>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</si>
  <si>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</si>
  <si>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</si>
  <si>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</si>
  <si>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</si>
  <si>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</si>
  <si>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</si>
  <si>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</si>
  <si>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</si>
  <si>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</si>
  <si>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</si>
  <si>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</si>
  <si>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</si>
  <si>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</si>
  <si>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</si>
  <si>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</si>
  <si>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</si>
  <si>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</si>
  <si>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</si>
  <si>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</si>
  <si>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</si>
  <si>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</si>
  <si>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</si>
  <si>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</si>
  <si>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</si>
  <si>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</si>
  <si>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</si>
  <si>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</si>
  <si>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</si>
  <si>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</si>
  <si>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</si>
  <si>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</si>
  <si>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</si>
  <si>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</si>
  <si>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</si>
  <si>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</si>
  <si>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</si>
  <si>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</si>
  <si>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</si>
  <si>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</si>
  <si>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</si>
  <si>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</si>
  <si>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</si>
  <si>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</si>
  <si>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</si>
  <si>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</si>
  <si>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</si>
  <si>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</si>
  <si>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</si>
  <si>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</si>
  <si>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</si>
  <si>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</si>
  <si>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</si>
  <si>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</si>
  <si>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</si>
  <si>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</si>
  <si>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</si>
  <si>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</si>
  <si>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</si>
  <si>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</si>
  <si>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</si>
  <si>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</si>
  <si>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</si>
  <si>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</si>
  <si>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</si>
  <si>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</si>
  <si>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</si>
  <si>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</si>
  <si>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</si>
  <si>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</si>
  <si>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</si>
  <si>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</si>
  <si>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</si>
  <si>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</si>
  <si>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</si>
  <si>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</si>
  <si>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</si>
  <si>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</si>
  <si>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</si>
  <si>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</si>
  <si>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</si>
  <si>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</si>
  <si>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</si>
  <si>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</si>
  <si>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</si>
  <si>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</si>
  <si>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</si>
  <si>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</si>
  <si>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</si>
  <si>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</si>
  <si>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</si>
  <si>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</si>
  <si>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</si>
  <si>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</si>
  <si>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</si>
  <si>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</si>
  <si>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</si>
  <si>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</si>
  <si>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</si>
  <si>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</si>
  <si>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</si>
  <si>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</si>
  <si>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</si>
  <si>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</si>
  <si>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</si>
  <si>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</si>
  <si>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</si>
  <si>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</si>
  <si>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</si>
  <si>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</si>
  <si>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</si>
  <si>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</si>
  <si>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</si>
  <si>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</si>
  <si>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</si>
  <si>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</si>
  <si>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</si>
  <si>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</si>
  <si>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</si>
  <si>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</si>
  <si>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</si>
  <si>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</si>
  <si>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</si>
  <si>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</si>
  <si>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</si>
  <si>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</si>
  <si>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</si>
  <si>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</si>
  <si>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</si>
  <si>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</si>
  <si>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</si>
  <si>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</si>
  <si>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</si>
  <si>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</si>
  <si>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</si>
  <si>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</si>
  <si>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</si>
  <si>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</si>
  <si>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</si>
  <si>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</si>
  <si>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</si>
  <si>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</si>
  <si>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</si>
  <si>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</si>
  <si>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</si>
  <si>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</si>
  <si>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</si>
  <si>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</si>
  <si>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</si>
  <si>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</si>
  <si>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</si>
  <si>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</si>
  <si>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</si>
  <si>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</si>
  <si>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</si>
  <si>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</si>
  <si>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</si>
  <si>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</si>
  <si>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</si>
  <si>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</si>
  <si>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</si>
  <si>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</si>
  <si>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</si>
  <si>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</si>
  <si>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</si>
  <si>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</si>
  <si>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</si>
  <si>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</si>
  <si>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</si>
  <si>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</si>
  <si>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</si>
  <si>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</si>
  <si>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</si>
  <si>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</si>
  <si>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</si>
  <si>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</si>
  <si>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</si>
  <si>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</si>
  <si>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</si>
  <si>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</si>
  <si>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</si>
  <si>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</si>
  <si>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</si>
  <si>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</si>
  <si>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</si>
  <si>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</si>
  <si>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</si>
  <si>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</si>
  <si>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</si>
  <si>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</si>
  <si>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</si>
  <si>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</si>
  <si>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</si>
  <si>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</si>
  <si>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</si>
  <si>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</si>
  <si>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</si>
  <si>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</si>
  <si>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</si>
  <si>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</si>
  <si>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</si>
  <si>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</si>
  <si>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</si>
  <si>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</si>
  <si>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</si>
  <si>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</si>
  <si>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</si>
  <si>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</si>
  <si>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</si>
  <si>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</si>
  <si>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</si>
  <si>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</si>
  <si>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</si>
  <si>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</si>
  <si>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</si>
  <si>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</si>
  <si>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</si>
  <si>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</si>
  <si>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</si>
  <si>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</si>
  <si>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</si>
  <si>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</si>
  <si>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</si>
  <si>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</si>
  <si>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</si>
  <si>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</si>
  <si>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</si>
  <si>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</si>
  <si>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</si>
  <si>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</si>
  <si>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</si>
  <si>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</si>
  <si>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</si>
  <si>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</si>
  <si>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</si>
  <si>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</si>
  <si>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</si>
  <si>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</si>
  <si>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</si>
  <si>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</si>
  <si>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</si>
  <si>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</si>
  <si>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</si>
  <si>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</si>
  <si>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</si>
  <si>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</si>
  <si>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</si>
  <si>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</si>
  <si>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</si>
  <si>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</si>
  <si>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</si>
  <si>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</si>
  <si>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</si>
  <si>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</si>
  <si>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</si>
  <si>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</si>
  <si>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</si>
  <si>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</si>
  <si>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</si>
  <si>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</si>
  <si>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</si>
  <si>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</si>
  <si>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</si>
  <si>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</si>
  <si>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</si>
  <si>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</si>
  <si>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</si>
  <si>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</si>
  <si>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</si>
  <si>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</si>
  <si>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</si>
  <si>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</si>
  <si>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</si>
  <si>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</si>
  <si>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</si>
  <si>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</si>
  <si>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</si>
  <si>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</si>
  <si>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</si>
  <si>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</si>
  <si>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</si>
  <si>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</si>
  <si>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</si>
  <si>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</si>
  <si>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</si>
  <si>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</si>
  <si>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</si>
  <si>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</si>
  <si>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</si>
  <si>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</si>
  <si>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</si>
  <si>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</si>
  <si>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</si>
  <si>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</si>
  <si>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</si>
  <si>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</si>
  <si>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</si>
  <si>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</si>
  <si>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</si>
  <si>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</si>
  <si>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</si>
  <si>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</si>
  <si>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</si>
  <si>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</si>
  <si>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</si>
  <si>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</si>
  <si>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</si>
  <si>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</si>
  <si>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</si>
  <si>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</si>
  <si>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</si>
  <si>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</si>
  <si>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</si>
  <si>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</si>
  <si>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</si>
  <si>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</si>
  <si>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</si>
  <si>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</si>
  <si>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</si>
  <si>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</si>
  <si>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</si>
  <si>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</si>
  <si>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</si>
  <si>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</si>
  <si>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</si>
  <si>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</si>
  <si>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</si>
  <si>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</si>
  <si>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</si>
  <si>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</si>
  <si>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</si>
  <si>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</si>
  <si>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</si>
  <si>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</si>
  <si>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</si>
  <si>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</si>
  <si>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</si>
  <si>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</si>
  <si>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</si>
  <si>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</si>
  <si>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</si>
  <si>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</si>
  <si>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</si>
  <si>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</si>
  <si>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</si>
  <si>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</si>
  <si>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</si>
  <si>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</si>
  <si>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</si>
  <si>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</si>
  <si>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</si>
  <si>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</si>
  <si>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</si>
  <si>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</si>
  <si>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</si>
  <si>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</si>
  <si>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</si>
  <si>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</si>
  <si>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</si>
  <si>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</si>
  <si>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</si>
  <si>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</si>
  <si>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</si>
  <si>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</si>
  <si>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</si>
  <si>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</si>
  <si>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</si>
  <si>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</si>
  <si>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</si>
  <si>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</si>
  <si>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</si>
  <si>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</si>
  <si>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</si>
  <si>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</si>
  <si>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</si>
  <si>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</si>
  <si>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</si>
  <si>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</si>
  <si>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</si>
  <si>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</si>
  <si>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</si>
  <si>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</si>
  <si>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</si>
  <si>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</si>
  <si>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</si>
  <si>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</si>
  <si>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</si>
  <si>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</si>
  <si>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</si>
  <si>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</si>
  <si>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</si>
  <si>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</si>
  <si>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</si>
  <si>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PK300M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</si>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</sst>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8" totalsRowShown="0" headerRowDxfId="26" dataDxfId="25" tableBorderDxfId="24">
  <autoFilter ref="A2:K176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1" activePane="bottomLeft" state="frozen"/>
      <selection pane="bottomLeft" activeCell="G1769" sqref="G17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2463</v>
      </c>
      <c r="B1759" s="96"/>
      <c r="C1759" s="96"/>
      <c r="D1759" s="96"/>
      <c r="E1759" s="96"/>
      <c r="F1759" s="98"/>
      <c r="G1759" s="96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2464</v>
      </c>
      <c r="B1760" s="96"/>
      <c r="C1760" s="96"/>
      <c r="D1760" s="96"/>
      <c r="E1760" s="96"/>
      <c r="F1760" s="98"/>
      <c r="G1760" s="96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2465</v>
      </c>
      <c r="B1761" s="96"/>
      <c r="C1761" s="96"/>
      <c r="D1761" s="96"/>
      <c r="E1761" s="96"/>
      <c r="F1761" s="98"/>
      <c r="G1761" s="96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2466</v>
      </c>
      <c r="B1762" s="96"/>
      <c r="C1762" s="96"/>
      <c r="D1762" s="96"/>
      <c r="E1762" s="96"/>
      <c r="F1762" s="98"/>
      <c r="G1762" s="96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2467</v>
      </c>
      <c r="B1763" s="96"/>
      <c r="C1763" s="96"/>
      <c r="D1763" s="96"/>
      <c r="E1763" s="96"/>
      <c r="F1763" s="98"/>
      <c r="G1763" s="96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</row>
    <row r="1764" spans="1:11" ht="41.25" customHeight="1">
      <c r="B1764" s="19"/>
      <c r="C1764" s="19"/>
      <c r="D1764" s="60"/>
      <c r="E1764" s="19"/>
      <c r="F1764" s="21"/>
      <c r="G1764" s="19" t="s">
        <v>1852</v>
      </c>
      <c r="H1764" s="25" t="str">
        <f>IF(RIGHT(G1764,1)="M", LEFT(G1764,LEN(G1764)-1), G1764)</f>
        <v>PB106</v>
      </c>
      <c r="I1764" s="25" t="str">
        <f>IF(RIGHT(G1764,1)="M","M","Non-M")</f>
        <v>M</v>
      </c>
      <c r="J1764" s="34"/>
      <c r="K1764" s="79"/>
    </row>
    <row r="1765" spans="1:11" ht="41.25" customHeight="1">
      <c r="B1765" s="19"/>
      <c r="C1765" s="19"/>
      <c r="D1765" s="60"/>
      <c r="E1765" s="19"/>
      <c r="F1765" s="21"/>
      <c r="G1765" s="19" t="s">
        <v>2468</v>
      </c>
      <c r="H1765" s="25" t="str">
        <f>IF(RIGHT(G1765,1)="M", LEFT(G1765,LEN(G1765)-1), G1765)</f>
        <v>PK300</v>
      </c>
      <c r="I1765" s="25" t="str">
        <f>IF(RIGHT(G1765,1)="M","M","Non-M")</f>
        <v>M</v>
      </c>
      <c r="J1765" s="34" t="s">
        <v>2172</v>
      </c>
      <c r="K1765" s="79"/>
    </row>
    <row r="1766" spans="1:11" ht="41.25" customHeight="1">
      <c r="B1766" s="19"/>
      <c r="C1766" s="19"/>
      <c r="D1766" s="60"/>
      <c r="E1766" s="19"/>
      <c r="F1766" s="21"/>
      <c r="G1766" s="19" t="s">
        <v>1250</v>
      </c>
      <c r="H1766" s="25" t="str">
        <f>IF(RIGHT(G1766,1)="M", LEFT(G1766,LEN(G1766)-1), G1766)</f>
        <v>PB300</v>
      </c>
      <c r="I1766" s="25" t="str">
        <f>IF(RIGHT(G1766,1)="M","M","Non-M")</f>
        <v>Non-M</v>
      </c>
      <c r="J1766" s="34"/>
      <c r="K1766" s="79"/>
    </row>
    <row r="1767" spans="1:11" ht="41.25" customHeight="1">
      <c r="B1767" s="19"/>
      <c r="C1767" s="19"/>
      <c r="D1767" s="60"/>
      <c r="E1767" s="19"/>
      <c r="F1767" s="21"/>
      <c r="G1767" s="19" t="s">
        <v>678</v>
      </c>
      <c r="H1767" s="25" t="str">
        <f>IF(RIGHT(G1767,1)="M", LEFT(G1767,LEN(G1767)-1), G1767)</f>
        <v>JS107</v>
      </c>
      <c r="I1767" s="25" t="str">
        <f>IF(RIGHT(G1767,1)="M","M","Non-M")</f>
        <v>Non-M</v>
      </c>
      <c r="J1767" s="34"/>
      <c r="K1767" s="79"/>
    </row>
    <row r="1768" spans="1:11" ht="41.25" customHeight="1">
      <c r="B1768" s="19"/>
      <c r="C1768" s="19"/>
      <c r="D1768" s="60"/>
      <c r="E1768" s="19"/>
      <c r="F1768" s="21"/>
      <c r="G1768" s="19" t="s">
        <v>1344</v>
      </c>
      <c r="H1768" s="25" t="str">
        <f>IF(RIGHT(G1768,1)="M", LEFT(G1768,LEN(G1768)-1), G1768)</f>
        <v>JS105</v>
      </c>
      <c r="I1768" s="25" t="str">
        <f>IF(RIGHT(G1768,1)="M","M","Non-M")</f>
        <v>Non-M</v>
      </c>
      <c r="J1768" s="34"/>
      <c r="K1768" s="79"/>
    </row>
    <row r="1769" spans="1:11" ht="41.25" customHeight="1"/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2469</v>
      </c>
      <c r="B2" s="8" t="s">
        <v>2470</v>
      </c>
      <c r="C2" s="8" t="s">
        <v>2471</v>
      </c>
      <c r="D2" s="8" t="s">
        <v>2472</v>
      </c>
      <c r="E2" s="8" t="s">
        <v>2473</v>
      </c>
      <c r="F2" s="8" t="s">
        <v>2474</v>
      </c>
      <c r="G2" s="80" t="s">
        <v>2475</v>
      </c>
      <c r="H2" s="8" t="s">
        <v>2476</v>
      </c>
      <c r="I2" s="8" t="s">
        <v>2477</v>
      </c>
      <c r="J2" s="75" t="s">
        <v>2478</v>
      </c>
      <c r="R2" s="83" t="s">
        <v>2479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2480</v>
      </c>
      <c r="E3" s="10">
        <v>0.1234</v>
      </c>
      <c r="F3" s="10" t="s">
        <v>2481</v>
      </c>
      <c r="G3" s="81">
        <f>Table2[[#This Row],[Current Total FG QTY]]*Table2[[#This Row],[SAM Improvement]]*$S$7</f>
        <v>22089.830484330483</v>
      </c>
      <c r="H3" s="10" t="s">
        <v>2482</v>
      </c>
      <c r="I3" s="10" t="s">
        <v>2483</v>
      </c>
      <c r="J3" s="76">
        <v>46140.696493055599</v>
      </c>
      <c r="R3" s="85" t="s">
        <v>2484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2480</v>
      </c>
      <c r="E4" s="10">
        <v>0</v>
      </c>
      <c r="F4" s="10" t="s">
        <v>2485</v>
      </c>
      <c r="G4" s="81">
        <f>Table2[[#This Row],[Current Total FG QTY]]*Table2[[#This Row],[SAM Improvement]]*$S$7</f>
        <v>0</v>
      </c>
      <c r="H4" s="10"/>
      <c r="I4" s="10" t="s">
        <v>2483</v>
      </c>
      <c r="J4" s="76">
        <v>46140.7086458333</v>
      </c>
      <c r="R4" s="85" t="s">
        <v>2486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2480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2483</v>
      </c>
      <c r="J5" s="76">
        <v>46140.698171296302</v>
      </c>
      <c r="R5" s="85" t="s">
        <v>2487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2480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2480</v>
      </c>
      <c r="E7" s="10">
        <v>0</v>
      </c>
      <c r="F7" s="10" t="s">
        <v>2485</v>
      </c>
      <c r="G7" s="81">
        <f>Table2[[#This Row],[Current Total FG QTY]]*Table2[[#This Row],[SAM Improvement]]*$S$7</f>
        <v>0</v>
      </c>
      <c r="H7" s="10"/>
      <c r="I7" s="10" t="s">
        <v>2483</v>
      </c>
      <c r="J7" s="76">
        <v>46140.7088194444</v>
      </c>
      <c r="R7" s="87" t="s">
        <v>2488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2480</v>
      </c>
      <c r="E10" s="10">
        <v>0.1177</v>
      </c>
      <c r="F10" s="10" t="s">
        <v>2489</v>
      </c>
      <c r="G10" s="81">
        <f>Table2[[#This Row],[Current Total FG QTY]]*Table2[[#This Row],[SAM Improvement]]*$S$7</f>
        <v>8856.7573361823361</v>
      </c>
      <c r="H10" s="10"/>
      <c r="I10" s="10" t="s">
        <v>2483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2480</v>
      </c>
      <c r="E16" s="10">
        <v>0</v>
      </c>
      <c r="F16" s="10" t="s">
        <v>2490</v>
      </c>
      <c r="G16" s="81">
        <f>Table2[[#This Row],[Current Total FG QTY]]*Table2[[#This Row],[SAM Improvement]]*$S$7</f>
        <v>0</v>
      </c>
      <c r="H16" s="10" t="s">
        <v>2482</v>
      </c>
      <c r="I16" s="10" t="s">
        <v>2483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2493</v>
      </c>
      <c r="D76">
        <v>163</v>
      </c>
    </row>
    <row r="77" spans="2:4">
      <c r="B77" t="s">
        <v>2494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2495</v>
      </c>
      <c r="D167">
        <v>499</v>
      </c>
    </row>
    <row r="168" spans="2:4">
      <c r="B168" t="s">
        <v>2496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2501</v>
      </c>
      <c r="D210">
        <v>10</v>
      </c>
    </row>
    <row r="211" spans="2:4">
      <c r="B211" t="s">
        <v>2502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2503</v>
      </c>
      <c r="D218">
        <v>69</v>
      </c>
    </row>
    <row r="219" spans="2:4">
      <c r="B219" t="s">
        <v>2504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