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39" documentId="13_ncr:1_{7EF57DF4-89AE-8C42-9C9C-3682908C3E34}" xr6:coauthVersionLast="47" xr6:coauthVersionMax="47" xr10:uidLastSave="{C7DD2ACC-12BB-43F2-A3F0-929CC8BB831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<sst xmlns="http://schemas.openxmlformats.org/spreadsheetml/2006/main" count="12203" uniqueCount="2906">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</sst>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6" activePane="bottomLeft" state="frozen"/>
      <selection pane="bottomLeft" activeCell="G2040" sqref="G20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9" t="s">
        <v>1308</v>
      </c>
      <c r="C2038" s="19" t="s">
        <v>1199</v>
      </c>
      <c r="D2038" s="89" t="s">
        <v>1447</v>
      </c>
      <c r="E2038" s="19" t="s">
        <v>2037</v>
      </c>
      <c r="F2038" s="21"/>
      <c r="G2038" s="19" t="s">
        <v>465</v>
      </c>
      <c r="H2038" s="25" t="str">
        <f t="shared" ref="H2038:H2045" si="231">IF(RIGHT(G2038,1)="M", LEFT(G2038,LEN(G2038)-1), G2038)</f>
        <v>CL210</v>
      </c>
      <c r="I2038" s="25" t="str">
        <f t="shared" ref="I2038:I2045" si="232">IF(RIGHT(G2038,1)="M","M","Non-M")</f>
        <v>M</v>
      </c>
      <c r="J2038" s="90"/>
      <c r="K2038" s="79"/>
      <c r="L2038" s="103"/>
    </row>
    <row r="2039" spans="1:12" ht="41.25" hidden="1" customHeight="1">
      <c r="A2039" s="18" t="s">
        <v>2809</v>
      </c>
      <c r="B2039" s="19"/>
      <c r="C2039" s="19"/>
      <c r="D2039" s="89"/>
      <c r="E2039" s="19"/>
      <c r="F2039" s="21"/>
      <c r="G2039" s="19" t="s">
        <v>16</v>
      </c>
      <c r="H2039" s="25" t="str">
        <f t="shared" si="231"/>
        <v>ZP200</v>
      </c>
      <c r="I2039" s="25" t="str">
        <f t="shared" si="232"/>
        <v>Non-M</v>
      </c>
      <c r="J2039" s="90"/>
      <c r="K2039" s="79"/>
      <c r="L2039" s="103"/>
    </row>
    <row r="2040" spans="1:12" ht="41.25" hidden="1" customHeight="1">
      <c r="A2040" s="18" t="s">
        <v>2810</v>
      </c>
      <c r="B2040" s="19"/>
      <c r="C2040" s="19"/>
      <c r="D2040" s="89"/>
      <c r="E2040" s="19"/>
      <c r="F2040" s="21"/>
      <c r="G2040" s="19"/>
      <c r="H2040" s="25">
        <f t="shared" si="231"/>
        <v>0</v>
      </c>
      <c r="I2040" s="25" t="str">
        <f t="shared" si="232"/>
        <v>Non-M</v>
      </c>
      <c r="J2040" s="90"/>
      <c r="K2040" s="79"/>
      <c r="L2040" s="103"/>
    </row>
    <row r="2041" spans="1:12" ht="41.25" hidden="1" customHeight="1">
      <c r="A2041" s="18" t="s">
        <v>2811</v>
      </c>
      <c r="B2041" s="19"/>
      <c r="C2041" s="19"/>
      <c r="D2041" s="89"/>
      <c r="E2041" s="19"/>
      <c r="F2041" s="21"/>
      <c r="G2041" s="19"/>
      <c r="H2041" s="25">
        <f t="shared" si="231"/>
        <v>0</v>
      </c>
      <c r="I2041" s="25" t="str">
        <f t="shared" si="232"/>
        <v>Non-M</v>
      </c>
      <c r="J2041" s="90"/>
      <c r="K2041" s="79"/>
      <c r="L2041" s="103"/>
    </row>
    <row r="2042" spans="1:12" ht="41.25" hidden="1" customHeight="1">
      <c r="A2042" s="18" t="s">
        <v>2812</v>
      </c>
      <c r="B2042" s="19"/>
      <c r="C2042" s="19"/>
      <c r="D2042" s="89"/>
      <c r="E2042" s="19"/>
      <c r="F2042" s="21"/>
      <c r="G2042" s="19"/>
      <c r="H2042" s="25">
        <f t="shared" si="231"/>
        <v>0</v>
      </c>
      <c r="I2042" s="25" t="str">
        <f t="shared" si="232"/>
        <v>Non-M</v>
      </c>
      <c r="J2042" s="90"/>
      <c r="K2042" s="79"/>
      <c r="L2042" s="103"/>
    </row>
    <row r="2043" spans="1:12" ht="41.25" hidden="1" customHeight="1">
      <c r="A2043" s="18" t="s">
        <v>2813</v>
      </c>
      <c r="B2043" s="19"/>
      <c r="C2043" s="19"/>
      <c r="D2043" s="89"/>
      <c r="E2043" s="19"/>
      <c r="F2043" s="21"/>
      <c r="G2043" s="19"/>
      <c r="H2043" s="25">
        <f t="shared" si="231"/>
        <v>0</v>
      </c>
      <c r="I2043" s="25" t="str">
        <f t="shared" si="232"/>
        <v>Non-M</v>
      </c>
      <c r="J2043" s="90"/>
      <c r="K2043" s="79"/>
      <c r="L2043" s="103"/>
    </row>
    <row r="2044" spans="1:12" ht="41.25" hidden="1" customHeight="1">
      <c r="A2044" s="18" t="s">
        <v>2814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2815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2816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2817</v>
      </c>
      <c r="B2" s="8" t="s">
        <v>2818</v>
      </c>
      <c r="C2" s="8" t="s">
        <v>2819</v>
      </c>
      <c r="D2" s="8" t="s">
        <v>2820</v>
      </c>
      <c r="E2" s="8" t="s">
        <v>2821</v>
      </c>
      <c r="F2" s="8" t="s">
        <v>2822</v>
      </c>
      <c r="G2" s="80" t="s">
        <v>2823</v>
      </c>
      <c r="H2" s="8" t="s">
        <v>2824</v>
      </c>
      <c r="I2" s="8" t="s">
        <v>2825</v>
      </c>
      <c r="J2" s="75" t="s">
        <v>2826</v>
      </c>
      <c r="R2" s="83" t="s">
        <v>2827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2828</v>
      </c>
      <c r="E3" s="10">
        <v>0.1234</v>
      </c>
      <c r="F3" s="10" t="s">
        <v>2829</v>
      </c>
      <c r="G3" s="81">
        <f>Table2[[#This Row],[Current Total FG QTY]]*Table2[[#This Row],[SAM Improvement]]*$S$7</f>
        <v>22089.830484330483</v>
      </c>
      <c r="H3" s="10" t="s">
        <v>2830</v>
      </c>
      <c r="I3" s="10" t="s">
        <v>2831</v>
      </c>
      <c r="J3" s="76">
        <v>46140.696493055599</v>
      </c>
      <c r="R3" s="85" t="s">
        <v>2832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2828</v>
      </c>
      <c r="E4" s="10"/>
      <c r="F4" s="10" t="s">
        <v>2833</v>
      </c>
      <c r="G4" s="81">
        <f>Table2[[#This Row],[Current Total FG QTY]]*Table2[[#This Row],[SAM Improvement]]*$S$7</f>
        <v>0</v>
      </c>
      <c r="H4" s="10"/>
      <c r="I4" s="10" t="s">
        <v>2831</v>
      </c>
      <c r="J4" s="76">
        <v>46149.4283796296</v>
      </c>
      <c r="R4" s="85" t="s">
        <v>2834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2828</v>
      </c>
      <c r="E5" s="10"/>
      <c r="F5" s="10" t="s">
        <v>2833</v>
      </c>
      <c r="G5" s="81">
        <f>Table2[[#This Row],[Current Total FG QTY]]*Table2[[#This Row],[SAM Improvement]]*$S$7</f>
        <v>0</v>
      </c>
      <c r="H5" s="10"/>
      <c r="I5" s="10" t="s">
        <v>2831</v>
      </c>
      <c r="J5" s="76">
        <v>46149.428298611099</v>
      </c>
      <c r="R5" s="85" t="s">
        <v>2835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2831</v>
      </c>
      <c r="J7" s="76">
        <v>46149.4286111111</v>
      </c>
      <c r="R7" s="87" t="s">
        <v>2836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2828</v>
      </c>
      <c r="E8" s="10">
        <v>0.1401</v>
      </c>
      <c r="F8" s="10" t="s">
        <v>2837</v>
      </c>
      <c r="G8" s="81">
        <f>Table2[[#This Row],[Current Total FG QTY]]*Table2[[#This Row],[SAM Improvement]]*$S$7</f>
        <v>11703.17965811966</v>
      </c>
      <c r="H8" s="10" t="s">
        <v>2830</v>
      </c>
      <c r="I8" s="10" t="s">
        <v>2831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2828</v>
      </c>
      <c r="E10" s="10">
        <v>0.1177</v>
      </c>
      <c r="F10" s="10" t="s">
        <v>2837</v>
      </c>
      <c r="G10" s="81">
        <f>Table2[[#This Row],[Current Total FG QTY]]*Table2[[#This Row],[SAM Improvement]]*$S$7</f>
        <v>8856.7573361823361</v>
      </c>
      <c r="H10" s="10"/>
      <c r="I10" s="10" t="s">
        <v>2831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2828</v>
      </c>
      <c r="E14" s="10">
        <v>0</v>
      </c>
      <c r="F14" s="10" t="s">
        <v>2838</v>
      </c>
      <c r="G14" s="81">
        <f>Table2[[#This Row],[Current Total FG QTY]]*Table2[[#This Row],[SAM Improvement]]*$S$7</f>
        <v>0</v>
      </c>
      <c r="H14" s="10" t="s">
        <v>2830</v>
      </c>
      <c r="I14" s="10" t="s">
        <v>2831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2841</v>
      </c>
      <c r="D76">
        <v>163</v>
      </c>
    </row>
    <row r="77" spans="2:4">
      <c r="B77" t="s">
        <v>2842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2843</v>
      </c>
      <c r="D167">
        <v>499</v>
      </c>
    </row>
    <row r="168" spans="2:4">
      <c r="B168" t="s">
        <v>2844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2849</v>
      </c>
      <c r="D210">
        <v>10</v>
      </c>
    </row>
    <row r="211" spans="2:4">
      <c r="B211" t="s">
        <v>2850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2851</v>
      </c>
      <c r="D218">
        <v>69</v>
      </c>
    </row>
    <row r="219" spans="2:4">
      <c r="B219" t="s">
        <v>2852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2026-05-19T00:50:58Z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