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71" documentId="13_ncr:1_{7EF57DF4-89AE-8C42-9C9C-3682908C3E34}" xr6:coauthVersionLast="47" xr6:coauthVersionMax="47" xr10:uidLastSave="{6CB49B01-4189-4A89-B48D-572CB6F388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31" i="5" l="1"/>
  <c r="H1932" i="5"/>
  <c r="I1931" i="5"/>
  <c r="I193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0" i="5"/>
  <c r="I193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<sst xmlns="http://schemas.openxmlformats.org/spreadsheetml/2006/main" count="11531" uniqueCount="2763">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</sst>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2" totalsRowShown="0" headerRowDxfId="26" dataDxfId="25" tableBorderDxfId="24">
  <autoFilter ref="A2:K193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7" activePane="bottomLeft" state="frozen"/>
      <selection pane="bottomLeft" activeCell="G1933" sqref="G1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IF(COUNTIFS($E$3:E1932,E910)=1,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IF(COUNTIFS($E$3:E1932,E911)=1,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IF(COUNTIFS($E$3:E1932,E912)=1,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IF(COUNTIFS($E$3:E1932,E913)=1,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IF(COUNTIFS($E$3:E1932,E914)=1,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IF(COUNTIFS($E$3:E1932,E915)=1,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IF(COUNTIFS($E$3:E1932,E916)=1,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IF(COUNTIFS($E$3:E1932,E917)=1,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IF(COUNTIFS($E$3:E1932,E918)=1,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IF(COUNTIFS($E$3:E1932,E919)=1,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IF(COUNTIFS($E$3:E1932,E920)=1,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IF(COUNTIFS($E$3:E1932,E925)=1,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IF(COUNTIFS($E$3:E1932,E926)=1,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IF(COUNTIFS($E$3:E1932,E927)=1,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IF(COUNTIFS($E$3:E1932,E928)=1,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IF(COUNTIFS($E$3:E1932,E929)=1,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IF(COUNTIFS($E$3:E1932,E939)=1,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IF(COUNTIFS($E$3:E1932,E944)=1,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IF(COUNTIFS($E$3:E1932,E945)=1,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IF(COUNTIFS($E$3:E1932,E946)=1,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IF(COUNTIFS($E$3:E1932,E947)=1,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IF(COUNTIFS($E$3:E1932,E948)=1,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IF(COUNTIFS($E$3:E1932,E955)=1,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IF(COUNTIFS($E$3:E1932,E956)=1,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IF(COUNTIFS($E$3:E1932,E957)=1,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IF(COUNTIFS($E$3:E1932,E959)=1,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IF(COUNTIFS($E$3:E1932,E972)=1,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IF(COUNTIFS($E$3:E1932,E973)=1,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IF(COUNTIFS($E$3:E1932,E974)=1,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IF(COUNTIFS($E$3:E1932,E975)=1,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IF(COUNTIFS($E$3:E1932,E976)=1,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IF(COUNTIFS($E$3:E1932,E977)=1,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IF(COUNTIFS($E$3:E1932,E992)=1,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IF(COUNTIFS($E$3:E1932,E999)=1,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IF(COUNTIFS($E$3:E1932,E1004)=1,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IF(COUNTIFS($E$3:E1932,E1005)=1,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IF(COUNTIFS($E$3:E1932,E1010)=1,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IF(COUNTIFS($E$3:E1932,E1015)=1,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IF(COUNTIFS($E$3:E1932,E1016)=1,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IF(COUNTIFS($E$3:E1932,E1026)=1,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IF(COUNTIFS($E$3:E1932,E1027)=1,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IF(COUNTIFS($E$3:E1932,E1028)=1,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IF(COUNTIFS($E$3:E1932,E1029)=1,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IF(COUNTIFS($E$3:E1932,E1030)=1,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IF(COUNTIFS($E$3:E1932,E1031)=1,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IF(COUNTIFS($E$3:E1932,E1032)=1,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IF(COUNTIFS($E$3:E1932,E1033)=1,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IF(COUNTIFS($E$3:E1932,E1034)=1,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IF(COUNTIFS($E$3:E1932,E1035)=1,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IF(COUNTIFS($E$3:E1932,E1036)=1,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IF(COUNTIFS($E$3:E1932,E1038)=1,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IF(COUNTIFS($E$3:E1932,E1039)=1,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IF(COUNTIFS($E$3:E1932,E1040)=1,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IF(COUNTIFS($E$3:E1932,E1041)=1,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IF(COUNTIFS($E$3:E1932,E1042)=1,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IF(COUNTIFS($E$3:E1932,E1043)=1,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IF(COUNTIFS($E$3:E1932,E1044)=1,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IF(COUNTIFS($E$3:E1932,E1045)=1,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IF(COUNTIFS($E$3:E1932,E1046)=1,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IF(COUNTIFS($E$3:E1932,E1047)=1,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IF(COUNTIFS($E$3:E1932,E1048)=1,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IF(COUNTIFS($E$3:E1932,E1049)=1,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IF(COUNTIFS($E$3:E1932,E1050)=1,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IF(COUNTIFS($E$3:E1932,E1051)=1,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IF(COUNTIFS($E$3:E1932,E1054)=1,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IF(COUNTIFS($E$3:E1932,E1055)=1,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IF(COUNTIFS($E$3:E1932,E1056)=1,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IF(COUNTIFS($E$3:E1932,E1061)=1,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IF(COUNTIFS($E$3:E1932,E1062)=1,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IF(COUNTIFS($E$3:E1932,E1063)=1,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IF(COUNTIFS($E$3:E1932,E1066)=1,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IF(COUNTIFS($E$3:E1932,E1067)=1,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IF(COUNTIFS($E$3:E1932,E1071)=1,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IF(COUNTIFS($E$3:E1932,E1072)=1,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IF(COUNTIFS($E$3:E1932,E1073)=1,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IF(COUNTIFS($E$3:E1932,E1074)=1,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IF(COUNTIFS($E$3:E1932,E1075)=1,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IF(COUNTIFS($E$3:E1932,E1076)=1,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IF(COUNTIFS($E$3:E1932,E1077)=1,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IF(COUNTIFS($E$3:E1932,E1078)=1,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IF(COUNTIFS($E$3:E1932,E1084)=1,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IF(COUNTIFS($E$3:E1932,E1085)=1,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IF(COUNTIFS($E$3:E1932,E1086)=1,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IF(COUNTIFS($E$3:E1932,E1088)=1,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IF(COUNTIFS($E$3:E1932,E1089)=1,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IF(COUNTIFS($E$3:E1932,E1098)=1,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IF(COUNTIFS($E$3:E1932,E1099)=1,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IF(COUNTIFS($E$3:E1932,E1100)=1,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IF(COUNTIFS($E$3:E1932,E1101)=1,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IF(COUNTIFS($E$3:E1932,E1102)=1,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IF(COUNTIFS($E$3:E1932,E1103)=1,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IF(COUNTIFS($E$3:E1932,E1104)=1,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IF(COUNTIFS($E$3:E1932,E1105)=1,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IF(COUNTIFS($E$3:E1932,E1106)=1,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IF(COUNTIFS($E$3:E1932,E1107)=1,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IF(COUNTIFS($E$3:E1932,E1108)=1,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IF(COUNTIFS($E$3:E1932,E1109)=1,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IF(COUNTIFS($E$3:E1932,E1110)=1,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IF(COUNTIFS($E$3:E1932,E1111)=1,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IF(COUNTIFS($E$3:E1932,E1118)=1,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IF(COUNTIFS($E$3:E1932,E1119)=1,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IF(COUNTIFS($E$3:E1932,E1120)=1,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IF(COUNTIFS($E$3:E1932,E1121)=1,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IF(COUNTIFS($E$3:E1932,E1122)=1,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IF(COUNTIFS($E$3:E1932,E1123)=1,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IF(COUNTIFS($E$3:E1932,E1124)=1,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IF(COUNTIFS($E$3:E1932,E1125)=1,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IF(COUNTIFS($E$3:E1932,E1126)=1,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IF(COUNTIFS($E$3:E1932,E1127)=1,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IF(COUNTIFS($E$3:E1932,E1128)=1,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IF(COUNTIFS($E$3:E1932,E1129)=1,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IF(COUNTIFS($E$3:E1932,E1130)=1,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IF(COUNTIFS($E$3:E1932,E1131)=1,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IF(COUNTIFS($E$3:E1932,E1132)=1,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IF(COUNTIFS($E$3:E1932,E1133)=1,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IF(COUNTIFS($E$3:E1932,E1134)=1,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IF(COUNTIFS($E$3:E1932,E1135)=1,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IF(COUNTIFS($E$3:E1932,E1136)=1,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IF(COUNTIFS($E$3:E1932,E1137)=1,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IF(COUNTIFS($E$3:E1932,E1138)=1,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IF(COUNTIFS($E$3:E1932,E1139)=1,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IF(COUNTIFS($E$3:E1932,E1140)=1,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IF(COUNTIFS($E$3:E1932,E1141)=1,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IF(COUNTIFS($E$3:E1932,E1142)=1,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IF(COUNTIFS($E$3:E1932,E1143)=1,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IF(COUNTIFS($E$3:E1932,E1144)=1,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IF(COUNTIFS($E$3:E1932,E1145)=1,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IF(COUNTIFS($E$3:E1932,E1146)=1,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IF(COUNTIFS($E$3:E1932,E1147)=1,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IF(COUNTIFS($E$3:E1932,E1148)=1,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IF(COUNTIFS($E$3:E1932,E1149)=1,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IF(COUNTIFS($E$3:E1932,E1150)=1,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IF(COUNTIFS($E$3:E1932,E1151)=1,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IF(COUNTIFS($E$3:E1932,E1152)=1,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IF(COUNTIFS($E$3:E1932,E1153)=1,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IF(COUNTIFS($E$3:E1932,E1154)=1,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IF(COUNTIFS($E$3:E1932,E1155)=1,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IF(COUNTIFS($E$3:E1932,E1156)=1,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IF(COUNTIFS($E$3:E1932,E1157)=1,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IF(COUNTIFS($E$3:E1932,E1158)=1,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IF(COUNTIFS($E$3:E1932,E1159)=1,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IF(COUNTIFS($E$3:E1932,E1160)=1,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IF(COUNTIFS($E$3:E1932,E1161)=1,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IF(COUNTIFS($E$3:E1932,E1162)=1,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IF(COUNTIFS($E$3:E1932,E1163)=1,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IF(COUNTIFS($E$3:E1932,E1164)=1,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IF(COUNTIFS($E$3:E1932,E1165)=1,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IF(COUNTIFS($E$3:E1932,E1166)=1,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IF(COUNTIFS($E$3:E1932,E1167)=1,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IF(COUNTIFS($E$3:E1932,E1168)=1,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IF(COUNTIFS($E$3:E1932,E1169)=1,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IF(COUNTIFS($E$3:E1932,E1170)=1,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IF(COUNTIFS($E$3:E1932,E1171)=1,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IF(COUNTIFS($E$3:E1932,E1172)=1,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IF(COUNTIFS($E$3:E1932,E1173)=1,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IF(COUNTIFS($E$3:E1932,E1174)=1,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IF(COUNTIFS($E$3:E1932,E1175)=1,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IF(COUNTIFS($E$3:E1932,E1176)=1,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IF(COUNTIFS($E$3:E1932,E1177)=1,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IF(COUNTIFS($E$3:E1932,E1178)=1,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IF(COUNTIFS($E$3:E1932,E1179)=1,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IF(COUNTIFS($E$3:E1932,E1180)=1,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IF(COUNTIFS($E$3:E1932,E1181)=1,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IF(COUNTIFS($E$3:E1932,E1182)=1,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IF(COUNTIFS($E$3:E1932,E1183)=1,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IF(COUNTIFS($E$3:E1932,E1184)=1,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IF(COUNTIFS($E$3:E1932,E1185)=1,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IF(COUNTIFS($E$3:E1932,E1186)=1,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IF(COUNTIFS($E$3:E1932,E1187)=1,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IF(COUNTIFS($E$3:E1932,E1188)=1,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IF(COUNTIFS($E$3:E1932,E1189)=1,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IF(COUNTIFS($E$3:E1932,E1190)=1,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IF(COUNTIFS($E$3:E1932,E1191)=1,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IF(COUNTIFS($E$3:E1932,E1192)=1,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IF(COUNTIFS($E$3:E1932,E1193)=1,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IF(COUNTIFS($E$3:E1932,E1194)=1,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IF(COUNTIFS($E$3:E1932,E1195)=1,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IF(COUNTIFS($E$3:E1932,E1196)=1,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IF(COUNTIFS($E$3:E1932,E1197)=1,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IF(COUNTIFS($E$3:E1932,E1198)=1,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IF(COUNTIFS($E$3:E1932,E1199)=1,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IF(COUNTIFS($E$3:E1932,E1200)=1,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IF(COUNTIFS($E$3:E1932,E1201)=1,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IF(COUNTIFS($E$3:E1932,E1202)=1,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IF(COUNTIFS($E$3:E1932,E1203)=1,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IF(COUNTIFS($E$3:E1932,E1204)=1,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IF(COUNTIFS($E$3:E1932,E1205)=1,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IF(COUNTIFS($E$3:E1932,E1206)=1,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IF(COUNTIFS($E$3:E1932,E1207)=1,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IF(COUNTIFS($E$3:E1932,E1208)=1,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IF(COUNTIFS($E$3:E1932,E1209)=1,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IF(COUNTIFS($E$3:E1932,E1210)=1,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IF(COUNTIFS($E$3:E1932,E1211)=1,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IF(COUNTIFS($E$3:E1932,E1212)=1,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IF(COUNTIFS($E$3:E1932,E1213)=1,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IF(COUNTIFS($E$3:E1932,E1214)=1,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IF(COUNTIFS($E$3:E1932,E1215)=1,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IF(COUNTIFS($E$3:E1932,E1216)=1,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IF(COUNTIFS($E$3:E1932,E1217)=1,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IF(COUNTIFS($E$3:E1932,E1218)=1,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IF(COUNTIFS($E$3:E1932,E1219)=1,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IF(COUNTIFS($E$3:E1932,E1220)=1,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IF(COUNTIFS($E$3:E1932,E1221)=1,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IF(COUNTIFS($E$3:E1932,E1222)=1,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IF(COUNTIFS($E$3:E1932,E1223)=1,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IF(COUNTIFS($E$3:E1932,E1224)=1,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IF(COUNTIFS($E$3:E1932,E1225)=1,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IF(COUNTIFS($E$3:E1932,E1226)=1,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IF(COUNTIFS($E$3:E1932,E1227)=1,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IF(COUNTIFS($E$3:E1932,E1228)=1,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IF(COUNTIFS($E$3:E1932,E1229)=1,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IF(COUNTIFS($E$3:E1932,E1230)=1,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IF(COUNTIFS($E$3:E1932,E1231)=1,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IF(COUNTIFS($E$3:E1932,E1232)=1,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IF(COUNTIFS($E$3:E1932,E1233)=1,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IF(COUNTIFS($E$3:E1932,E1234)=1,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IF(COUNTIFS($E$3:E1932,E1235)=1,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IF(COUNTIFS($E$3:E1932,E1236)=1,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IF(COUNTIFS($E$3:E1932,E1237)=1,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IF(COUNTIFS($E$3:E1932,E1238)=1,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IF(COUNTIFS($E$3:E1932,E1239)=1,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IF(COUNTIFS($E$3:E1932,E1240)=1,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IF(COUNTIFS($E$3:E1932,E1241)=1,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IF(COUNTIFS($E$3:E1932,E1242)=1,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IF(COUNTIFS($E$3:E1932,E1243)=1,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IF(COUNTIFS($E$3:E1932,E1244)=1,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IF(COUNTIFS($E$3:E1932,E1245)=1,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IF(COUNTIFS($E$3:E1932,E1246)=1,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IF(COUNTIFS($E$3:E1932,E1247)=1,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IF(COUNTIFS($E$3:E1932,E1248)=1,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IF(COUNTIFS($E$3:E1932,E1249)=1,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IF(COUNTIFS($E$3:E1932,E1250)=1,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IF(COUNTIFS($E$3:E1932,E1251)=1,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IF(COUNTIFS($E$3:E1932,E1252)=1,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IF(COUNTIFS($E$3:E1932,E1253)=1,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IF(COUNTIFS($E$3:E1932,E1254)=1,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IF(COUNTIFS($E$3:E1932,E1255)=1,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IF(COUNTIFS($E$3:E1932,E1256)=1,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IF(COUNTIFS($E$3:E1932,E1257)=1,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IF(COUNTIFS($E$3:E1932,E1258)=1,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IF(COUNTIFS($E$3:E1932,E1259)=1,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IF(COUNTIFS($E$3:E1932,E1260)=1,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IF(COUNTIFS($E$3:E1932,E1261)=1,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IF(COUNTIFS($E$3:E1932,E1262)=1,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IF(COUNTIFS($E$3:E1932,E1263)=1,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IF(COUNTIFS($E$3:E1932,E1264)=1,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IF(COUNTIFS($E$3:E1932,E1265)=1,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IF(COUNTIFS($E$3:E1932,E1266)=1,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IF(COUNTIFS($E$3:E1932,E1267)=1,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IF(COUNTIFS($E$3:E1932,E1268)=1,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IF(COUNTIFS($E$3:E1932,E1269)=1,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IF(COUNTIFS($E$3:E1932,E1270)=1,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IF(COUNTIFS($E$3:E1932,E1271)=1,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IF(COUNTIFS($E$3:E1932,E1272)=1,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IF(COUNTIFS($E$3:E1932,E1273)=1,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IF(COUNTIFS($E$3:E1932,E1274)=1,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IF(COUNTIFS($E$3:E1932,E1275)=1,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IF(COUNTIFS($E$3:E1932,E1276)=1,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IF(COUNTIFS($E$3:E1932,E1277)=1,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IF(COUNTIFS($E$3:E1932,E1278)=1,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IF(COUNTIFS($E$3:E1932,E1279)=1,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IF(COUNTIFS($E$3:E1932,E1280)=1,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IF(COUNTIFS($E$3:E1932,E1281)=1,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IF(COUNTIFS($E$3:E1932,E1282)=1,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IF(COUNTIFS($E$3:E1932,E1283)=1,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IF(COUNTIFS($E$3:E1932,E1284)=1,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IF(COUNTIFS($E$3:E1932,E1285)=1,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IF(COUNTIFS($E$3:E1932,E1286)=1,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IF(COUNTIFS($E$3:E1932,E1287)=1,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IF(COUNTIFS($E$3:E1932,E1288)=1,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IF(COUNTIFS($E$3:E1932,E1289)=1,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IF(COUNTIFS($E$3:E1932,E1290)=1,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IF(COUNTIFS($E$3:E1932,E1291)=1,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IF(COUNTIFS($E$3:E1932,E1292)=1,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IF(COUNTIFS($E$3:E1932,E1293)=1,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IF(COUNTIFS($E$3:E1932,E1294)=1,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IF(COUNTIFS($E$3:E1932,E1295)=1,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IF(COUNTIFS($E$3:E1932,E1296)=1,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IF(COUNTIFS($E$3:E1932,E1297)=1,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IF(COUNTIFS($E$3:E1932,E1298)=1,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IF(COUNTIFS($E$3:E1932,E1299)=1,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IF(COUNTIFS($E$3:E1932,E1300)=1,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IF(COUNTIFS($E$3:E1932,E1301)=1,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IF(COUNTIFS($E$3:E1932,E1302)=1,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IF(COUNTIFS($E$3:E1932,E1303)=1,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IF(COUNTIFS($E$3:E1932,E1304)=1,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IF(COUNTIFS($E$3:E1932,E1306)=1,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IF(COUNTIFS($E$3:E1932,E1307)=1,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IF(COUNTIFS($E$3:E1932,E1308)=1,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IF(COUNTIFS($E$3:E1932,E1309)=1,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IF(COUNTIFS($E$3:E1932,E1311)=1,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IF(COUNTIFS($E$3:E1932,E1323)=1,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IF(COUNTIFS($E$3:E1932,E1324)=1,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IF(COUNTIFS($E$3:E1932,E1325)=1,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IF(COUNTIFS($E$3:E1932,E1326)=1,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IF(COUNTIFS($E$3:E1932,E1329)=1,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IF(COUNTIFS($E$3:E1932,E1330)=1,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IF(COUNTIFS($E$3:E1932,E1331)=1,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IF(COUNTIFS($E$3:E1932,E1332)=1,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IF(COUNTIFS($E$3:E1932,E1333)=1,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IF(COUNTIFS($E$3:E1932,E1334)=1,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IF(COUNTIFS($E$3:E1932,E1335)=1,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IF(COUNTIFS($E$3:E1932,E1336)=1,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IF(COUNTIFS($E$3:E1932,E1338)=1,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IF(COUNTIFS($E$3:E1932,E1339)=1,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IF(COUNTIFS($E$3:E1932,E1341)=1,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IF(COUNTIFS($E$3:E1932,E1344)=1,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IF(COUNTIFS($E$3:E1932,E1345)=1,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IF(COUNTIFS($E$3:E1932,E1347)=1,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IF(COUNTIFS($E$3:E1932,E1349)=1,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IF(COUNTIFS($E$3:E1932,E1350)=1,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IF(COUNTIFS($E$3:E1932,E1351)=1,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IF(COUNTIFS($E$3:E1932,E1353)=1,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IF(COUNTIFS($E$3:E1932,E1354)=1,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IF(COUNTIFS($E$3:E1932,E1355)=1,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IF(COUNTIFS($E$3:E1932,E1356)=1,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IF(COUNTIFS($E$3:E1932,E1357)=1,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IF(COUNTIFS($E$3:E1932,E1358)=1,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IF(COUNTIFS($E$3:E1932,E1359)=1,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IF(COUNTIFS($E$3:E1932,E1360)=1,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IF(COUNTIFS($E$3:E1932,E1361)=1,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IF(COUNTIFS($E$3:E1932,E1362)=1,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IF(COUNTIFS($E$3:E1932,E1363)=1,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IF(COUNTIFS($E$3:E1932,E1364)=1,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IF(COUNTIFS($E$3:E1932,E1365)=1,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IF(COUNTIFS($E$3:E1932,E1366)=1,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IF(COUNTIFS($E$3:E1932,E1367)=1,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IF(COUNTIFS($E$3:E1932,E1368)=1,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IF(COUNTIFS($E$3:E1932,E1369)=1,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IF(COUNTIFS($E$3:E1932,E1370)=1,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IF(COUNTIFS($E$3:E1932,E1371)=1,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IF(COUNTIFS($E$3:E1932,E1372)=1,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IF(COUNTIFS($E$3:E1932,E1373)=1,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IF(COUNTIFS($E$3:E1932,E1374)=1,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IF(COUNTIFS($E$3:E1932,E1375)=1,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IF(COUNTIFS($E$3:E1932,E1376)=1,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IF(COUNTIFS($E$3:E1932,E1377)=1,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IF(COUNTIFS($E$3:E1932,E1378)=1,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IF(COUNTIFS($E$3:E1932,E1379)=1,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IF(COUNTIFS($E$3:E1932,E1380)=1,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IF(COUNTIFS($E$3:E1932,E1381)=1,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IF(COUNTIFS($E$3:E1932,E1382)=1,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IF(COUNTIFS($E$3:E1932,E1383)=1,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IF(COUNTIFS($E$3:E1932,E1384)=1,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IF(COUNTIFS($E$3:E1932,E1385)=1,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IF(COUNTIFS($E$3:E1932,E1386)=1,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IF(COUNTIFS($E$3:E1932,E1387)=1,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IF(COUNTIFS($E$3:E1932,E1388)=1,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IF(COUNTIFS($E$3:E1932,E1389)=1,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IF(COUNTIFS($E$3:E1932,E1390)=1,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IF(COUNTIFS($E$3:E1932,E1391)=1,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IF(COUNTIFS($E$3:E1932,E1392)=1,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IF(COUNTIFS($E$3:E1932,E1393)=1,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IF(COUNTIFS($E$3:E1932,E1394)=1,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IF(COUNTIFS($E$3:E1932,E1395)=1,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IF(COUNTIFS($E$3:E1932,E1396)=1,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IF(COUNTIFS($E$3:E1932,E1397)=1,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IF(COUNTIFS($E$3:E1932,E1398)=1,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IF(COUNTIFS($E$3:E1932,E1399)=1,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IF(COUNTIFS($E$3:E1932,E1400)=1,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IF(COUNTIFS($E$3:E1932,E1401)=1,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IF(COUNTIFS($E$3:E1932,E1402)=1,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IF(COUNTIFS($E$3:E1932,E1403)=1,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IF(COUNTIFS($E$3:E1932,E1404)=1,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IF(COUNTIFS($E$3:E1932,E1405)=1,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IF(COUNTIFS($E$3:E1932,E1406)=1,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IF(COUNTIFS($E$3:E1932,E1407)=1,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IF(COUNTIFS($E$3:E1932,E1408)=1,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IF(COUNTIFS($E$3:E1932,E1409)=1,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IF(COUNTIFS($E$3:E1932,E1410)=1,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IF(COUNTIFS($E$3:E1932,E1411)=1,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IF(COUNTIFS($E$3:E1932,E1415)=1,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IF(COUNTIFS($E$3:E1932,E1416)=1,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IF(COUNTIFS($E$3:E1932,E1417)=1,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IF(COUNTIFS($E$3:E1932,E1418)=1,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IF(COUNTIFS($E$3:E1932,E1419)=1,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IF(COUNTIFS($E$3:E1932,E1420)=1,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IF(COUNTIFS($E$3:E1932,E1421)=1,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IF(COUNTIFS($E$3:E1932,E1422)=1,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IF(COUNTIFS($E$3:E1932,E1423)=1,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IF(COUNTIFS($E$3:E1932,E1424)=1,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IF(COUNTIFS($E$3:E1932,E1426)=1,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IF(COUNTIFS($E$3:E1932,E1428)=1,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IF(COUNTIFS($E$3:E1932,E1429)=1,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IF(COUNTIFS($E$3:E1932,E1430)=1,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IF(COUNTIFS($E$3:E1932,E1431)=1,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IF(COUNTIFS($E$3:E1932,E1432)=1,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IF(COUNTIFS($E$3:E1932,E1433)=1,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IF(COUNTIFS($E$3:E1932,E1434)=1,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IF(COUNTIFS($E$3:E1932,E1435)=1,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IF(COUNTIFS($E$3:E1932,E1436)=1,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IF(COUNTIFS($E$3:E1932,E1437)=1,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IF(COUNTIFS($E$3:E1932,E1438)=1,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IF(COUNTIFS($E$3:E1932,E1439)=1,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IF(COUNTIFS($E$3:E1932,E1440)=1,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IF(COUNTIFS($E$3:E1932,E1441)=1,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IF(COUNTIFS($E$3:E1932,E1442)=1,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IF(COUNTIFS($E$3:E1932,E1444)=1,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IF(COUNTIFS($E$3:E1932,E1446)=1,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IF(COUNTIFS($E$3:E1932,E1447)=1,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IF(COUNTIFS($E$3:E1932,E1448)=1,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IF(COUNTIFS($E$3:E1932,E1449)=1,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IF(COUNTIFS($E$3:E1932,E1450)=1,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IF(COUNTIFS($E$3:E1932,E1451)=1,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IF(COUNTIFS($E$3:E1932,E1452)=1,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IF(COUNTIFS($E$3:E1932,E1453)=1,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IF(COUNTIFS($E$3:E1932,E1454)=1,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IF(COUNTIFS($E$3:E1932,E1455)=1,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IF(COUNTIFS($E$3:E1932,E1457)=1,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IF(COUNTIFS($E$3:E1932,E1458)=1,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IF(COUNTIFS($E$3:E1932,E1459)=1,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IF(COUNTIFS($E$3:E1932,E1460)=1,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IF(COUNTIFS($E$3:E1932,E1461)=1,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IF(COUNTIFS($E$3:E1932,E1462)=1,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IF(COUNTIFS($E$3:E1932,E1463)=1,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IF(COUNTIFS($E$3:E1932,E1464)=1,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IF(COUNTIFS($E$3:E1932,E1466)=1,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IF(COUNTIFS($E$3:E1932,E1467)=1,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IF(COUNTIFS($E$3:E1932,E1468)=1,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IF(COUNTIFS($E$3:E1932,E1469)=1,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IF(COUNTIFS($E$3:E1932,E1470)=1,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IF(COUNTIFS($E$3:E1932,E1471)=1,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IF(COUNTIFS($E$3:E1932,E1472)=1,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IF(COUNTIFS($E$3:E1932,E1473)=1,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IF(COUNTIFS($E$3:E1932,E1474)=1,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IF(COUNTIFS($E$3:E1932,E1475)=1,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IF(COUNTIFS($E$3:E1932,E1476)=1,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IF(COUNTIFS($E$3:E1932,E1477)=1,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IF(COUNTIFS($E$3:E1932,E1479)=1,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IF(COUNTIFS($E$3:E1932,E1480)=1,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IF(COUNTIFS($E$3:E1932,E1481)=1,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IF(COUNTIFS($E$3:E1940,E1490)=1,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IF(COUNTIFS($E$3:E1941,E1491)=1,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IF(COUNTIFS($E$3:E1950,E1500)=1,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IF(COUNTIFS($E$3:E1951,E1501)=1,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IF(COUNTIFS($E$3:E2157,E1707)=1,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IF(COUNTIFS($E$3:E2158,E1708)=1,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IF(COUNTIFS($E$3:E2159,E1709)=1,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IF(COUNTIFS($E$3:E2160,E1710)=1,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IF(COUNTIFS($E$3:E2161,E1711)=1,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IF(COUNTIFS($E$3:E2162,E1712)=1,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34" t="s">
        <v>2667</v>
      </c>
      <c r="K1928" s="79"/>
    </row>
    <row r="1929" spans="1:11" ht="41.25" customHeight="1">
      <c r="A1929" s="96" t="s">
        <v>2668</v>
      </c>
      <c r="B1929" s="19"/>
      <c r="C1929" s="19"/>
      <c r="D1929" s="60"/>
      <c r="E1929" s="19"/>
      <c r="F1929" s="21"/>
      <c r="G1929" s="19" t="s">
        <v>469</v>
      </c>
      <c r="H1929" s="25" t="str">
        <f>IF(RIGHT(G1929,1)="M", LEFT(G1929,LEN(G1929)-1), G1929)</f>
        <v>LP100</v>
      </c>
      <c r="I1929" s="25" t="str">
        <f>IF(RIGHT(G1929,1)="M","M","Non-M")</f>
        <v>Non-M</v>
      </c>
      <c r="J1929" s="34"/>
      <c r="K1929" s="79"/>
    </row>
    <row r="1930" spans="1:11" ht="41.25" customHeight="1">
      <c r="A1930" s="96" t="s">
        <v>2669</v>
      </c>
      <c r="B1930" s="19"/>
      <c r="C1930" s="19"/>
      <c r="D1930" s="60"/>
      <c r="E1930" s="19"/>
      <c r="F1930" s="21"/>
      <c r="G1930" s="19" t="s">
        <v>1344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34"/>
      <c r="K1930" s="79"/>
    </row>
    <row r="1931" spans="1:11" ht="41.25" customHeight="1">
      <c r="A1931" s="96" t="s">
        <v>2670</v>
      </c>
      <c r="B1931" s="19"/>
      <c r="C1931" s="19"/>
      <c r="D1931" s="60"/>
      <c r="E1931" s="19"/>
      <c r="F1931" s="21"/>
      <c r="G1931" s="19" t="s">
        <v>1524</v>
      </c>
      <c r="H1931" s="25" t="str">
        <f t="shared" ref="H1931:H1932" si="199">IF(RIGHT(G1931,1)="M", LEFT(G1931,LEN(G1931)-1), G1931)</f>
        <v>JS124</v>
      </c>
      <c r="I1931" s="25" t="str">
        <f t="shared" ref="I1931:I1932" si="200">IF(RIGHT(G1931,1)="M","M","Non-M")</f>
        <v>M</v>
      </c>
      <c r="J1931" s="34" t="s">
        <v>2639</v>
      </c>
      <c r="K1931" s="79"/>
    </row>
    <row r="1932" spans="1:11" ht="41.25" customHeight="1">
      <c r="A1932" s="96" t="s">
        <v>2671</v>
      </c>
      <c r="B1932" s="19"/>
      <c r="C1932" s="19"/>
      <c r="D1932" s="60"/>
      <c r="E1932" s="19"/>
      <c r="F1932" s="21"/>
      <c r="G1932" s="19" t="s">
        <v>660</v>
      </c>
      <c r="H1932" s="25" t="str">
        <f t="shared" si="199"/>
        <v>PK100</v>
      </c>
      <c r="I1932" s="25" t="str">
        <f t="shared" si="200"/>
        <v>Non-M</v>
      </c>
      <c r="J1932" s="34"/>
      <c r="K1932" s="79"/>
    </row>
    <row r="1933" spans="1:11" ht="41.25" customHeight="1">
      <c r="H1933" s="18" t="s">
        <v>2672</v>
      </c>
    </row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2673</v>
      </c>
      <c r="B2" s="8" t="s">
        <v>2674</v>
      </c>
      <c r="C2" s="8" t="s">
        <v>2675</v>
      </c>
      <c r="D2" s="8" t="s">
        <v>2676</v>
      </c>
      <c r="E2" s="8" t="s">
        <v>2677</v>
      </c>
      <c r="F2" s="8" t="s">
        <v>2678</v>
      </c>
      <c r="G2" s="80" t="s">
        <v>2679</v>
      </c>
      <c r="H2" s="8" t="s">
        <v>2680</v>
      </c>
      <c r="I2" s="8" t="s">
        <v>2681</v>
      </c>
      <c r="J2" s="75" t="s">
        <v>2682</v>
      </c>
      <c r="R2" s="83" t="s">
        <v>2683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2684</v>
      </c>
      <c r="E3" s="10">
        <v>0.1234</v>
      </c>
      <c r="F3" s="10" t="s">
        <v>2685</v>
      </c>
      <c r="G3" s="81">
        <f>Table2[[#This Row],[Current Total FG QTY]]*Table2[[#This Row],[SAM Improvement]]*$S$7</f>
        <v>22089.830484330483</v>
      </c>
      <c r="H3" s="10" t="s">
        <v>2686</v>
      </c>
      <c r="I3" s="10" t="s">
        <v>2687</v>
      </c>
      <c r="J3" s="76">
        <v>46140.696493055599</v>
      </c>
      <c r="R3" s="85" t="s">
        <v>2688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2684</v>
      </c>
      <c r="E4" s="10"/>
      <c r="F4" s="10" t="s">
        <v>2689</v>
      </c>
      <c r="G4" s="81">
        <f>Table2[[#This Row],[Current Total FG QTY]]*Table2[[#This Row],[SAM Improvement]]*$S$7</f>
        <v>0</v>
      </c>
      <c r="H4" s="10"/>
      <c r="I4" s="10" t="s">
        <v>2687</v>
      </c>
      <c r="J4" s="76">
        <v>46149.4283796296</v>
      </c>
      <c r="R4" s="85" t="s">
        <v>2690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2684</v>
      </c>
      <c r="E5" s="10"/>
      <c r="F5" s="10" t="s">
        <v>2689</v>
      </c>
      <c r="G5" s="81">
        <f>Table2[[#This Row],[Current Total FG QTY]]*Table2[[#This Row],[SAM Improvement]]*$S$7</f>
        <v>0</v>
      </c>
      <c r="H5" s="10"/>
      <c r="I5" s="10" t="s">
        <v>2687</v>
      </c>
      <c r="J5" s="76">
        <v>46149.428298611099</v>
      </c>
      <c r="R5" s="85" t="s">
        <v>2691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2684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2684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2687</v>
      </c>
      <c r="J7" s="76">
        <v>46149.4286111111</v>
      </c>
      <c r="R7" s="87" t="s">
        <v>2692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2684</v>
      </c>
      <c r="E8" s="10">
        <v>0.1401</v>
      </c>
      <c r="F8" s="10" t="s">
        <v>2693</v>
      </c>
      <c r="G8" s="81">
        <f>Table2[[#This Row],[Current Total FG QTY]]*Table2[[#This Row],[SAM Improvement]]*$S$7</f>
        <v>11703.17965811966</v>
      </c>
      <c r="H8" s="10" t="s">
        <v>2686</v>
      </c>
      <c r="I8" s="10" t="s">
        <v>2687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2684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2684</v>
      </c>
      <c r="E10" s="10">
        <v>0.1177</v>
      </c>
      <c r="F10" s="10" t="s">
        <v>2693</v>
      </c>
      <c r="G10" s="81">
        <f>Table2[[#This Row],[Current Total FG QTY]]*Table2[[#This Row],[SAM Improvement]]*$S$7</f>
        <v>8856.7573361823361</v>
      </c>
      <c r="H10" s="10"/>
      <c r="I10" s="10" t="s">
        <v>2687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2684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2684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2684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2684</v>
      </c>
      <c r="E14" s="10">
        <v>0</v>
      </c>
      <c r="F14" s="10" t="s">
        <v>2694</v>
      </c>
      <c r="G14" s="81">
        <f>Table2[[#This Row],[Current Total FG QTY]]*Table2[[#This Row],[SAM Improvement]]*$S$7</f>
        <v>0</v>
      </c>
      <c r="H14" s="10" t="s">
        <v>2686</v>
      </c>
      <c r="I14" s="10" t="s">
        <v>2687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2684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2684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2684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2684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2684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2684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2684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2684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2697</v>
      </c>
      <c r="D76">
        <v>163</v>
      </c>
    </row>
    <row r="77" spans="2:4">
      <c r="B77" t="s">
        <v>2698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2699</v>
      </c>
      <c r="D167">
        <v>499</v>
      </c>
    </row>
    <row r="168" spans="2:4">
      <c r="B168" t="s">
        <v>2700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2701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2702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2703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2704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2705</v>
      </c>
      <c r="D210">
        <v>10</v>
      </c>
    </row>
    <row r="211" spans="2:4">
      <c r="B211" t="s">
        <v>2706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2707</v>
      </c>
      <c r="D218">
        <v>69</v>
      </c>
    </row>
    <row r="219" spans="2:4">
      <c r="B219" t="s">
        <v>2708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2710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2711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2712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2713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2714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2721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2722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2723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2724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2740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2741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2742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2743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2744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2750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2751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2752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2753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2762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2026-05-16T00:21:12Z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