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62" documentId="13_ncr:1_{7EF57DF4-89AE-8C42-9C9C-3682908C3E34}" xr6:coauthVersionLast="47" xr6:coauthVersionMax="47" xr10:uidLastSave="{3D0AE125-C8CC-4364-91E7-A6933B79A4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H1912" i="5"/>
  <c r="I1912" i="5"/>
  <c r="H1911" i="5"/>
  <c r="I1911" i="5"/>
  <c r="H1910" i="5"/>
  <c r="I1910" i="5"/>
  <c r="H1909" i="5"/>
  <c r="I1909" i="5"/>
  <c r="H1908" i="5"/>
  <c r="I190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<sst xmlns="http://schemas.openxmlformats.org/spreadsheetml/2006/main" count="11400" uniqueCount="2732">
  <si>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</si>
  <si>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</si>
  <si>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</si>
  <si>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</si>
  <si>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</si>
  <si>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</si>
  <si>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</si>
  <si>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</si>
  <si>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</si>
  <si>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</si>
  <si>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</si>
  <si>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</si>
  <si>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</si>
  <si>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</si>
  <si>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</si>
  <si>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</si>
  <si>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</si>
  <si>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</si>
  <si>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</si>
  <si>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</si>
  <si>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</si>
  <si>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</si>
  <si>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</si>
  <si>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</si>
  <si>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</si>
  <si>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</si>
  <si>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</si>
  <si>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</si>
  <si>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</si>
  <si>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</si>
  <si>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</si>
  <si>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</si>
  <si>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</si>
  <si>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</si>
  <si>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</si>
  <si>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</si>
  <si>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</si>
  <si>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</si>
  <si>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</si>
  <si>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</si>
  <si>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</si>
  <si>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</si>
  <si>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</si>
  <si>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</si>
  <si>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</si>
  <si>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</si>
  <si>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</si>
  <si>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</si>
  <si>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</si>
  <si>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</si>
  <si>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</si>
  <si>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</si>
  <si>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</si>
  <si>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</si>
  <si>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</si>
  <si>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</si>
  <si>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</si>
  <si>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</si>
  <si>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</si>
  <si>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</si>
  <si>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</si>
  <si>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</si>
  <si>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</si>
  <si>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</si>
  <si>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</si>
  <si>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</si>
  <si>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</si>
  <si>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</si>
  <si>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</si>
  <si>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</si>
  <si>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</si>
  <si>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</si>
  <si>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</si>
  <si>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</si>
  <si>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</si>
  <si>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</si>
  <si>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</si>
  <si>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</si>
  <si>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</si>
  <si>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</si>
  <si>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</si>
  <si>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</si>
  <si>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</si>
  <si>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</si>
  <si>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</si>
  <si>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</si>
  <si>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</si>
  <si>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</si>
  <si>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</si>
  <si>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</si>
  <si>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</si>
  <si>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</si>
  <si>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</si>
  <si>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</si>
  <si>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</si>
  <si>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</si>
  <si>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</si>
  <si>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</si>
  <si>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</si>
  <si>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</si>
  <si>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</si>
  <si>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</si>
  <si>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</si>
  <si>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</si>
  <si>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</si>
  <si>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</si>
  <si>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</si>
  <si>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</si>
  <si>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</si>
  <si>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</si>
  <si>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</si>
  <si>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</si>
  <si>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</si>
  <si>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</si>
  <si>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</si>
  <si>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</si>
  <si>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</si>
  <si>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</si>
  <si>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</si>
  <si>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</si>
  <si>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</si>
  <si>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</si>
  <si>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</si>
  <si>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</si>
  <si>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</si>
  <si>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</si>
  <si>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</si>
  <si>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</si>
  <si>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</si>
  <si>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</si>
  <si>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</si>
  <si>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</si>
  <si>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</si>
  <si>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</si>
  <si>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</si>
  <si>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</si>
  <si>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</si>
  <si>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</si>
  <si>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</si>
  <si>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</si>
  <si>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</si>
  <si>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</si>
  <si>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</si>
  <si>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</si>
  <si>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</si>
  <si>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</si>
  <si>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</si>
  <si>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</si>
  <si>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</si>
  <si>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</si>
  <si>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</si>
  <si>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</si>
  <si>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</si>
  <si>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</si>
  <si>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</si>
  <si>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</si>
  <si>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</si>
  <si>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</si>
  <si>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</si>
  <si>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</si>
  <si>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</si>
  <si>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</si>
  <si>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</si>
  <si>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</si>
  <si>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</si>
  <si>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</si>
  <si>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</si>
  <si>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</si>
  <si>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</si>
  <si>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</si>
  <si>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</si>
  <si>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</si>
  <si>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</si>
  <si>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</si>
  <si>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</si>
  <si>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</si>
  <si>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</si>
  <si>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</si>
  <si>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</si>
  <si>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</si>
  <si>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</si>
  <si>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</si>
  <si>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</si>
  <si>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</si>
  <si>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</si>
  <si>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</si>
  <si>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</si>
  <si>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</si>
  <si>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</si>
  <si>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</si>
  <si>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</si>
  <si>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</si>
  <si>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</si>
  <si>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</si>
  <si>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</si>
  <si>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</si>
  <si>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</si>
  <si>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</si>
  <si>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</si>
  <si>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</si>
  <si>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</si>
  <si>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</si>
  <si>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</si>
  <si>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</si>
  <si>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</si>
  <si>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</si>
  <si>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</si>
  <si>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</si>
  <si>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</si>
  <si>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</si>
  <si>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</si>
  <si>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</si>
  <si>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</si>
  <si>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</si>
  <si>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</si>
  <si>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</si>
  <si>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</si>
  <si>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</si>
  <si>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</si>
  <si>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</si>
  <si>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</si>
  <si>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</si>
  <si>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</si>
  <si>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</si>
  <si>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</si>
  <si>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</si>
  <si>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</si>
  <si>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</si>
  <si>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</si>
  <si>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</si>
  <si>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</si>
  <si>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</si>
  <si>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</si>
  <si>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</si>
  <si>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</si>
  <si>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</si>
  <si>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</si>
  <si>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</si>
  <si>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</si>
  <si>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</si>
  <si>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</si>
  <si>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</si>
  <si>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</si>
  <si>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</si>
  <si>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</si>
  <si>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</si>
  <si>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</si>
  <si>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</si>
  <si>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</si>
  <si>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</si>
  <si>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</si>
  <si>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</si>
  <si>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</si>
  <si>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</si>
  <si>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</si>
  <si>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</si>
  <si>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</si>
  <si>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</si>
  <si>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</si>
  <si>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</si>
  <si>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</si>
  <si>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</si>
  <si>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</si>
  <si>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</si>
  <si>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</si>
  <si>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</si>
  <si>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</si>
  <si>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</si>
  <si>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</si>
  <si>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</si>
  <si>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</si>
  <si>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</si>
  <si>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</si>
  <si>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</si>
  <si>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</si>
  <si>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</si>
  <si>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</si>
  <si>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</si>
  <si>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</si>
  <si>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</si>
  <si>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</si>
  <si>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</si>
  <si>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</si>
  <si>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</si>
  <si>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</si>
  <si>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</si>
  <si>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</si>
  <si>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</si>
  <si>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</si>
  <si>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</si>
  <si>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</si>
  <si>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</si>
  <si>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</si>
  <si>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</si>
  <si>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</si>
  <si>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</si>
  <si>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</si>
  <si>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</si>
  <si>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</si>
  <si>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</si>
  <si>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</si>
  <si>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</si>
  <si>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</si>
  <si>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</si>
  <si>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</si>
  <si>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</si>
  <si>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</si>
  <si>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</si>
  <si>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</si>
  <si>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</si>
  <si>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</si>
  <si>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</si>
  <si>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</si>
  <si>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</si>
  <si>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</si>
  <si>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</si>
  <si>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</si>
  <si>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</si>
  <si>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</si>
  <si>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</si>
  <si>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</si>
  <si>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</si>
  <si>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</si>
  <si>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</si>
  <si>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</si>
  <si>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</si>
  <si>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</si>
  <si>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</si>
  <si>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</si>
  <si>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</si>
  <si>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</si>
  <si>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</si>
  <si>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</si>
  <si>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</si>
  <si>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</si>
  <si>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</si>
  <si>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</si>
  <si>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</si>
  <si>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</si>
  <si>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</si>
  <si>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</si>
  <si>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</si>
  <si>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</si>
  <si>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</si>
  <si>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</si>
  <si>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</si>
  <si>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</si>
  <si>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</si>
  <si>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</si>
  <si>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</si>
  <si>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</si>
  <si>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</si>
  <si>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</si>
  <si>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</si>
  <si>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</si>
  <si>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</si>
  <si>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</si>
  <si>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</si>
  <si>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</si>
  <si>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</si>
  <si>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</si>
  <si>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</si>
  <si>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</si>
  <si>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</si>
  <si>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</si>
  <si>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</si>
  <si>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</si>
  <si>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</si>
  <si>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</si>
  <si>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</si>
  <si>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</si>
  <si>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</si>
  <si>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</si>
  <si>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</si>
  <si>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</si>
  <si>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</si>
  <si>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</si>
  <si>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</si>
  <si>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</si>
  <si>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</si>
  <si>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</si>
  <si>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</si>
  <si>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</si>
  <si>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</si>
  <si>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</si>
  <si>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</si>
  <si>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</si>
  <si>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</si>
  <si>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</si>
  <si>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</si>
  <si>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</si>
  <si>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</si>
  <si>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</si>
  <si>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</si>
  <si>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</si>
  <si>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</si>
  <si>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</si>
  <si>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</si>
  <si>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</si>
  <si>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</si>
  <si>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</si>
  <si>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</si>
  <si>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</si>
  <si>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</si>
  <si>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</si>
  <si>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</si>
  <si>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</si>
  <si>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</si>
  <si>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</si>
  <si>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</si>
  <si>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</si>
  <si>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</si>
  <si>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</si>
  <si>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</si>
  <si>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</si>
  <si>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</si>
  <si>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</si>
  <si>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</si>
  <si>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</si>
  <si>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</si>
  <si>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</si>
  <si>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</si>
  <si>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</si>
  <si>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</si>
  <si>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</si>
  <si>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</si>
  <si>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</si>
  <si>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</si>
  <si>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</si>
  <si>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</si>
  <si>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</si>
  <si>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</si>
  <si>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</si>
  <si>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</si>
  <si>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</si>
  <si>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</si>
  <si>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</si>
  <si>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</si>
  <si>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</si>
  <si>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</si>
  <si>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</si>
  <si>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</si>
  <si>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</si>
  <si>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</si>
  <si>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</si>
  <si>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</si>
  <si>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</si>
  <si>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</si>
  <si>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</si>
  <si>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</si>
  <si>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</si>
  <si>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</si>
  <si>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</si>
  <si>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</si>
  <si>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</si>
  <si>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</si>
  <si>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</si>
  <si>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</si>
  <si>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</si>
  <si>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</si>
  <si>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</si>
  <si>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</si>
  <si>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</si>
  <si>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</si>
  <si>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</si>
  <si>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</si>
  <si>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</si>
  <si>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</si>
  <si>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</si>
  <si>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</si>
  <si>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</si>
  <si>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</si>
  <si>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</si>
  <si>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</si>
  <si>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</si>
  <si>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</si>
  <si>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</si>
  <si>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</si>
  <si>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</si>
  <si>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</si>
  <si>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</si>
  <si>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</si>
  <si>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</si>
  <si>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</si>
  <si>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</si>
  <si>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</si>
  <si>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</si>
  <si>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</si>
  <si>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</si>
  <si>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</si>
  <si>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</si>
  <si>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</si>
  <si>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</si>
  <si>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</si>
  <si>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</si>
  <si>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</si>
  <si>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</si>
  <si>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</si>
  <si>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</si>
  <si>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</si>
  <si>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</si>
  <si>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</si>
  <si>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</si>
  <si>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</si>
  <si>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</si>
  <si>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</si>
  <si>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</si>
  <si>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</si>
  <si>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</si>
  <si>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</si>
  <si>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</si>
  <si>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</si>
  <si>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</si>
  <si>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</si>
  <si>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</si>
  <si>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</si>
  <si>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</si>
  <si>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</si>
  <si>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</si>
  <si>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</si>
  <si>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</si>
  <si>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</si>
  <si>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</si>
  <si>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</si>
  <si>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</si>
  <si>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</si>
  <si>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</si>
  <si>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</si>
  <si>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</si>
  <si>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</si>
  <si>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</si>
  <si>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</si>
  <si>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</si>
  <si>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</si>
  <si>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</si>
  <si>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</si>
  <si>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</si>
  <si>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</si>
  <si>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</si>
  <si>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</si>
  <si>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</si>
  <si>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</si>
  <si>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</si>
  <si>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</si>
  <si>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</si>
  <si>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</si>
  <si>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</si>
  <si>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</si>
  <si>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</si>
  <si>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</si>
  <si>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</si>
  <si>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</si>
  <si>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</si>
  <si>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</si>
  <si>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</si>
  <si>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</si>
  <si>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</si>
  <si>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</si>
  <si>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</si>
  <si>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</si>
  <si>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</si>
  <si>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</si>
  <si>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</si>
  <si>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</si>
  <si>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</si>
  <si>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</si>
  <si>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</si>
  <si>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</si>
  <si>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</si>
  <si>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</si>
  <si>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</si>
  <si>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</si>
  <si>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</si>
  <si>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</si>
  <si>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</si>
  <si>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</si>
  <si>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</si>
  <si>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</si>
  <si>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</si>
  <si>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</si>
  <si>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</si>
  <si>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</si>
  <si>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</si>
  <si>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</si>
  <si>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</si>
  <si>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</si>
  <si>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</si>
  <si>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</si>
  <si>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</si>
  <si>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</si>
  <si>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</si>
  <si>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</si>
  <si>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</si>
  <si>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</si>
  <si>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</si>
  <si>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</si>
  <si>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</si>
  <si>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</si>
  <si>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</si>
  <si>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</si>
  <si>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</si>
  <si>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</si>
  <si>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</si>
  <si>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</si>
  <si>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</si>
  <si>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</si>
  <si>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</si>
  <si>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</si>
  <si>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</si>
  <si>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</si>
  <si>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</si>
  <si>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</si>
  <si>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</si>
  <si>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</si>
  <si>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</si>
  <si>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</si>
  <si>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</si>
  <si>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</si>
  <si>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</si>
  <si>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</si>
  <si>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</si>
  <si>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</si>
  <si>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</si>
  <si>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</si>
  <si>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</si>
  <si>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</si>
  <si>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</si>
  <si>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</si>
  <si>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</si>
  <si>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</si>
  <si>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</si>
  <si>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</si>
  <si>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</si>
  <si>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</si>
  <si>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</si>
  <si>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</si>
  <si>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</si>
  <si>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</si>
  <si>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</si>
  <si>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</si>
  <si>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</si>
  <si>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</si>
  <si>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</si>
  <si>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</si>
  <si>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</si>
  <si>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</si>
  <si>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</si>
  <si>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</si>
  <si>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</si>
  <si>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</si>
  <si>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</si>
  <si>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</si>
  <si>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</si>
  <si>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</si>
  <si>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</si>
  <si>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</si>
  <si>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</si>
  <si>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</si>
  <si>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</si>
  <si>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</si>
  <si>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</si>
  <si>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</si>
  <si>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</si>
  <si>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</si>
  <si>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</si>
  <si>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</si>
  <si>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</si>
  <si>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</si>
  <si>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</si>
  <si>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</si>
  <si>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</si>
  <si>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</si>
  <si>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</si>
  <si>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</si>
  <si>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</si>
  <si>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</si>
  <si>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</si>
  <si>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</si>
  <si>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</si>
  <si>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</si>
  <si>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</si>
  <si>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</si>
  <si>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</si>
  <si>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</si>
  <si>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</si>
  <si>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</si>
  <si>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</si>
  <si>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</si>
  <si>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</si>
  <si>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</si>
  <si>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</si>
  <si>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</si>
  <si>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</si>
  <si>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</si>
  <si>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</si>
  <si>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</si>
  <si>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</si>
  <si>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</si>
  <si>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</si>
  <si>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</si>
  <si>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</si>
  <si>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</si>
  <si>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</si>
  <si>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</si>
  <si>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</si>
  <si>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</si>
  <si>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</si>
  <si>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</si>
  <si>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</si>
  <si>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</si>
  <si>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</si>
  <si>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</si>
  <si>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</si>
  <si>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</si>
  <si>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</si>
  <si>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</si>
  <si>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</si>
  <si>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</si>
  <si>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</si>
  <si>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</si>
  <si>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</si>
  <si>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</si>
  <si>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</si>
  <si>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</si>
  <si>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</si>
  <si>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</si>
  <si>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</si>
  <si>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</si>
  <si>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</si>
  <si>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</si>
  <si>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</si>
  <si>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</si>
  <si>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</si>
  <si>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</si>
  <si>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</si>
  <si>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</si>
  <si>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</si>
  <si>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</si>
  <si>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</si>
  <si>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</si>
  <si>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</si>
  <si>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</si>
  <si>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</si>
  <si>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</si>
  <si>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</si>
  <si>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</si>
  <si>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</si>
  <si>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</si>
  <si>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</si>
  <si>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</si>
  <si>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</si>
  <si>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</si>
  <si>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</si>
  <si>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</si>
  <si>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</si>
  <si>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</si>
  <si>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</si>
  <si>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</si>
  <si>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</si>
  <si>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</si>
  <si>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</si>
  <si>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</si>
  <si>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</si>
  <si>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</si>
  <si>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</si>
  <si>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</si>
  <si>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</si>
  <si>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</si>
  <si>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</si>
  <si>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</si>
  <si>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</si>
  <si>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</si>
  <si>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</si>
  <si>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</si>
  <si>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</si>
  <si>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</si>
  <si>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</si>
  <si>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</si>
  <si>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</si>
  <si>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</si>
  <si>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</si>
  <si>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</si>
  <si>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</si>
  <si>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</si>
  <si>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</si>
  <si>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</si>
  <si>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</si>
  <si>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</si>
  <si>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</si>
  <si>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</si>
  <si>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</si>
  <si>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</si>
  <si>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</si>
  <si>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</si>
  <si>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</si>
  <si>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</si>
  <si>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</si>
  <si>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</si>
  <si>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</si>
  <si>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</si>
  <si>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</si>
  <si>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</si>
  <si>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</si>
  <si>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</si>
  <si>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</si>
  <si>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</si>
  <si>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</si>
  <si>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</si>
  <si>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</si>
  <si>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</si>
  <si>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</si>
  <si>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</si>
  <si>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</si>
  <si>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</si>
  <si>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</si>
  <si>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</si>
  <si>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</si>
  <si>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</si>
  <si>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</si>
  <si>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</si>
  <si>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</si>
  <si>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</si>
  <si>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</si>
  <si>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</si>
  <si>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</si>
  <si>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</si>
  <si>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</si>
  <si>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</si>
  <si>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</si>
  <si>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</si>
  <si>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</si>
  <si>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</si>
  <si>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</si>
  <si>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</si>
  <si>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</si>
  <si>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</si>
  <si>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</si>
  <si>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</si>
  <si>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</si>
  <si>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</si>
  <si>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</si>
  <si>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</si>
  <si>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</si>
  <si>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</si>
  <si>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</si>
  <si>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</si>
  <si>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</si>
  <si>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</si>
  <si>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</si>
  <si>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</si>
  <si>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</si>
  <si>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</si>
  <si>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</si>
  <si>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</si>
  <si>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</si>
  <si>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</si>
  <si>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</si>
  <si>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</si>
  <si>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</si>
  <si>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</si>
  <si>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</si>
  <si>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</si>
  <si>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</si>
  <si>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</si>
  <si>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</si>
  <si>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</si>
  <si>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</si>
  <si>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</si>
  <si>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</si>
  <si>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</si>
  <si>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</si>
  <si>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</si>
  <si>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</si>
  <si>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</si>
  <si>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</si>
  <si>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</si>
  <si>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</si>
  <si>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</si>
  <si>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</si>
  <si>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</si>
  <si>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</si>
  <si>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</si>
  <si>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</si>
  <si>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</si>
  <si>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</si>
  <si>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</si>
  <si>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</si>
  <si>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</si>
  <si>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</si>
  <si>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</si>
  <si>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</si>
  <si>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</si>
  <si>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</si>
  <si>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</si>
  <si>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</si>
  <si>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</si>
  <si>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</si>
  <si>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</si>
  <si>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</si>
  <si>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</si>
  <si>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</si>
  <si>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</si>
  <si>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</si>
  <si>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</si>
  <si>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</si>
  <si>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</si>
  <si>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</si>
  <si>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</si>
  <si>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</si>
  <si>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</si>
  <si>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</si>
  <si>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</si>
  <si>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</si>
  <si>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</si>
  <si>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</si>
  <si>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</si>
  <si>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</si>
  <si>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</si>
  <si>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</si>
  <si>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</si>
  <si>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</si>
  <si>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</si>
  <si>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</si>
  <si>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</si>
  <si>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</si>
  <si>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</si>
  <si>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</si>
  <si>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</si>
  <si>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</si>
  <si>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</si>
  <si>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</si>
  <si>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</si>
  <si>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</si>
  <si>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</si>
  <si>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</si>
  <si>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</si>
  <si>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</si>
  <si>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</si>
  <si>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</si>
  <si>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</si>
  <si>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</si>
  <si>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</si>
  <si>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</si>
  <si>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</si>
  <si>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</si>
  <si>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</si>
  <si>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</si>
  <si>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</si>
  <si>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</si>
  <si>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</si>
  <si>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</si>
  <si>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</si>
  <si>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</si>
  <si>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</si>
  <si>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</si>
  <si>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</si>
  <si>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</si>
  <si>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</si>
  <si>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</si>
  <si>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</si>
  <si>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</si>
  <si>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</si>
  <si>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</si>
  <si>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</si>
  <si>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</si>
  <si>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</si>
  <si>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</si>
  <si>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</si>
  <si>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</si>
  <si>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</si>
  <si>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</si>
  <si>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</si>
  <si>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</si>
  <si>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</si>
  <si>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</si>
  <si>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</si>
  <si>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</si>
  <si>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</si>
  <si>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</si>
  <si>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</si>
  <si>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</si>
  <si>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</si>
  <si>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</si>
  <si>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</si>
  <si>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</si>
  <si>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</si>
  <si>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</si>
  <si>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</si>
  <si>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</si>
  <si>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</si>
  <si>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</si>
  <si>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</si>
  <si>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</si>
  <si>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</si>
  <si>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</si>
  <si>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</si>
  <si>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</si>
  <si>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</si>
  <si>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</si>
  <si>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</si>
  <si>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</si>
  <si>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</si>
  <si>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</si>
  <si>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</si>
  <si>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</si>
  <si>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</si>
  <si>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</si>
  <si>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</si>
  <si>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</si>
  <si>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</si>
  <si>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</si>
  <si>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</si>
  <si>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</si>
  <si>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</si>
  <si>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</si>
  <si>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</si>
  <si>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</si>
  <si>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</si>
  <si>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</si>
  <si>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</si>
  <si>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</si>
  <si>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</si>
  <si>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</si>
  <si>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</si>
  <si>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</si>
  <si>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</si>
  <si>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</si>
  <si>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</si>
  <si>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</si>
  <si>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</si>
  <si>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</si>
  <si>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</si>
  <si>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</si>
  <si>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</si>
  <si>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</si>
  <si>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</si>
  <si>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</si>
  <si>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</si>
  <si>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</si>
  <si>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</si>
  <si>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</si>
  <si>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</si>
  <si>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</si>
  <si>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</si>
  <si>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</si>
  <si>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</si>
  <si>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</si>
  <si>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</si>
  <si>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</si>
  <si>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</si>
  <si>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</si>
  <si>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</si>
  <si>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</si>
  <si>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</si>
  <si>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</si>
  <si>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</si>
  <si>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</si>
  <si>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</si>
  <si>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</si>
  <si>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</si>
  <si>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</si>
  <si>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</si>
  <si>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</si>
  <si>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</si>
  <si>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</si>
  <si>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</si>
  <si>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</si>
  <si>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</si>
  <si>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</si>
  <si>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</si>
  <si>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</si>
  <si>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</si>
  <si>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</si>
  <si>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</si>
  <si>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</si>
  <si>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</si>
  <si>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</si>
  <si>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</si>
  <si>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</si>
  <si>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</si>
  <si>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</si>
  <si>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</si>
  <si>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</si>
  <si>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</si>
  <si>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</si>
  <si>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</si>
  <si>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</si>
  <si>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</si>
  <si>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</si>
  <si>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</si>
  <si>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</si>
  <si>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</si>
  <si>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</si>
  <si>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</si>
  <si>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</si>
  <si>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</si>
  <si>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</si>
  <si>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</si>
  <si>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</si>
  <si>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</si>
  <si>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</si>
  <si>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</si>
  <si>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</si>
  <si>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</si>
  <si>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</si>
  <si>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</si>
  <si>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</si>
  <si>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</si>
  <si>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</si>
  <si>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</si>
  <si>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</si>
  <si>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</si>
  <si>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</si>
  <si>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</si>
  <si>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</si>
  <si>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</si>
  <si>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</si>
  <si>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</si>
  <si>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</si>
  <si>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</si>
  <si>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</si>
  <si>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</si>
  <si>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</si>
  <si>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</si>
  <si>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</si>
  <si>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</si>
  <si>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</si>
  <si>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</si>
  <si>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</si>
  <si>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</si>
  <si>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</si>
  <si>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</si>
  <si>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</si>
  <si>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</si>
  <si>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</si>
  <si>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</si>
  <si>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</si>
  <si>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</si>
  <si>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</si>
  <si>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</si>
  <si>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</si>
  <si>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</si>
  <si>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</si>
  <si>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</si>
  <si>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</si>
  <si>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</si>
  <si>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</si>
  <si>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</si>
  <si>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</si>
  <si>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</si>
  <si>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</si>
  <si>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</si>
  <si>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</si>
  <si>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</si>
  <si>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</si>
  <si>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</si>
  <si>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</si>
  <si>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</si>
  <si>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</si>
  <si>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</si>
  <si>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</si>
  <si>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</si>
  <si>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</si>
  <si>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</si>
  <si>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</si>
  <si>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</si>
  <si>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</si>
  <si>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</si>
  <si>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</si>
  <si>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</si>
  <si>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</si>
  <si>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</si>
  <si>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</si>
  <si>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</si>
  <si>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</si>
  <si>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</si>
  <si>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</si>
  <si>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</si>
  <si>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</si>
  <si>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</si>
  <si>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</si>
  <si>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</si>
  <si>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</si>
  <si>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</si>
  <si>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</si>
  <si>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</si>
  <si>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</si>
  <si>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</si>
  <si>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</si>
  <si>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</si>
  <si>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</si>
  <si>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</si>
  <si>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</si>
  <si>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</si>
  <si>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</si>
  <si>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</si>
  <si>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</si>
  <si>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</si>
  <si>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</si>
  <si>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</si>
  <si>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</si>
  <si>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</si>
  <si>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</si>
  <si>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</si>
  <si>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</si>
  <si>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</si>
  <si>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</si>
  <si>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</si>
  <si>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</si>
  <si>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</si>
  <si>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</si>
  <si>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</si>
  <si>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</si>
  <si>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</si>
  <si>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</si>
  <si>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</si>
  <si>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</si>
  <si>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</si>
  <si>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</si>
  <si>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</si>
  <si>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</si>
  <si>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</si>
  <si>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</si>
  <si>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</si>
  <si>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</si>
  <si>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</si>
  <si>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</si>
  <si>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</si>
  <si>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</si>
  <si>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</si>
  <si>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</si>
  <si>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</si>
  <si>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</si>
  <si>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</si>
  <si>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</si>
  <si>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</si>
  <si>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</si>
  <si>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</si>
  <si>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</si>
  <si>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</si>
  <si>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</si>
  <si>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</si>
  <si>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</si>
  <si>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</si>
  <si>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</si>
  <si>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</si>
  <si>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</si>
  <si>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</si>
  <si>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</si>
  <si>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</si>
  <si>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</si>
  <si>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</si>
  <si>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</si>
  <si>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</si>
  <si>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</si>
  <si>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</si>
  <si>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</si>
  <si>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</si>
  <si>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</si>
  <si>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</si>
  <si>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</si>
  <si>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</si>
  <si>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</si>
  <si>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</si>
  <si>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</si>
  <si>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</si>
  <si>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</si>
  <si>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</si>
  <si>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</si>
  <si>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</si>
  <si>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</si>
  <si>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</si>
  <si>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</si>
  <si>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</si>
  <si>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</si>
  <si>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</si>
  <si>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</si>
  <si>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</si>
  <si>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</si>
  <si>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</si>
  <si>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</si>
  <si>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</si>
  <si>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</si>
  <si>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</si>
  <si>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</si>
  <si>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</si>
  <si>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</si>
  <si>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</si>
  <si>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</si>
  <si>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</si>
  <si>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</si>
  <si>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</si>
  <si>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</si>
  <si>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</si>
  <si>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</si>
  <si>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</si>
  <si>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</si>
  <si>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</si>
  <si>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</si>
  <si>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</si>
  <si>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</si>
  <si>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</si>
  <si>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</si>
  <si>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</si>
  <si>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</si>
  <si>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</si>
  <si>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</si>
  <si>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</si>
  <si>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</si>
  <si>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</si>
  <si>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</si>
  <si>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</si>
  <si>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</si>
  <si>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</si>
  <si>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</si>
  <si>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</si>
  <si>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</si>
  <si>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</si>
  <si>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</si>
  <si>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</si>
  <si>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</si>
  <si>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</si>
  <si>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</si>
  <si>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</si>
  <si>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</si>
  <si>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</si>
  <si>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</si>
  <si>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</si>
  <si>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</si>
  <si>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</si>
  <si>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</si>
  <si>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</si>
  <si>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</si>
  <si>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</si>
  <si>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</si>
  <si>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</si>
  <si>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</si>
  <si>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</si>
  <si>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</si>
  <si>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</si>
  <si>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</si>
  <si>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</si>
  <si>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</si>
  <si>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</si>
  <si>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</si>
  <si>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</si>
  <si>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</si>
  <si>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</si>
  <si>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</si>
  <si>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</si>
  <si>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</si>
  <si>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</si>
  <si>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</si>
  <si>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</si>
  <si>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</si>
  <si>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</si>
  <si>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</si>
  <si>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</si>
  <si>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</si>
  <si>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</si>
  <si>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</si>
  <si>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</si>
  <si>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</si>
  <si>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</si>
  <si>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</si>
  <si>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</si>
  <si>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</si>
  <si>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</si>
  <si>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</si>
  <si>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</si>
  <si>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</si>
  <si>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</si>
  <si>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</si>
  <si>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</si>
  <si>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</si>
  <si>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</si>
  <si>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</si>
  <si>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</si>
  <si>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</si>
  <si>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</si>
  <si>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</si>
  <si>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</si>
  <si>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</si>
  <si>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</si>
  <si>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</si>
  <si>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</si>
  <si>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</si>
  <si>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</si>
  <si>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</si>
  <si>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</si>
  <si>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</si>
  <si>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</si>
  <si>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</si>
  <si>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</si>
  <si>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</si>
  <si>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</si>
  <si>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</si>
  <si>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</si>
  <si>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</si>
  <si>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</si>
  <si>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</si>
  <si>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</si>
  <si>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</si>
  <si>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</si>
  <si>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</si>
  <si>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</si>
  <si>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</si>
  <si>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</si>
  <si>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</si>
  <si>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</si>
  <si>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</si>
  <si>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</si>
  <si>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</si>
  <si>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</si>
  <si>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</si>
  <si>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</si>
  <si>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</si>
  <si>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</si>
  <si>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</si>
  <si>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</si>
  <si>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</si>
  <si>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</si>
  <si>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</si>
  <si>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</si>
  <si>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</si>
  <si>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</si>
  <si>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</si>
  <si>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</si>
  <si>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</si>
  <si>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</si>
  <si>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</si>
  <si>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</si>
  <si>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</si>
  <si>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</si>
  <si>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</si>
  <si>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</si>
  <si>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</si>
  <si>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</si>
  <si>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</si>
  <si>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</si>
  <si>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</si>
  <si>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</si>
  <si>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</si>
  <si>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</si>
  <si>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</si>
  <si>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</si>
  <si>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</si>
  <si>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</si>
  <si>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</si>
  <si>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</si>
  <si>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</si>
  <si>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</si>
  <si>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</si>
  <si>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</si>
  <si>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</si>
  <si>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</si>
  <si>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</si>
  <si>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</si>
  <si>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</si>
  <si>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</si>
  <si>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</si>
  <si>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</si>
  <si>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</si>
  <si>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</si>
  <si>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</si>
  <si>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</si>
  <si>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</si>
  <si>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</si>
  <si>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</si>
  <si>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</si>
  <si>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</si>
  <si>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</si>
  <si>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</si>
  <si>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</si>
  <si>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</si>
  <si>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</si>
  <si>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</si>
  <si>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</si>
  <si>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</si>
  <si>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</si>
  <si>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</si>
  <si>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</si>
  <si>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</si>
  <si>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</si>
  <si>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</si>
  <si>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</si>
  <si>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</si>
  <si>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</si>
  <si>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</si>
  <si>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</si>
  <si>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</si>
  <si>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</si>
  <si>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</si>
  <si>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</si>
  <si>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</si>
  <si>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</si>
  <si>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</si>
  <si>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</si>
  <si>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</si>
  <si>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</si>
  <si>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</si>
  <si>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</si>
  <si>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</si>
  <si>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</si>
  <si>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</si>
  <si>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</si>
  <si>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</si>
  <si>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</si>
  <si>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</si>
  <si>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</si>
  <si>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</si>
  <si>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</si>
  <si>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</si>
  <si>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</si>
  <si>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</si>
  <si>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</si>
  <si>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</si>
  <si>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</si>
  <si>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</si>
  <si>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</si>
  <si>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</si>
  <si>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</si>
  <si>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</si>
  <si>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</si>
  <si>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</si>
  <si>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</si>
  <si>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</si>
  <si>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</si>
  <si>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</si>
  <si>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</si>
  <si>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</si>
  <si>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</si>
  <si>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</si>
  <si>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</si>
  <si>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</si>
  <si>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</si>
  <si>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</si>
  <si>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</si>
  <si>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</si>
  <si>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</si>
  <si>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</si>
  <si>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</si>
  <si>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</si>
  <si>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</si>
  <si>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</si>
  <si>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</si>
  <si>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</si>
  <si>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</si>
  <si>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</si>
  <si>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</si>
  <si>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</si>
  <si>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</si>
  <si>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</si>
  <si>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</si>
  <si>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</si>
  <si>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</si>
  <si>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</si>
  <si>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</si>
  <si>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</si>
  <si>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</si>
  <si>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</si>
  <si>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</si>
  <si>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</si>
  <si>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</si>
  <si>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</si>
  <si>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</si>
  <si>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</si>
  <si>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</si>
  <si>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</si>
  <si>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</si>
  <si>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</si>
  <si>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</si>
  <si>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</si>
  <si>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</si>
  <si>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</si>
  <si>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</si>
  <si>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</si>
  <si>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</si>
  <si>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</si>
  <si>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</si>
  <si>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</si>
  <si>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</si>
  <si>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</si>
  <si>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</si>
  <si>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</si>
  <si>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</si>
  <si>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</si>
  <si>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</si>
  <si>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</si>
  <si>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</si>
  <si>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</si>
  <si>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</si>
  <si>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</si>
  <si>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</si>
  <si>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</si>
  <si>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</si>
  <si>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</si>
  <si>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</si>
  <si>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</si>
  <si>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</si>
  <si>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</si>
  <si>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</si>
  <si>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</si>
  <si>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</si>
  <si>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</si>
  <si>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</si>
  <si>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</si>
  <si>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</si>
  <si>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</si>
  <si>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</si>
  <si>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</si>
  <si>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</si>
  <si>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</si>
  <si>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</si>
  <si>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</si>
  <si>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</si>
  <si>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</si>
  <si>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</si>
  <si>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</si>
  <si>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</si>
  <si>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</si>
  <si>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</si>
  <si>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</si>
  <si>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</si>
  <si>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</si>
  <si>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</si>
  <si>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</si>
  <si>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</si>
  <si>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</si>
  <si>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</si>
  <si>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</si>
  <si>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</si>
  <si>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</si>
  <si>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</si>
  <si>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</si>
  <si>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</si>
  <si>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</si>
  <si>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</si>
  <si>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</si>
  <si>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</si>
  <si>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</si>
  <si>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</si>
  <si>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</si>
  <si>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</si>
  <si>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</si>
  <si>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</si>
  <si>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</si>
  <si>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</si>
  <si>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</si>
  <si>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</si>
  <si>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</si>
  <si>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</si>
  <si>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</si>
  <si>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</si>
  <si>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</si>
  <si>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</si>
  <si>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</si>
  <si>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</si>
  <si>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</si>
  <si>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</si>
  <si>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</si>
  <si>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</si>
  <si>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</si>
  <si>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</si>
  <si>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</si>
  <si>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</si>
  <si>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</si>
  <si>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</si>
  <si>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</si>
  <si>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</si>
  <si>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</si>
  <si>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</si>
  <si>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</si>
  <si>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</si>
  <si>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</si>
  <si>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</si>
  <si>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</si>
  <si>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</si>
  <si>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</si>
  <si>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</si>
  <si>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</si>
  <si>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</si>
  <si>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</si>
  <si>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</si>
  <si>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</si>
  <si>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</si>
  <si>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</si>
  <si>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</si>
  <si>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</si>
  <si>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</si>
  <si>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</si>
  <si>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</si>
  <si>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</si>
  <si>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</si>
  <si>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</si>
  <si>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</si>
  <si>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</si>
  <si>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</si>
  <si>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</si>
  <si>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</si>
  <si>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</si>
  <si>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</si>
  <si>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</si>
  <si>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</si>
  <si>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</si>
  <si>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</si>
  <si>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</si>
  <si>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</si>
  <si>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</si>
  <si>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</si>
  <si>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</si>
  <si>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</si>
  <si>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</si>
  <si>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</si>
  <si>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</si>
  <si>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</si>
  <si>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</si>
  <si>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</si>
  <si>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</si>
  <si>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</si>
  <si>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</si>
  <si>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</si>
  <si>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</si>
  <si>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</si>
  <si>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</si>
  <si>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</si>
  <si>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</si>
  <si>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</si>
  <si>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</si>
  <si>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</si>
  <si>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</si>
  <si>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</si>
  <si>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</si>
  <si>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</si>
  <si>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</si>
  <si>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</si>
  <si>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</si>
  <si>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</si>
  <si>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</si>
  <si>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</si>
  <si>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</si>
  <si>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</si>
  <si>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</si>
  <si>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</si>
  <si>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</si>
  <si>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</si>
  <si>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</si>
  <si>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</si>
  <si>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</si>
  <si>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</si>
  <si>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</si>
  <si>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</si>
  <si>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</si>
  <si>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</si>
  <si>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</si>
  <si>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</si>
  <si>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</si>
  <si>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</si>
  <si>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</si>
  <si>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</si>
  <si>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</si>
  <si>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</si>
  <si>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</si>
  <si>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</si>
  <si>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</si>
  <si>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</si>
  <si>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</si>
  <si>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</si>
  <si>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</si>
  <si>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</si>
  <si>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</si>
  <si>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</si>
  <si>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</si>
  <si>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</si>
  <si>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</si>
  <si>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</si>
  <si>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</si>
  <si>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</si>
  <si>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</si>
  <si>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</si>
  <si>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</si>
  <si>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</si>
  <si>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</si>
  <si>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</si>
  <si>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</si>
  <si>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</si>
  <si>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</si>
  <si>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</si>
  <si>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</si>
  <si>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</si>
  <si>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</si>
  <si>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</si>
  <si>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</si>
  <si>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</si>
  <si>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</si>
  <si>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</si>
  <si>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</si>
  <si>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</si>
  <si>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</si>
  <si>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</si>
  <si>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</si>
  <si>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</si>
  <si>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</si>
  <si>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</si>
  <si>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</si>
  <si>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</si>
  <si>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</si>
  <si>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</si>
  <si>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</si>
  <si>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</si>
  <si>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</si>
  <si>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</si>
  <si>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</si>
  <si>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</si>
  <si>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</si>
  <si>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</si>
  <si>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</si>
  <si>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</si>
  <si>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</si>
  <si>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</si>
  <si>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</si>
  <si>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</si>
  <si>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</si>
  <si>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</si>
  <si>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</si>
  <si>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</si>
  <si>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</si>
  <si>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</si>
  <si>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</si>
  <si>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</si>
  <si>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</si>
  <si>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</si>
  <si>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</si>
  <si>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</si>
  <si>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</si>
  <si>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</si>
  <si>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</si>
  <si>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</si>
  <si>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</si>
  <si>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</si>
  <si>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</si>
  <si>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</si>
  <si>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</si>
  <si>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</si>
  <si>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</si>
  <si>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</si>
  <si>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</si>
  <si>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</si>
  <si>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</si>
  <si>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</si>
  <si>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</si>
  <si>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</si>
  <si>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</si>
  <si>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</si>
  <si>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</si>
  <si>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</si>
  <si>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</si>
  <si>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</si>
  <si>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</si>
  <si>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</si>
  <si>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</si>
  <si>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</si>
  <si>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</si>
  <si>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</si>
  <si>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</si>
  <si>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</si>
  <si>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</si>
  <si>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</si>
  <si>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</si>
  <si>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</si>
  <si>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</si>
  <si>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</si>
  <si>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</si>
  <si>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</si>
  <si>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</si>
  <si>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</si>
  <si>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</si>
  <si>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</si>
  <si>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</si>
  <si>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</si>
  <si>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</si>
  <si>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</si>
  <si>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</si>
  <si>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</si>
  <si>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</si>
  <si>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</si>
  <si>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</si>
  <si>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</si>
  <si>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</si>
  <si>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</si>
  <si>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</si>
  <si>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</si>
  <si>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</si>
  <si>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</si>
  <si>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</si>
  <si>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</si>
  <si>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</si>
  <si>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</si>
  <si>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</si>
  <si>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</si>
  <si>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</si>
  <si>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</si>
  <si>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</si>
  <si>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</si>
  <si>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</si>
  <si>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</si>
  <si>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</si>
  <si>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</si>
  <si>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</si>
  <si>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</si>
  <si>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</si>
  <si>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</si>
  <si>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</si>
  <si>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</si>
  <si>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</si>
  <si>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</si>
  <si>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</si>
  <si>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</si>
  <si>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</si>
  <si>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</si>
  <si>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</si>
  <si>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</si>
  <si>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</si>
  <si>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</si>
  <si>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</si>
  <si>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</si>
  <si>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</si>
  <si>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</si>
  <si>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</si>
  <si>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</si>
  <si>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</si>
  <si>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</si>
  <si>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</si>
  <si>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</si>
  <si>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</si>
  <si>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</si>
  <si>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</si>
  <si>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</si>
  <si>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</si>
  <si>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</si>
  <si>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</si>
  <si>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</si>
  <si>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</si>
  <si>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</si>
  <si>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</si>
  <si>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</si>
  <si>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</si>
  <si>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</si>
  <si>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</si>
  <si>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</si>
  <si>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</si>
  <si>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</si>
  <si>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</si>
  <si>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</si>
  <si>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</si>
  <si>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</si>
  <si>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</si>
  <si>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</si>
  <si>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</si>
  <si>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</si>
  <si>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</si>
  <si>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</si>
  <si>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</si>
  <si>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</si>
  <si>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</si>
  <si>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</si>
  <si>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</si>
  <si>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</si>
  <si>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</si>
  <si>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</si>
  <si>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</si>
  <si>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</si>
  <si>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</si>
  <si>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</si>
  <si>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</si>
  <si>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</si>
  <si>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</si>
  <si>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</si>
  <si>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</si>
  <si>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</si>
  <si>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</si>
  <si>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</si>
  <si>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</si>
  <si>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</si>
  <si>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</si>
  <si>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</si>
  <si>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</si>
  <si>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</si>
  <si>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</si>
  <si>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</si>
  <si>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</si>
  <si>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</si>
  <si>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</si>
  <si>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</si>
  <si>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</si>
  <si>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</si>
  <si>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</si>
  <si>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</si>
  <si>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</si>
  <si>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</si>
  <si>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</si>
  <si>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</si>
  <si>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</si>
  <si>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</si>
  <si>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</si>
  <si>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</si>
  <si>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</si>
  <si>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</si>
  <si>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</si>
  <si>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</si>
  <si>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</si>
  <si>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</si>
  <si>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</si>
  <si>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</si>
  <si>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</si>
  <si>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</si>
  <si>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</si>
  <si>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</si>
  <si>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</si>
  <si>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</si>
  <si>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</si>
  <si>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</si>
  <si>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</si>
  <si>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</si>
  <si>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</si>
  <si>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</si>
  <si>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</si>
  <si>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</si>
  <si>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</si>
  <si>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</si>
  <si>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</si>
  <si>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</si>
  <si>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</si>
  <si>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</si>
  <si>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</si>
  <si>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</si>
  <si>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</si>
  <si>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</si>
  <si>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</si>
  <si>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</si>
  <si>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</si>
  <si>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</si>
  <si>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</si>
  <si>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</si>
  <si>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</si>
  <si>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</si>
  <si>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</si>
  <si>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</si>
  <si>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</si>
  <si>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</si>
  <si>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</si>
  <si>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</si>
  <si>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</si>
  <si>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</si>
  <si>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</si>
  <si>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</si>
  <si>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</si>
  <si>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</si>
  <si>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</si>
  <si>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</si>
  <si>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</si>
  <si>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</si>
  <si>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</si>
  <si>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</si>
  <si>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</si>
  <si>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</si>
  <si>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</si>
  <si>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</si>
  <si>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</si>
  <si>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</si>
  <si>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</si>
  <si>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</si>
  <si>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</si>
  <si>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</si>
  <si>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</si>
  <si>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</si>
  <si>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</si>
  <si>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</si>
  <si>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</si>
  <si>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</si>
  <si>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</si>
  <si>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</si>
  <si>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</si>
  <si>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</si>
  <si>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</si>
  <si>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</si>
  <si>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</si>
  <si>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</si>
  <si>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</si>
  <si>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</si>
  <si>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</si>
  <si>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</si>
  <si>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</si>
  <si>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</si>
  <si>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</si>
  <si>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</si>
  <si>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</si>
  <si>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</si>
  <si>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</si>
  <si>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</si>
  <si>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</si>
  <si>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</si>
  <si>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</si>
  <si>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</si>
  <si>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</si>
  <si>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</si>
  <si>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</si>
  <si>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</si>
  <si>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</si>
  <si>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</si>
  <si>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</si>
  <si>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</si>
  <si>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</si>
  <si>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</si>
  <si>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</si>
  <si>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</si>
  <si>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</si>
  <si>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</si>
  <si>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</si>
  <si>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</si>
  <si>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</si>
  <si>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</si>
  <si>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</si>
  <si>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</si>
  <si>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</si>
  <si>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</si>
  <si>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</si>
  <si>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</si>
  <si>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</si>
  <si>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</si>
  <si>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</si>
  <si>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</si>
  <si>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</si>
  <si>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</si>
  <si>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</si>
  <si>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</si>
  <si>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</si>
  <si>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</si>
  <si>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</si>
  <si>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</si>
  <si>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</si>
  <si>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</si>
  <si>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</si>
  <si>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</si>
  <si>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</si>
  <si>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</si>
  <si>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</si>
  <si>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</si>
  <si>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</si>
  <si>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</si>
  <si>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</si>
  <si>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</si>
  <si>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</si>
  <si>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</si>
  <si>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</si>
  <si>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</si>
  <si>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</si>
  <si>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</si>
  <si>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</si>
  <si>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</si>
  <si>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</si>
  <si>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</si>
  <si>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</si>
  <si>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</si>
  <si>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</si>
  <si>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</si>
  <si>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</si>
  <si>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</si>
  <si>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</si>
  <si>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</si>
  <si>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</si>
  <si>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</si>
  <si>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</si>
  <si>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</si>
  <si>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</si>
  <si>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</si>
  <si>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</si>
  <si>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</si>
  <si>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</si>
  <si>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</si>
  <si>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</si>
  <si>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</si>
  <si>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</si>
  <si>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</si>
  <si>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</si>
  <si>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</si>
  <si>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</si>
  <si>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</si>
  <si>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</si>
  <si>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</si>
  <si>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</si>
  <si>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</si>
  <si>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</si>
  <si>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</si>
  <si>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</si>
  <si>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</si>
  <si>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</si>
  <si>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</si>
  <si>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</si>
  <si>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</si>
  <si>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</si>
  <si>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</si>
  <si>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</si>
  <si>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</si>
  <si>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</si>
  <si>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</si>
  <si>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</si>
  <si>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</si>
  <si>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</si>
  <si>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</si>
  <si>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</si>
  <si>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</si>
  <si>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</si>
  <si>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</si>
  <si>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</si>
  <si>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</si>
  <si>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</si>
  <si>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</si>
  <si>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</si>
  <si>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</si>
  <si>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</si>
  <si>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</si>
  <si>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</si>
  <si>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</si>
  <si>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</si>
  <si>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</si>
  <si>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</si>
  <si>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</si>
  <si>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</si>
  <si>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</si>
  <si>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</si>
  <si>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</si>
  <si>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</si>
  <si>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</si>
  <si>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</si>
  <si>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</si>
  <si>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</si>
  <si>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</si>
  <si>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</si>
  <si>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</si>
  <si>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</si>
  <si>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</si>
  <si>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</si>
  <si>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</si>
  <si>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</si>
  <si>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</si>
  <si>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</si>
  <si>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</si>
  <si>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</si>
  <si>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</si>
  <si>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</si>
  <si>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</si>
  <si>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</si>
  <si>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</si>
  <si>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</si>
  <si>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</si>
  <si>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</si>
  <si>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</si>
  <si>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</si>
  <si>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</si>
  <si>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</si>
  <si>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</si>
  <si>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</si>
  <si>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</si>
  <si>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</si>
  <si>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</si>
  <si>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</si>
  <si>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</si>
  <si>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</si>
  <si>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</si>
  <si>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</si>
  <si>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</si>
  <si>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</si>
  <si>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</si>
  <si>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</si>
  <si>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</si>
  <si>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</si>
  <si>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</si>
  <si>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</si>
  <si>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</si>
  <si>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</si>
  <si>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</si>
  <si>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</si>
  <si>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</si>
  <si>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</si>
  <si>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</si>
  <si>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</si>
  <si>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</si>
  <si>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</si>
  <si>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</si>
  <si>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</si>
  <si>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</si>
  <si>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</si>
  <si>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</si>
  <si>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</si>
  <si>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</si>
  <si>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</si>
  <si>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</si>
  <si>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</si>
  <si>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</si>
  <si>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</si>
  <si>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</si>
  <si>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</si>
  <si>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</si>
  <si>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</si>
  <si>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</si>
  <si>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</si>
  <si>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</si>
  <si>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</si>
  <si>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</si>
  <si>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</si>
  <si>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</si>
  <si>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</si>
  <si>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</si>
  <si>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</si>
  <si>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</si>
  <si>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</si>
  <si>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</si>
  <si>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</si>
  <si>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</si>
  <si>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</si>
  <si>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</si>
  <si>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</si>
  <si>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</si>
  <si>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</si>
  <si>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</si>
  <si>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</si>
  <si>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</si>
  <si>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</si>
  <si>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</si>
  <si>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</si>
  <si>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</si>
  <si>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</si>
  <si>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</si>
  <si>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</si>
  <si>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</si>
  <si>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</si>
  <si>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</si>
  <si>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</si>
  <si>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</si>
  <si>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</si>
  <si>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</si>
  <si>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</si>
  <si>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</si>
  <si>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</si>
  <si>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</si>
  <si>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</si>
  <si>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</si>
  <si>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</si>
  <si>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</si>
  <si>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</si>
  <si>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</si>
  <si>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</si>
  <si>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</si>
  <si>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</si>
  <si>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</si>
  <si>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</si>
  <si>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</si>
  <si>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</si>
  <si>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</si>
  <si>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</si>
  <si>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</si>
  <si>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</si>
  <si>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</si>
  <si>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</si>
  <si>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</si>
  <si>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</si>
  <si>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</si>
  <si>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</si>
  <si>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</si>
  <si>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</si>
  <si>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</si>
  <si>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</si>
  <si>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</si>
  <si>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</si>
  <si>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</si>
  <si>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</si>
  <si>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</si>
  <si>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</si>
  <si>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</si>
  <si>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</si>
  <si>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</si>
  <si>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</si>
  <si>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</si>
  <si>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</si>
  <si>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</si>
  <si>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</si>
  <si>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</si>
  <si>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</si>
  <si>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</si>
  <si>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</si>
  <si>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</si>
  <si>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</si>
  <si>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</si>
  <si>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</si>
  <si>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</si>
  <si>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</si>
  <si>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</si>
  <si>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</si>
  <si>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</si>
  <si>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</si>
  <si>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</si>
  <si>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</si>
  <si>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</si>
  <si>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</si>
  <si>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</si>
  <si>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</si>
  <si>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</si>
  <si>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</si>
  <si>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</si>
  <si>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</si>
  <si>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</si>
  <si>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</si>
  <si>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</si>
  <si>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</si>
  <si>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</si>
  <si>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</si>
  <si>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</si>
  <si>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</si>
  <si>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</si>
  <si>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</si>
  <si>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</si>
  <si>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</si>
  <si>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</si>
  <si>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</si>
  <si>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</si>
  <si>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</si>
  <si>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</si>
  <si>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</si>
  <si>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</si>
  <si>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</si>
  <si>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</si>
  <si>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</si>
  <si>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</si>
  <si>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</si>
  <si>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</si>
  <si>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</si>
  <si>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</si>
  <si>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</si>
  <si>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</si>
  <si>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</si>
  <si>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</si>
  <si>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</si>
  <si>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</si>
  <si>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</si>
  <si>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</si>
  <si>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</si>
  <si>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</si>
  <si>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</si>
  <si>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</si>
  <si>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</si>
  <si>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</si>
  <si>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</si>
  <si>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</si>
  <si>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</si>
  <si>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</si>
  <si>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</si>
  <si>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</si>
  <si>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</si>
  <si>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</si>
  <si>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</si>
  <si>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</si>
  <si>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</si>
  <si>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</si>
  <si>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</si>
  <si>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</si>
  <si>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</si>
  <si>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</si>
  <si>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</si>
  <si>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</si>
  <si>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</si>
  <si>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</si>
  <si>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</si>
  <si>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</si>
  <si>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</si>
  <si>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</si>
  <si>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</si>
  <si>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</si>
  <si>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</si>
  <si>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</si>
  <si>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</si>
  <si>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</si>
  <si>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</si>
  <si>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</si>
  <si>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</si>
  <si>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</si>
  <si>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</si>
  <si>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</si>
  <si>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</si>
  <si>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</si>
  <si>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</si>
  <si>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</si>
  <si>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</si>
  <si>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</si>
  <si>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</si>
  <si>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</si>
  <si>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</si>
  <si>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</si>
  <si>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</si>
  <si>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</si>
  <si>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</si>
  <si>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</si>
  <si>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</si>
  <si>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</si>
  <si>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</si>
  <si>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</si>
  <si>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</si>
  <si>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</si>
  <si>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</si>
  <si>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</si>
  <si>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</si>
  <si>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</si>
  <si>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</si>
  <si>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</si>
  <si>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</si>
  <si>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</si>
  <si>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</si>
  <si>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</si>
  <si>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</si>
  <si>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</si>
  <si>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</si>
  <si>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</si>
  <si>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</si>
  <si>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</si>
  <si>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</si>
  <si>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</si>
  <si>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</si>
  <si>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</si>
  <si>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</si>
  <si>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</si>
  <si>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</si>
  <si>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</si>
  <si>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</si>
  <si>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</si>
  <si>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</si>
  <si>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</si>
  <si>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</si>
  <si>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</si>
  <si>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</si>
  <si>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</si>
  <si>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</si>
  <si>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</si>
  <si>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</si>
  <si>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</si>
  <si>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</si>
  <si>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</si>
  <si>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</si>
  <si>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</si>
  <si>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</si>
  <si>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</si>
  <si>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</si>
  <si>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</si>
  <si>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</si>
  <si>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</si>
  <si>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</si>
  <si>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</si>
  <si>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</si>
  <si>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</si>
  <si>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</si>
  <si>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</si>
  <si>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</si>
  <si>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</si>
  <si>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</si>
  <si>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</si>
  <si>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</si>
  <si>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</si>
  <si>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</si>
  <si>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</si>
  <si>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</si>
  <si>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</si>
  <si>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</si>
  <si>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</si>
  <si>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</si>
  <si>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</si>
  <si>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</si>
  <si>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</si>
  <si>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</si>
  <si>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</si>
  <si>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</si>
  <si>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</si>
  <si>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</si>
  <si>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</si>
  <si>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</si>
  <si>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</si>
  <si>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</si>
  <si>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</si>
  <si>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</si>
  <si>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</si>
  <si>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</si>
  <si>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</si>
  <si>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</si>
  <si>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</si>
  <si>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</si>
  <si>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</si>
  <si>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</si>
  <si>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</si>
  <si>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</si>
  <si>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</si>
  <si>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</si>
  <si>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</si>
  <si>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</si>
  <si>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</si>
  <si>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</si>
  <si>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</si>
  <si>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</si>
  <si>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</si>
  <si>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</si>
  <si>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</si>
  <si>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</si>
  <si>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</si>
  <si>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</si>
  <si>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</si>
  <si>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</si>
  <si>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</si>
  <si>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</si>
  <si>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</si>
  <si>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</si>
  <si>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</si>
  <si>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</si>
  <si>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</si>
  <si>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</si>
  <si>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</si>
  <si>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</si>
  <si>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</si>
  <si>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</si>
  <si>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</si>
  <si>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</si>
  <si>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</si>
  <si>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</si>
  <si>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</si>
  <si>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</si>
  <si>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</si>
  <si>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</si>
  <si>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</si>
  <si>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</si>
  <si>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</si>
  <si>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</si>
  <si>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</si>
  <si>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</si>
  <si>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</si>
  <si>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IR5839</t>
  </si>
  <si>
    <t>6CM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</si>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</sst>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2" totalsRowShown="0" headerRowDxfId="26" dataDxfId="25" tableBorderDxfId="24">
  <autoFilter ref="A2:K19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06" activePane="bottomLeft" state="frozen"/>
      <selection pane="bottomLeft" activeCell="I1914" sqref="I191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5"/>
      <c r="B1908" s="19" t="s">
        <v>1308</v>
      </c>
      <c r="C1908" s="19" t="s">
        <v>1527</v>
      </c>
      <c r="D1908" s="60" t="s">
        <v>1447</v>
      </c>
      <c r="E1908" s="19" t="s">
        <v>2640</v>
      </c>
      <c r="F1908" s="21"/>
      <c r="G1908" s="19" t="s">
        <v>194</v>
      </c>
      <c r="H1908" s="25" t="str">
        <f>IF(RIGHT(G1908,1)="M", LEFT(G1908,LEN(G1908)-1), G1908)</f>
        <v>WB208</v>
      </c>
      <c r="I1908" s="25" t="str">
        <f>IF(RIGHT(G1908,1)="M","M","Non-M")</f>
        <v>Non-M</v>
      </c>
      <c r="J1908" s="34"/>
      <c r="K1908" s="79"/>
    </row>
    <row r="1909" spans="1:11" ht="41.25" customHeight="1">
      <c r="A1909" s="105"/>
      <c r="B1909" s="19"/>
      <c r="C1909" s="19"/>
      <c r="D1909" s="60"/>
      <c r="E1909" s="19"/>
      <c r="F1909" s="21"/>
      <c r="G1909" s="19" t="s">
        <v>61</v>
      </c>
      <c r="H1909" s="25" t="str">
        <f>IF(RIGHT(G1909,1)="M", LEFT(G1909,LEN(G1909)-1), G1909)</f>
        <v>DC101</v>
      </c>
      <c r="I1909" s="25" t="str">
        <f>IF(RIGHT(G1909,1)="M","M","Non-M")</f>
        <v>Non-M</v>
      </c>
      <c r="J1909" s="34"/>
      <c r="K1909" s="79"/>
    </row>
    <row r="1910" spans="1:11" ht="41.25" customHeight="1">
      <c r="A1910" s="105"/>
      <c r="B1910" s="19"/>
      <c r="C1910" s="19"/>
      <c r="D1910" s="60"/>
      <c r="E1910" s="19"/>
      <c r="F1910" s="21"/>
      <c r="G1910" s="19" t="s">
        <v>94</v>
      </c>
      <c r="H1910" s="25" t="str">
        <f>IF(RIGHT(G1910,1)="M", LEFT(G1910,LEN(G1910)-1), G1910)</f>
        <v>DC202</v>
      </c>
      <c r="I1910" s="25" t="str">
        <f>IF(RIGHT(G1910,1)="M","M","Non-M")</f>
        <v>Non-M</v>
      </c>
      <c r="J1910" s="34"/>
      <c r="K1910" s="79"/>
    </row>
    <row r="1911" spans="1:11" ht="41.25" customHeight="1">
      <c r="A1911" s="105"/>
      <c r="B1911" s="19"/>
      <c r="C1911" s="19"/>
      <c r="D1911" s="60"/>
      <c r="E1911" s="19"/>
      <c r="F1911" s="21"/>
      <c r="G1911" s="19" t="s">
        <v>197</v>
      </c>
      <c r="H1911" s="25" t="str">
        <f>IF(RIGHT(G1911,1)="M", LEFT(G1911,LEN(G1911)-1), G1911)</f>
        <v>JS207</v>
      </c>
      <c r="I1911" s="25" t="str">
        <f>IF(RIGHT(G1911,1)="M","M","Non-M")</f>
        <v>Non-M</v>
      </c>
      <c r="J1911" s="34"/>
      <c r="K1911" s="79"/>
    </row>
    <row r="1912" spans="1:11" ht="41.25" customHeight="1">
      <c r="A1912" s="105"/>
      <c r="B1912" s="19"/>
      <c r="C1912" s="19"/>
      <c r="D1912" s="60"/>
      <c r="E1912" s="19"/>
      <c r="F1912" s="21"/>
      <c r="G1912" s="19" t="s">
        <v>1398</v>
      </c>
      <c r="H1912" s="25" t="str">
        <f>IF(RIGHT(G1912,1)="M", LEFT(G1912,LEN(G1912)-1), G1912)</f>
        <v>JS121</v>
      </c>
      <c r="I1912" s="25" t="str">
        <f>IF(RIGHT(G1912,1)="M","M","Non-M")</f>
        <v>Non-M</v>
      </c>
      <c r="J1912" s="34" t="s">
        <v>2641</v>
      </c>
      <c r="K1912" s="79"/>
    </row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2642</v>
      </c>
      <c r="B2" s="8" t="s">
        <v>2643</v>
      </c>
      <c r="C2" s="8" t="s">
        <v>2644</v>
      </c>
      <c r="D2" s="8" t="s">
        <v>2645</v>
      </c>
      <c r="E2" s="8" t="s">
        <v>2646</v>
      </c>
      <c r="F2" s="8" t="s">
        <v>2647</v>
      </c>
      <c r="G2" s="80" t="s">
        <v>2648</v>
      </c>
      <c r="H2" s="8" t="s">
        <v>2649</v>
      </c>
      <c r="I2" s="8" t="s">
        <v>2650</v>
      </c>
      <c r="J2" s="75" t="s">
        <v>2651</v>
      </c>
      <c r="R2" s="83" t="s">
        <v>2652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2653</v>
      </c>
      <c r="E3" s="10">
        <v>0.1234</v>
      </c>
      <c r="F3" s="10" t="s">
        <v>2654</v>
      </c>
      <c r="G3" s="81">
        <f>Table2[[#This Row],[Current Total FG QTY]]*Table2[[#This Row],[SAM Improvement]]*$S$7</f>
        <v>22089.830484330483</v>
      </c>
      <c r="H3" s="10" t="s">
        <v>2655</v>
      </c>
      <c r="I3" s="10" t="s">
        <v>2656</v>
      </c>
      <c r="J3" s="76">
        <v>46140.696493055599</v>
      </c>
      <c r="R3" s="85" t="s">
        <v>2657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2653</v>
      </c>
      <c r="E4" s="10"/>
      <c r="F4" s="10" t="s">
        <v>2658</v>
      </c>
      <c r="G4" s="81">
        <f>Table2[[#This Row],[Current Total FG QTY]]*Table2[[#This Row],[SAM Improvement]]*$S$7</f>
        <v>0</v>
      </c>
      <c r="H4" s="10"/>
      <c r="I4" s="10" t="s">
        <v>2656</v>
      </c>
      <c r="J4" s="76">
        <v>46149.4283796296</v>
      </c>
      <c r="R4" s="85" t="s">
        <v>2659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2653</v>
      </c>
      <c r="E5" s="10"/>
      <c r="F5" s="10" t="s">
        <v>2658</v>
      </c>
      <c r="G5" s="81">
        <f>Table2[[#This Row],[Current Total FG QTY]]*Table2[[#This Row],[SAM Improvement]]*$S$7</f>
        <v>0</v>
      </c>
      <c r="H5" s="10"/>
      <c r="I5" s="10" t="s">
        <v>2656</v>
      </c>
      <c r="J5" s="76">
        <v>46149.428298611099</v>
      </c>
      <c r="R5" s="85" t="s">
        <v>2660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2656</v>
      </c>
      <c r="J7" s="76">
        <v>46149.4286111111</v>
      </c>
      <c r="R7" s="87" t="s">
        <v>2661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2653</v>
      </c>
      <c r="E8" s="10">
        <v>0.1401</v>
      </c>
      <c r="F8" s="10" t="s">
        <v>2662</v>
      </c>
      <c r="G8" s="81">
        <f>Table2[[#This Row],[Current Total FG QTY]]*Table2[[#This Row],[SAM Improvement]]*$S$7</f>
        <v>11703.17965811966</v>
      </c>
      <c r="H8" s="10" t="s">
        <v>2655</v>
      </c>
      <c r="I8" s="10" t="s">
        <v>2656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2653</v>
      </c>
      <c r="E10" s="10">
        <v>0.1177</v>
      </c>
      <c r="F10" s="10" t="s">
        <v>2662</v>
      </c>
      <c r="G10" s="81">
        <f>Table2[[#This Row],[Current Total FG QTY]]*Table2[[#This Row],[SAM Improvement]]*$S$7</f>
        <v>8856.7573361823361</v>
      </c>
      <c r="H10" s="10"/>
      <c r="I10" s="10" t="s">
        <v>2656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2653</v>
      </c>
      <c r="E14" s="10">
        <v>0</v>
      </c>
      <c r="F14" s="10" t="s">
        <v>2663</v>
      </c>
      <c r="G14" s="81">
        <f>Table2[[#This Row],[Current Total FG QTY]]*Table2[[#This Row],[SAM Improvement]]*$S$7</f>
        <v>0</v>
      </c>
      <c r="H14" s="10" t="s">
        <v>2655</v>
      </c>
      <c r="I14" s="10" t="s">
        <v>2656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2666</v>
      </c>
      <c r="D76">
        <v>163</v>
      </c>
    </row>
    <row r="77" spans="2:4">
      <c r="B77" t="s">
        <v>2667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2668</v>
      </c>
      <c r="D167">
        <v>499</v>
      </c>
    </row>
    <row r="168" spans="2:4">
      <c r="B168" t="s">
        <v>2669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2670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2671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2674</v>
      </c>
      <c r="D210">
        <v>10</v>
      </c>
    </row>
    <row r="211" spans="2:4">
      <c r="B211" t="s">
        <v>2675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2676</v>
      </c>
      <c r="D218">
        <v>69</v>
      </c>
    </row>
    <row r="219" spans="2:4">
      <c r="B219" t="s">
        <v>2677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2026-05-15T02:24:57Z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