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tabRatio="754"/>
  </bookViews>
  <sheets>
    <sheet name="Data" sheetId="1" r:id="rId1"/>
    <sheet name="Sheet1" sheetId="5" r:id="rId2"/>
    <sheet name="Setup" sheetId="4" state="hidden" r:id="rId3"/>
  </sheets>
  <definedNames>
    <definedName name="_xlnm._FilterDatabase" localSheetId="0" hidden="1">Data!$A$10:$BQ$74</definedName>
    <definedName name="_xlnm._FilterDatabase" localSheetId="1" hidden="1">Sheet1!$A$1:$P$65</definedName>
    <definedName name="CMMVersion">Data!$T$6</definedName>
    <definedName name="dim_type">Setup!$J$2:$J$5</definedName>
    <definedName name="dim_types">Setup!$J$2:$J$5</definedName>
    <definedName name="insp_meth">Setup!$H$2:$H$14</definedName>
    <definedName name="_xlnm.Print_Area" localSheetId="0">Data!$A$1:$BP$68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Paul Lucier</author>
  </authors>
  <commentList>
    <comment ref="V2" authorId="0">
      <text>
        <r>
          <rPr>
            <sz val="9"/>
            <rFont val="Calibri"/>
            <charset val="134"/>
          </rPr>
          <t>- Fill in all light purple fields.
- Enter comments for incomplete data or any dimensions with "Reject" status
- One sided spec should only have USL or LSL values (leave nominal blank)</t>
        </r>
      </text>
    </comment>
    <comment ref="J10" authorId="0">
      <text>
        <r>
          <rPr>
            <b/>
            <sz val="9"/>
            <rFont val="Calibri"/>
            <charset val="134"/>
          </rPr>
          <t>HG = Height Gauge
MIC = Micrometer
CMM = Coordinate Measuring Machine
OMM = Optical CMM
TG = Thickness Gauge
HT = Hardness Tester
PG = Plug Gauge
FT = Force Tester
DC = Dial/Digital Caliper
P = Protractor
OC = Optical Comparotor</t>
        </r>
      </text>
    </comment>
  </commentList>
</comments>
</file>

<file path=xl/sharedStrings.xml><?xml version="1.0" encoding="utf-8"?>
<sst xmlns="http://schemas.openxmlformats.org/spreadsheetml/2006/main" count="667" uniqueCount="245">
  <si>
    <t>Enhanced Cpk Data Sheet - Enclosures MD</t>
  </si>
  <si>
    <t>Rev 2.3</t>
  </si>
  <si>
    <t>Instructions</t>
  </si>
  <si>
    <t>Part Number :</t>
  </si>
  <si>
    <t>806-55323</t>
  </si>
  <si>
    <t>Supplier :</t>
  </si>
  <si>
    <t>KAMKIU</t>
  </si>
  <si>
    <t>Tool # / Cavity # / Trial Name :</t>
  </si>
  <si>
    <t>N/A</t>
  </si>
  <si>
    <t>Part Description :</t>
  </si>
  <si>
    <t xml:space="preserve">LOWER U </t>
  </si>
  <si>
    <t>Inspector :</t>
  </si>
  <si>
    <t>Xiaogang Li</t>
  </si>
  <si>
    <t>Notes/Comments :</t>
  </si>
  <si>
    <t>Revision :</t>
  </si>
  <si>
    <t>Date :</t>
  </si>
  <si>
    <t>CMM/OMM Program version :</t>
  </si>
  <si>
    <t>DRAWING SPECIFICATIONS</t>
  </si>
  <si>
    <t>CALCULATED RESULTS</t>
  </si>
  <si>
    <t>DO NOT DELETE COLUMNS</t>
  </si>
  <si>
    <t xml:space="preserve">     MEASURED DATA</t>
  </si>
  <si>
    <t>(USL for one sided spec)</t>
  </si>
  <si>
    <t>(LSL for one sided spec)</t>
  </si>
  <si>
    <t>Cpk* =</t>
  </si>
  <si>
    <t>Cp* =</t>
  </si>
  <si>
    <t>SPC</t>
  </si>
  <si>
    <t>FAI#</t>
  </si>
  <si>
    <t>Description</t>
  </si>
  <si>
    <t>Location</t>
  </si>
  <si>
    <t>Dimension Type</t>
  </si>
  <si>
    <t>Nominal</t>
  </si>
  <si>
    <t>TOL+</t>
  </si>
  <si>
    <t>TOL-</t>
  </si>
  <si>
    <t>Inspection Method</t>
  </si>
  <si>
    <t>USL</t>
  </si>
  <si>
    <t>LSL</t>
  </si>
  <si>
    <t>Maximum</t>
  </si>
  <si>
    <t>Minimum</t>
  </si>
  <si>
    <t>range</t>
  </si>
  <si>
    <t>max.dev.</t>
  </si>
  <si>
    <t>min.dev.</t>
  </si>
  <si>
    <t>Mean</t>
  </si>
  <si>
    <t>Std Dev</t>
  </si>
  <si>
    <t>Cp</t>
  </si>
  <si>
    <t>UCPK</t>
  </si>
  <si>
    <t>LCPK</t>
  </si>
  <si>
    <t>Cpk</t>
  </si>
  <si>
    <t>Yield</t>
  </si>
  <si>
    <t>+Tol =&gt; Cpk*</t>
  </si>
  <si>
    <t>-Tol =&gt; Cpk*</t>
  </si>
  <si>
    <t>Mean Shift</t>
  </si>
  <si>
    <t>Tol Range
=&gt; Cp*</t>
  </si>
  <si>
    <t>Normality Test</t>
  </si>
  <si>
    <t>Normality Result</t>
  </si>
  <si>
    <t>Notes</t>
  </si>
  <si>
    <t>SPC A-1</t>
  </si>
  <si>
    <t>FAI 1-1</t>
  </si>
  <si>
    <t>Thickness</t>
  </si>
  <si>
    <t>Tolerance</t>
  </si>
  <si>
    <t>CMM</t>
  </si>
  <si>
    <t>SPC A-2</t>
  </si>
  <si>
    <t>FAI 1-2</t>
  </si>
  <si>
    <t>SPC C</t>
  </si>
  <si>
    <t>FAI 3</t>
  </si>
  <si>
    <t>Distance</t>
  </si>
  <si>
    <t>SPC D</t>
  </si>
  <si>
    <t>FAI 4</t>
  </si>
  <si>
    <t>SPC E-1</t>
  </si>
  <si>
    <t>FAI 5-1</t>
  </si>
  <si>
    <t>SPC E-2</t>
  </si>
  <si>
    <t>FAI 5-2</t>
  </si>
  <si>
    <t>SPC H-1</t>
  </si>
  <si>
    <t>FAI 8-1</t>
  </si>
  <si>
    <t>SPC H-2</t>
  </si>
  <si>
    <t>FAI 8-2</t>
  </si>
  <si>
    <t>SPC I</t>
  </si>
  <si>
    <t>FAI 9</t>
  </si>
  <si>
    <t>Width</t>
  </si>
  <si>
    <t>SPC J</t>
  </si>
  <si>
    <t>FAI 10-1</t>
  </si>
  <si>
    <t>Perpendicularity</t>
  </si>
  <si>
    <t>FAI 10-2</t>
  </si>
  <si>
    <t>SPC L-1</t>
  </si>
  <si>
    <t>FAI 12-1</t>
  </si>
  <si>
    <t>Parallelism</t>
  </si>
  <si>
    <t>SPC L-2</t>
  </si>
  <si>
    <t>FAI 12-2</t>
  </si>
  <si>
    <t>SPC N</t>
  </si>
  <si>
    <t>FAI14</t>
  </si>
  <si>
    <t>Line Profile(K＞L)</t>
  </si>
  <si>
    <t>SPC N-MAX</t>
  </si>
  <si>
    <t>FAI 14-MAX</t>
  </si>
  <si>
    <t>Line Profile (K＞L),MAX</t>
  </si>
  <si>
    <t>SPC N-MIN</t>
  </si>
  <si>
    <t>FAI 14-MIN</t>
  </si>
  <si>
    <t>Line Profile(K＞L), MIN</t>
  </si>
  <si>
    <t>SPC Q</t>
  </si>
  <si>
    <t>FAI 17</t>
  </si>
  <si>
    <t>Line Profile(H&gt;J)</t>
  </si>
  <si>
    <t>SPC Q-MAX</t>
  </si>
  <si>
    <t>FAI 17-MAX</t>
  </si>
  <si>
    <t>Line Profile (H&gt;J),MAX</t>
  </si>
  <si>
    <t>SPC Q-MIN</t>
  </si>
  <si>
    <t>FAI 17-MIN</t>
  </si>
  <si>
    <t>Line Profile (H&gt;J),MIN</t>
  </si>
  <si>
    <t>SPC S</t>
  </si>
  <si>
    <t>FAI 19</t>
  </si>
  <si>
    <t>Line Profile(F&gt;G)</t>
  </si>
  <si>
    <t>SPC S-MAX</t>
  </si>
  <si>
    <t>FAI 19-MAX</t>
  </si>
  <si>
    <t>Line Profile (F&gt;G),MAX</t>
  </si>
  <si>
    <t>SPC S-MIN</t>
  </si>
  <si>
    <t>FAI 19-MIN</t>
  </si>
  <si>
    <t>Line Profile (F&gt;G),MIN</t>
  </si>
  <si>
    <t>SPC U</t>
  </si>
  <si>
    <t>FAI 21</t>
  </si>
  <si>
    <t>Line Profile(E&gt;F)</t>
  </si>
  <si>
    <t>SPC U-MAX</t>
  </si>
  <si>
    <t>FAI 21-MAX</t>
  </si>
  <si>
    <t>Line Profile(E&gt;F),MAX</t>
  </si>
  <si>
    <t>SPC U-MIN</t>
  </si>
  <si>
    <t>FAI 21-MIN</t>
  </si>
  <si>
    <t>Line Profile (E&gt;F),MIN</t>
  </si>
  <si>
    <t>SPC W</t>
  </si>
  <si>
    <t>FAI 23</t>
  </si>
  <si>
    <t>Line Profile(L&gt;M)</t>
  </si>
  <si>
    <t>SPC W-MAX</t>
  </si>
  <si>
    <t>FAI 23-MAX</t>
  </si>
  <si>
    <t>Line Profile(L&gt;M), MAX</t>
  </si>
  <si>
    <t>SPC W-MIN</t>
  </si>
  <si>
    <t>FAI 23-MIN</t>
  </si>
  <si>
    <t>Line Profile(L&gt;M), MIN</t>
  </si>
  <si>
    <t>SPC X</t>
  </si>
  <si>
    <t>FAI 24</t>
  </si>
  <si>
    <t>Line Profile(G&gt;H)</t>
  </si>
  <si>
    <t>SPC X-MAX</t>
  </si>
  <si>
    <t>FAI 24-MAX</t>
  </si>
  <si>
    <t>Line Profile(G&gt;H), MAX</t>
  </si>
  <si>
    <t>SPC X-MIN</t>
  </si>
  <si>
    <t>FAI 24-MIN</t>
  </si>
  <si>
    <t>Line Profile(G&gt;H), MIN</t>
  </si>
  <si>
    <t>SPC Y</t>
  </si>
  <si>
    <t>FAI 25</t>
  </si>
  <si>
    <t>Line Profile(D&gt;E)</t>
  </si>
  <si>
    <t>SPC Y-MAX</t>
  </si>
  <si>
    <t>FAI 25-MAX</t>
  </si>
  <si>
    <t>Line Profile(D&gt;E),MAX</t>
  </si>
  <si>
    <t>SPC Y-MIN</t>
  </si>
  <si>
    <t>FAI 25-MIN</t>
  </si>
  <si>
    <t>Line Profile(D&gt;E), MIN</t>
  </si>
  <si>
    <t>SPC Z-1</t>
  </si>
  <si>
    <t>FAI 26-1</t>
  </si>
  <si>
    <t>SPC Z-2</t>
  </si>
  <si>
    <t>FAI 26-2</t>
  </si>
  <si>
    <t>SPC AB-1</t>
  </si>
  <si>
    <t>FAI 28-1</t>
  </si>
  <si>
    <t>Radius</t>
  </si>
  <si>
    <t>SPC AB-2</t>
  </si>
  <si>
    <t>FAI 28-2</t>
  </si>
  <si>
    <t>SPC AB-3</t>
  </si>
  <si>
    <t>FAI 28-3</t>
  </si>
  <si>
    <t>SPC AB-4</t>
  </si>
  <si>
    <t>FAI 28-4</t>
  </si>
  <si>
    <t/>
  </si>
  <si>
    <t>SPC AC-1</t>
  </si>
  <si>
    <t>FAI 29-1</t>
  </si>
  <si>
    <t>SPC AC-2</t>
  </si>
  <si>
    <t>FAI 29-2</t>
  </si>
  <si>
    <t>SPC AD</t>
  </si>
  <si>
    <t>FAI 30</t>
  </si>
  <si>
    <t>Surface Profile</t>
  </si>
  <si>
    <t>SPC AD-MAX</t>
  </si>
  <si>
    <t>FAI 30-MAX</t>
  </si>
  <si>
    <t>Surface Profile MAX</t>
  </si>
  <si>
    <t>SPC AD-MIN</t>
  </si>
  <si>
    <t>FAI 30-MIN</t>
  </si>
  <si>
    <t>Surface Profile MIN</t>
  </si>
  <si>
    <t>SPC AE-1</t>
  </si>
  <si>
    <t>FAI 31-1</t>
  </si>
  <si>
    <t>Cutting Length</t>
  </si>
  <si>
    <t>SPC AE-2</t>
  </si>
  <si>
    <t>FAI 31-2</t>
  </si>
  <si>
    <t>SPC AE-3</t>
  </si>
  <si>
    <t>FAI 31-3</t>
  </si>
  <si>
    <t>SPC AE-4</t>
  </si>
  <si>
    <t>FAI 31-4</t>
  </si>
  <si>
    <t>SPC AF</t>
  </si>
  <si>
    <t>FAI 32</t>
  </si>
  <si>
    <t>Perpendicularly</t>
  </si>
  <si>
    <t>SPC AG</t>
  </si>
  <si>
    <t>FAI 33</t>
  </si>
  <si>
    <t>SPC AL</t>
  </si>
  <si>
    <t>FAI 38</t>
  </si>
  <si>
    <t>2D barcord location</t>
  </si>
  <si>
    <t>SPC AM</t>
  </si>
  <si>
    <t>FAI 39</t>
  </si>
  <si>
    <t>2D barcord width</t>
  </si>
  <si>
    <t>SPC AO</t>
  </si>
  <si>
    <t>FAI 40</t>
  </si>
  <si>
    <t>SPC AN</t>
  </si>
  <si>
    <t>FAI 41</t>
  </si>
  <si>
    <t>2D barcord height</t>
  </si>
  <si>
    <t>SPC AP-1</t>
  </si>
  <si>
    <t>FAI 42-1</t>
  </si>
  <si>
    <t>SPC AP-2</t>
  </si>
  <si>
    <t>FAI 42-2</t>
  </si>
  <si>
    <t>FAI 47</t>
  </si>
  <si>
    <t>V-groove  location</t>
  </si>
  <si>
    <t>FAI 48</t>
  </si>
  <si>
    <t>V-groove location</t>
  </si>
  <si>
    <t>FAI 49</t>
  </si>
  <si>
    <t>V-groove depth</t>
  </si>
  <si>
    <t>SPC AT-1</t>
  </si>
  <si>
    <t>FAI 50-1</t>
  </si>
  <si>
    <t>SPC AT-2</t>
  </si>
  <si>
    <t>FAI 50-2</t>
  </si>
  <si>
    <t>SPC AU-1</t>
  </si>
  <si>
    <t>FAI 51-1</t>
  </si>
  <si>
    <t>SPC AU-2</t>
  </si>
  <si>
    <t>FAI 51-2</t>
  </si>
  <si>
    <t>上限波动范围</t>
  </si>
  <si>
    <t>波动上限</t>
  </si>
  <si>
    <t>波动下限</t>
  </si>
  <si>
    <t>上限自由波动</t>
  </si>
  <si>
    <t>下限自由波动</t>
  </si>
  <si>
    <t>下限波动范围</t>
  </si>
  <si>
    <t>record of positions of data blocks</t>
  </si>
  <si>
    <t>list of inspection methods</t>
  </si>
  <si>
    <t>list of dimension types</t>
  </si>
  <si>
    <t>left</t>
  </si>
  <si>
    <t>top</t>
  </si>
  <si>
    <t>HG</t>
  </si>
  <si>
    <t>MIC</t>
  </si>
  <si>
    <t>GD&amp;T</t>
  </si>
  <si>
    <t>MIN</t>
  </si>
  <si>
    <t>OMM</t>
  </si>
  <si>
    <t>MAX</t>
  </si>
  <si>
    <t>TG</t>
  </si>
  <si>
    <t>HT</t>
  </si>
  <si>
    <t>PG</t>
  </si>
  <si>
    <t>FT</t>
  </si>
  <si>
    <t>DC</t>
  </si>
  <si>
    <t>P</t>
  </si>
  <si>
    <t>OC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</si>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</sst>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#,##0.0000"/>
    <numFmt numFmtId="178" formatCode="m/d"/>
    <numFmt numFmtId="179" formatCode="0.000"/>
    <numFmt numFmtId="180" formatCode="0.000_ "/>
  </numFmts>
  <fonts count="4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Arial"/>
      <charset val="134"/>
    </font>
    <font>
      <sz val="12"/>
      <color theme="1"/>
      <name val="宋体-简"/>
      <charset val="134"/>
    </font>
    <font>
      <sz val="10"/>
      <name val="Arial"/>
      <charset val="134"/>
    </font>
    <font>
      <b/>
      <sz val="16"/>
      <name val="Arial"/>
      <charset val="134"/>
    </font>
    <font>
      <sz val="10"/>
      <color theme="4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sz val="9"/>
      <name val="Arial"/>
      <charset val="134"/>
    </font>
    <font>
      <sz val="8"/>
      <name val="Arial"/>
      <charset val="134"/>
    </font>
    <font>
      <sz val="9"/>
      <color theme="1"/>
      <name val="Arial"/>
      <charset val="134"/>
    </font>
    <font>
      <sz val="10"/>
      <color rgb="FF000000"/>
      <name val="Arial"/>
      <charset val="134"/>
    </font>
    <font>
      <sz val="10"/>
      <color theme="1"/>
      <name val="宋体"/>
      <charset val="134"/>
      <scheme val="minor"/>
    </font>
    <font>
      <sz val="9"/>
      <color rgb="FF000000"/>
      <name val="Arial"/>
      <charset val="134"/>
    </font>
    <font>
      <sz val="9"/>
      <color rgb="FFFF0000"/>
      <name val="Arial"/>
      <charset val="134"/>
    </font>
    <font>
      <sz val="10"/>
      <color rgb="FF000000"/>
      <name val="Arial Regular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____"/>
      <charset val="134"/>
    </font>
    <font>
      <b/>
      <sz val="12"/>
      <name val="Arial"/>
      <charset val="134"/>
    </font>
    <font>
      <sz val="12"/>
      <name val="Arial"/>
      <charset val="134"/>
    </font>
    <font>
      <sz val="12"/>
      <name val="Times New Roman"/>
      <charset val="134"/>
    </font>
    <font>
      <sz val="12"/>
      <name val="宋体"/>
      <charset val="134"/>
    </font>
    <font>
      <sz val="10"/>
      <color indexed="8"/>
      <name val="Arial"/>
      <charset val="134"/>
    </font>
    <font>
      <sz val="9"/>
      <name val="Calibri"/>
      <charset val="134"/>
    </font>
    <font>
      <b/>
      <sz val="9"/>
      <name val="Calibri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5239112521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523911252174"/>
        <bgColor rgb="FF000000"/>
      </patternFill>
    </fill>
    <fill>
      <patternFill patternType="solid">
        <fgColor theme="7" tint="0.799584948271126"/>
        <bgColor indexed="64"/>
      </patternFill>
    </fill>
    <fill>
      <patternFill patternType="solid">
        <fgColor theme="7" tint="0.799462874233222"/>
        <bgColor rgb="FF000000"/>
      </patternFill>
    </fill>
    <fill>
      <patternFill patternType="solid">
        <fgColor theme="7" tint="0.79955442976165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7996154667806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5">
    <xf numFmtId="0" fontId="0" fillId="0" borderId="0"/>
    <xf numFmtId="43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7" borderId="14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8" borderId="17" applyNumberFormat="0" applyAlignment="0" applyProtection="0">
      <alignment vertical="center"/>
    </xf>
    <xf numFmtId="0" fontId="28" fillId="19" borderId="18" applyNumberFormat="0" applyAlignment="0" applyProtection="0">
      <alignment vertical="center"/>
    </xf>
    <xf numFmtId="0" fontId="29" fillId="19" borderId="17" applyNumberFormat="0" applyAlignment="0" applyProtection="0">
      <alignment vertical="center"/>
    </xf>
    <xf numFmtId="0" fontId="30" fillId="20" borderId="19" applyNumberFormat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0" borderId="0"/>
    <xf numFmtId="176" fontId="4" fillId="0" borderId="0" applyFill="0" applyBorder="0" applyAlignment="0"/>
    <xf numFmtId="177" fontId="4" fillId="0" borderId="0" applyFill="0" applyBorder="0" applyAlignment="0"/>
    <xf numFmtId="0" fontId="39" fillId="0" borderId="22" applyNumberFormat="0" applyAlignment="0" applyProtection="0">
      <alignment horizontal="left" vertical="center"/>
    </xf>
    <xf numFmtId="0" fontId="39" fillId="0" borderId="8">
      <alignment horizontal="left" vertical="center"/>
    </xf>
    <xf numFmtId="177" fontId="4" fillId="0" borderId="0" applyFill="0" applyBorder="0" applyAlignment="0"/>
    <xf numFmtId="0" fontId="40" fillId="0" borderId="0"/>
    <xf numFmtId="0" fontId="40" fillId="0" borderId="0"/>
    <xf numFmtId="0" fontId="41" fillId="0" borderId="0"/>
    <xf numFmtId="9" fontId="42" fillId="0" borderId="0" applyFont="0" applyFill="0" applyBorder="0" applyAlignment="0" applyProtection="0"/>
    <xf numFmtId="177" fontId="4" fillId="0" borderId="0" applyFill="0" applyBorder="0" applyAlignment="0"/>
    <xf numFmtId="49" fontId="43" fillId="0" borderId="0" applyFill="0" applyBorder="0" applyAlignment="0"/>
    <xf numFmtId="177" fontId="4" fillId="0" borderId="0" applyFill="0" applyBorder="0" applyAlignment="0"/>
    <xf numFmtId="0" fontId="0" fillId="0" borderId="0"/>
    <xf numFmtId="0" fontId="18" fillId="0" borderId="0">
      <alignment vertical="center"/>
    </xf>
    <xf numFmtId="0" fontId="40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4" fillId="6" borderId="0" xfId="0" applyFont="1" applyFill="1" applyProtection="1">
      <protection locked="0"/>
    </xf>
    <xf numFmtId="0" fontId="4" fillId="6" borderId="0" xfId="0" applyFont="1" applyFill="1" applyAlignment="1" applyProtection="1">
      <alignment horizontal="center"/>
      <protection locked="0"/>
    </xf>
    <xf numFmtId="0" fontId="2" fillId="0" borderId="0" xfId="0" applyFont="1"/>
    <xf numFmtId="0" fontId="0" fillId="7" borderId="0" xfId="0" applyFill="1"/>
    <xf numFmtId="0" fontId="5" fillId="6" borderId="0" xfId="0" applyFont="1" applyFill="1" applyAlignment="1">
      <alignment horizontal="center"/>
    </xf>
    <xf numFmtId="0" fontId="6" fillId="6" borderId="0" xfId="0" applyFont="1" applyFill="1"/>
    <xf numFmtId="0" fontId="4" fillId="6" borderId="0" xfId="0" applyFont="1" applyFill="1"/>
    <xf numFmtId="0" fontId="4" fillId="6" borderId="1" xfId="0" applyFont="1" applyFill="1" applyBorder="1"/>
    <xf numFmtId="0" fontId="4" fillId="6" borderId="2" xfId="0" applyFont="1" applyFill="1" applyBorder="1" applyAlignment="1">
      <alignment horizontal="right"/>
    </xf>
    <xf numFmtId="14" fontId="7" fillId="8" borderId="3" xfId="0" applyNumberFormat="1" applyFont="1" applyFill="1" applyBorder="1" applyProtection="1">
      <protection locked="0"/>
    </xf>
    <xf numFmtId="14" fontId="7" fillId="8" borderId="4" xfId="0" applyNumberFormat="1" applyFont="1" applyFill="1" applyBorder="1" applyProtection="1">
      <protection locked="0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14" fontId="7" fillId="7" borderId="1" xfId="0" applyNumberFormat="1" applyFont="1" applyFill="1" applyBorder="1" applyAlignment="1" applyProtection="1">
      <alignment horizontal="left"/>
      <protection locked="0"/>
    </xf>
    <xf numFmtId="0" fontId="4" fillId="6" borderId="5" xfId="0" applyFont="1" applyFill="1" applyBorder="1"/>
    <xf numFmtId="0" fontId="4" fillId="6" borderId="6" xfId="0" applyFont="1" applyFill="1" applyBorder="1" applyAlignment="1">
      <alignment horizontal="right"/>
    </xf>
    <xf numFmtId="0" fontId="7" fillId="7" borderId="3" xfId="0" applyFont="1" applyFill="1" applyBorder="1" applyAlignment="1" applyProtection="1">
      <alignment horizontal="left"/>
      <protection locked="0"/>
    </xf>
    <xf numFmtId="0" fontId="4" fillId="6" borderId="0" xfId="0" applyFont="1" applyFill="1" applyAlignment="1">
      <alignment horizontal="center"/>
    </xf>
    <xf numFmtId="0" fontId="8" fillId="9" borderId="7" xfId="0" applyFont="1" applyFill="1" applyBorder="1"/>
    <xf numFmtId="0" fontId="8" fillId="9" borderId="1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9" borderId="4" xfId="0" applyFont="1" applyFill="1" applyBorder="1"/>
    <xf numFmtId="178" fontId="9" fillId="8" borderId="7" xfId="64" applyNumberFormat="1" applyFont="1" applyFill="1" applyBorder="1" applyAlignment="1" applyProtection="1">
      <alignment wrapText="1"/>
      <protection locked="0"/>
    </xf>
    <xf numFmtId="0" fontId="9" fillId="8" borderId="7" xfId="64" applyFont="1" applyFill="1" applyBorder="1" applyAlignment="1" applyProtection="1">
      <alignment wrapText="1"/>
      <protection locked="0"/>
    </xf>
    <xf numFmtId="2" fontId="9" fillId="8" borderId="7" xfId="64" applyNumberFormat="1" applyFont="1" applyFill="1" applyBorder="1" applyAlignment="1" applyProtection="1">
      <alignment wrapText="1"/>
      <protection locked="0"/>
    </xf>
    <xf numFmtId="0" fontId="10" fillId="8" borderId="7" xfId="0" applyFont="1" applyFill="1" applyBorder="1" applyAlignment="1">
      <alignment horizontal="center" vertical="center" wrapText="1"/>
    </xf>
    <xf numFmtId="0" fontId="11" fillId="10" borderId="4" xfId="0" applyFont="1" applyFill="1" applyBorder="1"/>
    <xf numFmtId="178" fontId="9" fillId="8" borderId="9" xfId="64" applyNumberFormat="1" applyFont="1" applyFill="1" applyBorder="1" applyAlignment="1" applyProtection="1">
      <alignment horizontal="center" vertical="center" wrapText="1"/>
      <protection locked="0"/>
    </xf>
    <xf numFmtId="0" fontId="9" fillId="8" borderId="9" xfId="64" applyFont="1" applyFill="1" applyBorder="1" applyAlignment="1" applyProtection="1">
      <alignment horizontal="center" vertical="center" wrapText="1"/>
      <protection locked="0"/>
    </xf>
    <xf numFmtId="2" fontId="9" fillId="8" borderId="9" xfId="64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>
      <alignment horizontal="center" vertical="center" wrapText="1"/>
    </xf>
    <xf numFmtId="0" fontId="12" fillId="11" borderId="9" xfId="0" applyFont="1" applyFill="1" applyBorder="1" applyAlignment="1" applyProtection="1">
      <alignment horizontal="center"/>
      <protection locked="0"/>
    </xf>
    <xf numFmtId="0" fontId="12" fillId="11" borderId="6" xfId="0" applyFont="1" applyFill="1" applyBorder="1" applyAlignment="1" applyProtection="1">
      <alignment horizontal="center"/>
      <protection locked="0"/>
    </xf>
    <xf numFmtId="49" fontId="4" fillId="11" borderId="6" xfId="0" applyNumberFormat="1" applyFont="1" applyFill="1" applyBorder="1" applyAlignment="1" applyProtection="1">
      <alignment horizontal="center" wrapText="1"/>
      <protection locked="0"/>
    </xf>
    <xf numFmtId="49" fontId="4" fillId="7" borderId="3" xfId="64" applyNumberFormat="1" applyFont="1" applyFill="1" applyBorder="1" applyAlignment="1" applyProtection="1">
      <alignment horizontal="center" wrapText="1"/>
      <protection locked="0"/>
    </xf>
    <xf numFmtId="179" fontId="7" fillId="12" borderId="3" xfId="0" applyNumberFormat="1" applyFont="1" applyFill="1" applyBorder="1" applyAlignment="1" applyProtection="1">
      <alignment horizontal="center"/>
      <protection locked="0"/>
    </xf>
    <xf numFmtId="179" fontId="4" fillId="12" borderId="3" xfId="0" applyNumberFormat="1" applyFont="1" applyFill="1" applyBorder="1" applyAlignment="1" applyProtection="1">
      <alignment horizontal="center"/>
      <protection locked="0"/>
    </xf>
    <xf numFmtId="0" fontId="0" fillId="10" borderId="0" xfId="0" applyFill="1"/>
    <xf numFmtId="0" fontId="13" fillId="7" borderId="9" xfId="0" applyFont="1" applyFill="1" applyBorder="1" applyAlignment="1" applyProtection="1">
      <alignment horizontal="center"/>
      <protection locked="0"/>
    </xf>
    <xf numFmtId="179" fontId="7" fillId="7" borderId="3" xfId="0" applyNumberFormat="1" applyFont="1" applyFill="1" applyBorder="1" applyAlignment="1" applyProtection="1">
      <alignment horizontal="center"/>
      <protection locked="0"/>
    </xf>
    <xf numFmtId="0" fontId="12" fillId="13" borderId="6" xfId="0" applyFont="1" applyFill="1" applyBorder="1" applyAlignment="1" applyProtection="1">
      <alignment horizontal="center"/>
      <protection locked="0"/>
    </xf>
    <xf numFmtId="179" fontId="4" fillId="7" borderId="3" xfId="57" applyNumberFormat="1" applyFont="1" applyFill="1" applyBorder="1" applyAlignment="1" applyProtection="1">
      <alignment horizontal="center" wrapText="1"/>
      <protection locked="0"/>
    </xf>
    <xf numFmtId="0" fontId="12" fillId="14" borderId="6" xfId="0" applyFont="1" applyFill="1" applyBorder="1" applyAlignment="1" applyProtection="1">
      <alignment horizontal="center" wrapText="1"/>
      <protection locked="0"/>
    </xf>
    <xf numFmtId="0" fontId="4" fillId="14" borderId="6" xfId="0" applyFont="1" applyFill="1" applyBorder="1" applyAlignment="1" applyProtection="1">
      <alignment horizontal="center"/>
      <protection locked="0"/>
    </xf>
    <xf numFmtId="0" fontId="12" fillId="14" borderId="6" xfId="0" applyFont="1" applyFill="1" applyBorder="1" applyAlignment="1" applyProtection="1">
      <alignment horizontal="center"/>
      <protection locked="0"/>
    </xf>
    <xf numFmtId="17" fontId="12" fillId="11" borderId="6" xfId="0" applyNumberFormat="1" applyFont="1" applyFill="1" applyBorder="1" applyAlignment="1" applyProtection="1">
      <alignment horizontal="center"/>
      <protection locked="0"/>
    </xf>
    <xf numFmtId="14" fontId="7" fillId="7" borderId="8" xfId="0" applyNumberFormat="1" applyFont="1" applyFill="1" applyBorder="1" applyAlignment="1" applyProtection="1">
      <alignment horizontal="left"/>
      <protection locked="0"/>
    </xf>
    <xf numFmtId="14" fontId="7" fillId="7" borderId="2" xfId="0" applyNumberFormat="1" applyFont="1" applyFill="1" applyBorder="1" applyAlignment="1" applyProtection="1">
      <alignment horizontal="left"/>
      <protection locked="0"/>
    </xf>
    <xf numFmtId="0" fontId="4" fillId="6" borderId="10" xfId="0" applyFont="1" applyFill="1" applyBorder="1" applyProtection="1">
      <protection locked="0"/>
    </xf>
    <xf numFmtId="0" fontId="4" fillId="6" borderId="1" xfId="0" applyFont="1" applyFill="1" applyBorder="1" applyAlignment="1">
      <alignment horizontal="right"/>
    </xf>
    <xf numFmtId="0" fontId="4" fillId="6" borderId="8" xfId="0" applyFont="1" applyFill="1" applyBorder="1" applyAlignment="1">
      <alignment horizontal="right"/>
    </xf>
    <xf numFmtId="0" fontId="8" fillId="9" borderId="2" xfId="0" applyFont="1" applyFill="1" applyBorder="1" applyAlignment="1">
      <alignment horizontal="center"/>
    </xf>
    <xf numFmtId="0" fontId="9" fillId="8" borderId="7" xfId="0" applyFont="1" applyFill="1" applyBorder="1" applyAlignment="1">
      <alignment wrapText="1"/>
    </xf>
    <xf numFmtId="0" fontId="9" fillId="6" borderId="7" xfId="64" applyFont="1" applyFill="1" applyBorder="1" applyAlignment="1">
      <alignment wrapText="1"/>
    </xf>
    <xf numFmtId="0" fontId="9" fillId="6" borderId="7" xfId="64" applyFont="1" applyFill="1" applyBorder="1"/>
    <xf numFmtId="2" fontId="9" fillId="6" borderId="7" xfId="64" applyNumberFormat="1" applyFont="1" applyFill="1" applyBorder="1"/>
    <xf numFmtId="0" fontId="9" fillId="8" borderId="9" xfId="0" applyFont="1" applyFill="1" applyBorder="1" applyAlignment="1">
      <alignment horizontal="center" vertical="center" wrapText="1"/>
    </xf>
    <xf numFmtId="0" fontId="9" fillId="6" borderId="9" xfId="64" applyFont="1" applyFill="1" applyBorder="1" applyAlignment="1">
      <alignment horizontal="center" wrapText="1"/>
    </xf>
    <xf numFmtId="0" fontId="9" fillId="6" borderId="9" xfId="64" applyFont="1" applyFill="1" applyBorder="1" applyAlignment="1">
      <alignment horizontal="center" vertical="center"/>
    </xf>
    <xf numFmtId="2" fontId="14" fillId="15" borderId="11" xfId="0" applyNumberFormat="1" applyFont="1" applyFill="1" applyBorder="1" applyAlignment="1" applyProtection="1">
      <alignment horizontal="center" vertical="center"/>
    </xf>
    <xf numFmtId="49" fontId="4" fillId="7" borderId="3" xfId="57" applyNumberFormat="1" applyFont="1" applyFill="1" applyBorder="1" applyAlignment="1" applyProtection="1">
      <alignment horizontal="center" vertical="center" wrapText="1"/>
      <protection locked="0"/>
    </xf>
    <xf numFmtId="179" fontId="4" fillId="8" borderId="5" xfId="0" applyNumberFormat="1" applyFont="1" applyFill="1" applyBorder="1" applyAlignment="1" applyProtection="1">
      <alignment horizontal="center"/>
      <protection locked="0"/>
    </xf>
    <xf numFmtId="0" fontId="13" fillId="7" borderId="4" xfId="0" applyFont="1" applyFill="1" applyBorder="1"/>
    <xf numFmtId="180" fontId="4" fillId="16" borderId="3" xfId="57" applyNumberFormat="1" applyFont="1" applyFill="1" applyBorder="1" applyAlignment="1">
      <alignment horizontal="center"/>
    </xf>
    <xf numFmtId="0" fontId="0" fillId="8" borderId="0" xfId="0" applyFill="1"/>
    <xf numFmtId="0" fontId="6" fillId="6" borderId="0" xfId="0" applyFont="1" applyFill="1" applyAlignment="1">
      <alignment horizontal="center"/>
    </xf>
    <xf numFmtId="0" fontId="4" fillId="7" borderId="1" xfId="0" applyFont="1" applyFill="1" applyBorder="1" applyAlignment="1">
      <alignment horizontal="left"/>
    </xf>
    <xf numFmtId="0" fontId="4" fillId="7" borderId="8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179" fontId="9" fillId="6" borderId="7" xfId="64" applyNumberFormat="1" applyFont="1" applyFill="1" applyBorder="1"/>
    <xf numFmtId="2" fontId="14" fillId="3" borderId="11" xfId="0" applyNumberFormat="1" applyFont="1" applyFill="1" applyBorder="1" applyAlignment="1" applyProtection="1">
      <alignment horizontal="center" vertical="center"/>
    </xf>
    <xf numFmtId="2" fontId="9" fillId="6" borderId="9" xfId="64" applyNumberFormat="1" applyFont="1" applyFill="1" applyBorder="1" applyAlignment="1">
      <alignment horizontal="center" vertical="center"/>
    </xf>
    <xf numFmtId="179" fontId="9" fillId="6" borderId="9" xfId="64" applyNumberFormat="1" applyFont="1" applyFill="1" applyBorder="1" applyAlignment="1">
      <alignment horizontal="center" vertical="center"/>
    </xf>
    <xf numFmtId="180" fontId="4" fillId="16" borderId="3" xfId="64" applyNumberFormat="1" applyFont="1" applyFill="1" applyBorder="1" applyAlignment="1">
      <alignment horizontal="center"/>
    </xf>
    <xf numFmtId="179" fontId="4" fillId="16" borderId="3" xfId="64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0" fontId="15" fillId="0" borderId="7" xfId="64" applyFont="1" applyBorder="1" applyAlignment="1" applyProtection="1">
      <alignment wrapText="1"/>
      <protection locked="0"/>
    </xf>
    <xf numFmtId="0" fontId="8" fillId="8" borderId="7" xfId="0" applyFont="1" applyFill="1" applyBorder="1" applyAlignment="1">
      <alignment vertical="center"/>
    </xf>
    <xf numFmtId="179" fontId="9" fillId="6" borderId="3" xfId="64" applyNumberFormat="1" applyFont="1" applyFill="1" applyBorder="1" applyAlignment="1">
      <alignment horizontal="center" vertical="center"/>
    </xf>
    <xf numFmtId="179" fontId="9" fillId="6" borderId="9" xfId="64" applyNumberFormat="1" applyFont="1" applyFill="1" applyBorder="1" applyAlignment="1">
      <alignment horizontal="center" vertical="center" wrapText="1"/>
    </xf>
    <xf numFmtId="0" fontId="9" fillId="6" borderId="9" xfId="64" applyFont="1" applyFill="1" applyBorder="1" applyAlignment="1" applyProtection="1">
      <alignment horizontal="center" wrapText="1"/>
      <protection locked="0"/>
    </xf>
    <xf numFmtId="176" fontId="4" fillId="16" borderId="1" xfId="3" applyNumberFormat="1" applyFont="1" applyFill="1" applyBorder="1" applyAlignment="1" applyProtection="1">
      <alignment horizontal="center"/>
    </xf>
    <xf numFmtId="179" fontId="4" fillId="7" borderId="1" xfId="3" applyNumberFormat="1" applyFont="1" applyFill="1" applyBorder="1" applyAlignment="1" applyProtection="1">
      <alignment horizontal="center"/>
    </xf>
    <xf numFmtId="179" fontId="4" fillId="7" borderId="3" xfId="57" applyNumberFormat="1" applyFont="1" applyFill="1" applyBorder="1" applyAlignment="1" applyProtection="1">
      <alignment horizontal="center"/>
      <protection locked="0"/>
    </xf>
    <xf numFmtId="0" fontId="9" fillId="7" borderId="3" xfId="57" applyFont="1" applyFill="1" applyBorder="1" applyAlignment="1" applyProtection="1">
      <alignment horizontal="center"/>
      <protection locked="0"/>
    </xf>
    <xf numFmtId="179" fontId="4" fillId="6" borderId="1" xfId="3" applyNumberFormat="1" applyFont="1" applyFill="1" applyBorder="1" applyAlignment="1" applyProtection="1">
      <alignment horizontal="center"/>
    </xf>
    <xf numFmtId="179" fontId="4" fillId="6" borderId="3" xfId="57" applyNumberFormat="1" applyFont="1" applyFill="1" applyBorder="1" applyAlignment="1" applyProtection="1">
      <alignment horizontal="center"/>
      <protection locked="0"/>
    </xf>
    <xf numFmtId="0" fontId="9" fillId="6" borderId="3" xfId="57" applyFont="1" applyFill="1" applyBorder="1" applyAlignment="1" applyProtection="1">
      <alignment horizontal="center"/>
      <protection locked="0"/>
    </xf>
    <xf numFmtId="0" fontId="9" fillId="0" borderId="3" xfId="57" applyFont="1" applyBorder="1" applyAlignment="1" applyProtection="1">
      <alignment horizontal="center"/>
      <protection locked="0"/>
    </xf>
    <xf numFmtId="0" fontId="5" fillId="6" borderId="0" xfId="0" applyFont="1" applyFill="1"/>
    <xf numFmtId="0" fontId="8" fillId="8" borderId="0" xfId="0" applyFont="1" applyFill="1" applyAlignment="1">
      <alignment horizontal="center" vertical="center"/>
    </xf>
    <xf numFmtId="0" fontId="8" fillId="9" borderId="3" xfId="0" applyFont="1" applyFill="1" applyBorder="1" applyAlignment="1">
      <alignment horizontal="left" vertical="center"/>
    </xf>
    <xf numFmtId="0" fontId="8" fillId="8" borderId="0" xfId="0" applyFont="1" applyFill="1" applyAlignment="1">
      <alignment vertical="center"/>
    </xf>
    <xf numFmtId="0" fontId="8" fillId="8" borderId="12" xfId="0" applyFont="1" applyFill="1" applyBorder="1" applyAlignment="1">
      <alignment vertical="center"/>
    </xf>
    <xf numFmtId="0" fontId="8" fillId="9" borderId="12" xfId="0" applyFont="1" applyFill="1" applyBorder="1"/>
    <xf numFmtId="0" fontId="8" fillId="9" borderId="3" xfId="0" applyFont="1" applyFill="1" applyBorder="1" applyAlignment="1">
      <alignment vertical="center"/>
    </xf>
    <xf numFmtId="0" fontId="11" fillId="10" borderId="12" xfId="0" applyFont="1" applyFill="1" applyBorder="1"/>
    <xf numFmtId="0" fontId="9" fillId="6" borderId="3" xfId="64" applyFont="1" applyFill="1" applyBorder="1" applyAlignment="1" applyProtection="1">
      <alignment horizontal="center" vertical="center"/>
      <protection locked="0"/>
    </xf>
    <xf numFmtId="0" fontId="9" fillId="7" borderId="0" xfId="57" applyFont="1" applyFill="1" applyAlignment="1" applyProtection="1">
      <alignment horizontal="center"/>
      <protection locked="0"/>
    </xf>
    <xf numFmtId="0" fontId="9" fillId="7" borderId="12" xfId="57" applyFont="1" applyFill="1" applyBorder="1" applyAlignment="1" applyProtection="1">
      <alignment horizontal="center"/>
      <protection locked="0"/>
    </xf>
    <xf numFmtId="0" fontId="13" fillId="7" borderId="0" xfId="0" applyFont="1" applyFill="1"/>
    <xf numFmtId="179" fontId="16" fillId="0" borderId="13" xfId="0" applyNumberFormat="1" applyFont="1" applyFill="1" applyBorder="1" applyAlignment="1" applyProtection="1">
      <alignment horizontal="center"/>
    </xf>
    <xf numFmtId="0" fontId="9" fillId="8" borderId="0" xfId="57" applyFont="1" applyFill="1" applyAlignment="1" applyProtection="1">
      <alignment horizontal="center"/>
      <protection locked="0"/>
    </xf>
    <xf numFmtId="0" fontId="9" fillId="8" borderId="12" xfId="57" applyFont="1" applyFill="1" applyBorder="1" applyAlignment="1" applyProtection="1">
      <alignment horizontal="center"/>
      <protection locked="0"/>
    </xf>
    <xf numFmtId="0" fontId="17" fillId="10" borderId="0" xfId="0" applyFont="1" applyFill="1"/>
    <xf numFmtId="0" fontId="2" fillId="0" borderId="0" xfId="0" applyFont="1" applyAlignment="1">
      <alignment horizontal="center" vertical="center"/>
    </xf>
    <xf numFmtId="0" fontId="10" fillId="8" borderId="7" xfId="0" applyFont="1" applyFill="1" applyBorder="1" applyAlignment="1" quotePrefix="1">
      <alignment horizontal="center" vertical="center" wrapText="1"/>
    </xf>
    <xf numFmtId="49" fontId="9" fillId="8" borderId="9" xfId="0" applyNumberFormat="1" applyFont="1" applyFill="1" applyBorder="1" applyAlignment="1" quotePrefix="1">
      <alignment horizontal="center" vertical="center" wrapText="1"/>
    </xf>
    <xf numFmtId="179" fontId="9" fillId="6" borderId="3" xfId="64" applyNumberFormat="1" applyFont="1" applyFill="1" applyBorder="1" applyAlignment="1" quotePrefix="1">
      <alignment horizontal="center" vertical="center"/>
    </xf>
    <xf numFmtId="179" fontId="9" fillId="6" borderId="9" xfId="64" applyNumberFormat="1" applyFont="1" applyFill="1" applyBorder="1" applyAlignment="1" quotePrefix="1">
      <alignment horizontal="center" vertical="center"/>
    </xf>
    <xf numFmtId="179" fontId="9" fillId="6" borderId="9" xfId="64" applyNumberFormat="1" applyFont="1" applyFill="1" applyBorder="1" applyAlignment="1" quotePrefix="1">
      <alignment horizontal="center" vertical="center" wrapText="1"/>
    </xf>
    <xf numFmtId="0" fontId="2" fillId="0" borderId="0" xfId="0" applyFont="1" applyFill="1" applyAlignment="1" quotePrefix="1">
      <alignment horizontal="center" vertic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__CPK__" xfId="49"/>
    <cellStyle name="Calc Percent (0)" xfId="50"/>
    <cellStyle name="Enter Currency (0)" xfId="51"/>
    <cellStyle name="Header1" xfId="52"/>
    <cellStyle name="Header2" xfId="53"/>
    <cellStyle name="Link Currency (0)" xfId="54"/>
    <cellStyle name="Normal 2" xfId="55"/>
    <cellStyle name="Normal 2 2" xfId="56"/>
    <cellStyle name="Normal_Capability Study - IPEG EVT1 0713a.xls" xfId="57"/>
    <cellStyle name="Percent 2" xfId="58"/>
    <cellStyle name="PrePop Currency (0)" xfId="59"/>
    <cellStyle name="Text Indent A" xfId="60"/>
    <cellStyle name="Text Indent B" xfId="61"/>
    <cellStyle name="常规 2" xfId="62"/>
    <cellStyle name="常规 3" xfId="63"/>
    <cellStyle name="常规_8364B 2009415" xfId="64"/>
  </cellStyles>
  <dxfs count="15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none"/>
      </fill>
    </dxf>
    <dxf>
      <font>
        <color auto="1"/>
      </font>
      <fill>
        <patternFill patternType="solid">
          <bgColor theme="7" tint="0.799584948271126"/>
        </patternFill>
      </fill>
    </dxf>
    <dxf>
      <font>
        <color auto="1"/>
      </font>
      <fill>
        <patternFill patternType="solid">
          <bgColor theme="0"/>
        </patternFill>
      </fill>
    </dxf>
    <dxf>
      <font>
        <color theme="0" tint="-0.499984740745262"/>
      </font>
      <fill>
        <patternFill patternType="solid">
          <bgColor theme="0" tint="-0.149601733451338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0000"/>
      </font>
      <fill>
        <patternFill patternType="solid">
          <bgColor rgb="FFE5DFEC"/>
        </patternFill>
      </fill>
    </dxf>
    <dxf>
      <font>
        <color rgb="FF000000"/>
      </font>
      <fill>
        <patternFill patternType="solid">
          <bgColor rgb="FF8DB3E2"/>
        </patternFill>
      </fill>
    </dxf>
    <dxf>
      <font>
        <color rgb="FF000000"/>
      </font>
      <fill>
        <patternFill patternType="solid">
          <bgColor rgb="FFFFFF66"/>
        </patternFill>
      </fill>
    </dxf>
    <dxf>
      <font>
        <color auto="1"/>
      </font>
      <fill>
        <patternFill patternType="solid">
          <bgColor theme="3" tint="0.599993896298105"/>
        </patternFill>
      </fill>
    </dxf>
    <dxf>
      <font>
        <color auto="1"/>
      </font>
      <fill>
        <patternFill patternType="solid">
          <bgColor rgb="FFFFFF66"/>
        </patternFill>
      </fill>
    </dxf>
  </dxfs>
  <tableStyles count="0" defaultTableStyle="TableStyleMedium9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0</xdr:row>
          <xdr:rowOff>25400</xdr:rowOff>
        </xdr:from>
        <xdr:to>
          <xdr:col>3</xdr:col>
          <xdr:colOff>368300</xdr:colOff>
          <xdr:row>0</xdr:row>
          <xdr:rowOff>190500</xdr:rowOff>
        </xdr:to>
        <xdr:sp macro="[0]!updateNormality">
          <xdr:nvSpPr>
            <xdr:cNvPr id="2069" name="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88900" y="25400"/>
              <a:ext cx="307340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Lucida Grande" panose="020B0600040502020204" charset="0"/>
                  <a:cs typeface="Lucida Grande" panose="020B0600040502020204" charset="0"/>
                </a:rPr>
                <a:t>Update Normality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Lucida Grande" panose="020B0600040502020204" charset="0"/>
                <a:cs typeface="Lucida Grande" panose="020B060004050202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406400</xdr:colOff>
          <xdr:row>0</xdr:row>
          <xdr:rowOff>25400</xdr:rowOff>
        </xdr:from>
        <xdr:to>
          <xdr:col>4</xdr:col>
          <xdr:colOff>0</xdr:colOff>
          <xdr:row>0</xdr:row>
          <xdr:rowOff>190500</xdr:rowOff>
        </xdr:to>
        <xdr:sp macro="[0]!showAddShtFrm">
          <xdr:nvSpPr>
            <xdr:cNvPr id="2071" name="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3200400" y="25400"/>
              <a:ext cx="130810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Lucida Grande" panose="020B0600040502020204" charset="0"/>
                  <a:cs typeface="Lucida Grande" panose="020B0600040502020204" charset="0"/>
                </a:rPr>
                <a:t>Add Data Sheet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Lucida Grande" panose="020B0600040502020204" charset="0"/>
                <a:cs typeface="Lucida Grande" panose="020B0600040502020204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25400</xdr:rowOff>
        </xdr:from>
        <xdr:to>
          <xdr:col>5</xdr:col>
          <xdr:colOff>444500</xdr:colOff>
          <xdr:row>0</xdr:row>
          <xdr:rowOff>190500</xdr:rowOff>
        </xdr:to>
        <xdr:sp macro="[0]!showExportFrm">
          <xdr:nvSpPr>
            <xdr:cNvPr id="2075" name="Button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4508500" y="25400"/>
              <a:ext cx="736600" cy="16510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200" b="0" i="0" u="none" strike="noStrike" baseline="0">
                  <a:solidFill>
                    <a:srgbClr val="000000"/>
                  </a:solidFill>
                  <a:latin typeface="Lucida Grande" panose="020B0600040502020204" charset="0"/>
                  <a:cs typeface="Lucida Grande" panose="020B0600040502020204" charset="0"/>
                </a:rPr>
                <a:t>Export Data</a:t>
              </a:r>
              <a:endParaRPr lang="zh-CN" altLang="en-US" sz="1200" b="0" i="0" u="none" strike="noStrike" baseline="0">
                <a:solidFill>
                  <a:srgbClr val="000000"/>
                </a:solidFill>
                <a:latin typeface="Lucida Grande" panose="020B0600040502020204" charset="0"/>
                <a:cs typeface="Lucida Grande" panose="020B0600040502020204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74"/>
  <sheetViews>
    <sheetView tabSelected="1" zoomScale="70" zoomScaleNormal="70" zoomScaleSheetLayoutView="53" workbookViewId="0">
      <pane xSplit="13" ySplit="10" topLeftCell="O11" activePane="bottomRight" state="frozen"/>
      <selection/>
      <selection pane="topRight"/>
      <selection pane="bottomLeft"/>
      <selection pane="bottomRight" activeCell="AM30" sqref="AM30"/>
    </sheetView>
  </sheetViews>
  <sheetFormatPr defaultColWidth="9" defaultRowHeight="14.25"/>
  <cols>
    <col min="1" max="1" width="0.833333333333333" customWidth="1"/>
    <col min="2" max="2" width="15" customWidth="1"/>
    <col min="3" max="3" width="20.8333333333333" customWidth="1"/>
    <col min="4" max="4" width="22.5" customWidth="1"/>
    <col min="5" max="5" width="3.83333333333333" customWidth="1"/>
    <col min="6" max="6" width="13" customWidth="1"/>
    <col min="7" max="7" width="8.65833333333333" customWidth="1"/>
    <col min="8" max="10" width="6.65833333333333" customWidth="1"/>
    <col min="11" max="12" width="7.83333333333333" customWidth="1"/>
    <col min="13" max="13" width="0.833333333333333" customWidth="1"/>
    <col min="14" max="15" width="7.83333333333333" customWidth="1"/>
    <col min="16" max="16" width="8.875" customWidth="1"/>
    <col min="17" max="23" width="7.83333333333333" customWidth="1"/>
    <col min="24" max="24" width="9.83333333333333" customWidth="1"/>
    <col min="25" max="25" width="9.15833333333333" customWidth="1"/>
    <col min="26" max="26" width="10" hidden="1" customWidth="1"/>
    <col min="27" max="29" width="9.65833333333333" hidden="1" customWidth="1"/>
    <col min="30" max="30" width="7.83333333333333" hidden="1" customWidth="1"/>
    <col min="31" max="35" width="9" hidden="1" customWidth="1"/>
    <col min="36" max="36" width="0.833333333333333" customWidth="1"/>
    <col min="37" max="68" width="7.83333333333333" customWidth="1"/>
  </cols>
  <sheetData>
    <row r="1" s="19" customFormat="1" ht="22" customHeight="1" spans="1:36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109"/>
    </row>
    <row r="2" s="19" customFormat="1" ht="14" customHeight="1" spans="2:36">
      <c r="B2" s="24" t="s">
        <v>1</v>
      </c>
      <c r="C2" s="24"/>
      <c r="D2" s="25"/>
      <c r="E2" s="25"/>
      <c r="F2" s="25"/>
      <c r="I2" s="25"/>
      <c r="J2" s="25"/>
      <c r="K2" s="25"/>
      <c r="L2" s="25"/>
      <c r="N2" s="25"/>
      <c r="O2" s="25"/>
      <c r="P2" s="25"/>
      <c r="Q2" s="25"/>
      <c r="R2" s="25"/>
      <c r="S2" s="25"/>
      <c r="T2" s="25"/>
      <c r="U2" s="83"/>
      <c r="V2" s="84" t="s">
        <v>2</v>
      </c>
      <c r="W2" s="84"/>
      <c r="X2" s="83"/>
      <c r="AB2" s="25"/>
      <c r="AE2" s="25"/>
      <c r="AF2" s="25"/>
      <c r="AG2" s="25"/>
      <c r="AH2" s="25"/>
      <c r="AI2" s="25"/>
      <c r="AJ2" s="25"/>
    </row>
    <row r="3" s="19" customFormat="1" ht="9" customHeight="1" spans="2:36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="19" customFormat="1" ht="18.75" customHeight="1" spans="2:36">
      <c r="B4" s="26"/>
      <c r="C4" s="27" t="s">
        <v>3</v>
      </c>
      <c r="D4" s="28" t="s">
        <v>4</v>
      </c>
      <c r="E4" s="29"/>
      <c r="F4" s="30" t="s">
        <v>5</v>
      </c>
      <c r="G4" s="31"/>
      <c r="H4" s="32" t="s">
        <v>6</v>
      </c>
      <c r="I4" s="65"/>
      <c r="J4" s="65"/>
      <c r="K4" s="65"/>
      <c r="L4" s="66"/>
      <c r="M4" s="67"/>
      <c r="N4" s="68" t="s">
        <v>7</v>
      </c>
      <c r="O4" s="69"/>
      <c r="P4" s="69"/>
      <c r="Q4" s="69"/>
      <c r="R4" s="69"/>
      <c r="S4" s="27"/>
      <c r="T4" s="85" t="s">
        <v>8</v>
      </c>
      <c r="U4" s="86"/>
      <c r="V4" s="86"/>
      <c r="W4" s="87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</row>
    <row r="5" s="19" customFormat="1" ht="18.75" customHeight="1" spans="2:36">
      <c r="B5" s="26"/>
      <c r="C5" s="27" t="s">
        <v>9</v>
      </c>
      <c r="D5" s="28" t="s">
        <v>10</v>
      </c>
      <c r="E5" s="29"/>
      <c r="F5" s="30" t="s">
        <v>11</v>
      </c>
      <c r="G5" s="31"/>
      <c r="H5" s="32" t="s">
        <v>12</v>
      </c>
      <c r="I5" s="65"/>
      <c r="J5" s="65"/>
      <c r="K5" s="65"/>
      <c r="L5" s="66"/>
      <c r="M5" s="67"/>
      <c r="N5" s="68" t="s">
        <v>13</v>
      </c>
      <c r="O5" s="69"/>
      <c r="P5" s="69"/>
      <c r="Q5" s="69"/>
      <c r="R5" s="69"/>
      <c r="S5" s="27"/>
      <c r="T5" s="85" t="s">
        <v>8</v>
      </c>
      <c r="U5" s="86"/>
      <c r="V5" s="86"/>
      <c r="W5" s="87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</row>
    <row r="6" s="19" customFormat="1" ht="18.75" customHeight="1" spans="2:36">
      <c r="B6" s="33"/>
      <c r="C6" s="34" t="s">
        <v>14</v>
      </c>
      <c r="D6" s="35">
        <v>5</v>
      </c>
      <c r="E6" s="29"/>
      <c r="F6" s="30" t="s">
        <v>15</v>
      </c>
      <c r="G6" s="31"/>
      <c r="H6" s="32"/>
      <c r="I6" s="65"/>
      <c r="J6" s="65"/>
      <c r="K6" s="65"/>
      <c r="L6" s="66"/>
      <c r="M6" s="67"/>
      <c r="N6" s="68" t="s">
        <v>16</v>
      </c>
      <c r="O6" s="69"/>
      <c r="P6" s="69"/>
      <c r="Q6" s="69"/>
      <c r="R6" s="69"/>
      <c r="S6" s="27"/>
      <c r="T6" s="85" t="s">
        <v>8</v>
      </c>
      <c r="U6" s="86"/>
      <c r="V6" s="86"/>
      <c r="W6" s="87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</row>
    <row r="7" s="19" customFormat="1" ht="9" customHeight="1" spans="2:37"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25"/>
    </row>
    <row r="8" s="20" customFormat="1" ht="15" customHeight="1" spans="1:68">
      <c r="A8" s="37"/>
      <c r="B8" s="38" t="s">
        <v>17</v>
      </c>
      <c r="C8" s="39"/>
      <c r="D8" s="39"/>
      <c r="E8" s="39"/>
      <c r="F8" s="39"/>
      <c r="G8" s="39"/>
      <c r="H8" s="39"/>
      <c r="I8" s="39"/>
      <c r="J8" s="39"/>
      <c r="K8" s="39"/>
      <c r="L8" s="70"/>
      <c r="M8" s="37"/>
      <c r="N8" s="38" t="s">
        <v>18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70"/>
      <c r="AG8" s="110" t="s">
        <v>19</v>
      </c>
      <c r="AH8" s="110"/>
      <c r="AI8" s="110"/>
      <c r="AJ8" s="37"/>
      <c r="AK8" s="111" t="s">
        <v>20</v>
      </c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</row>
    <row r="9" s="20" customFormat="1" ht="30" customHeight="1" spans="1:68">
      <c r="A9" s="40"/>
      <c r="B9" s="41"/>
      <c r="C9" s="42"/>
      <c r="D9" s="41"/>
      <c r="E9" s="41"/>
      <c r="F9" s="41"/>
      <c r="G9" s="43"/>
      <c r="H9" s="126" t="s">
        <v>21</v>
      </c>
      <c r="I9" s="126" t="s">
        <v>22</v>
      </c>
      <c r="J9" s="71"/>
      <c r="K9" s="72"/>
      <c r="L9" s="72"/>
      <c r="M9" s="40"/>
      <c r="N9" s="73"/>
      <c r="O9" s="73"/>
      <c r="P9" s="74"/>
      <c r="Q9" s="74"/>
      <c r="R9" s="74"/>
      <c r="S9" s="74"/>
      <c r="T9" s="73"/>
      <c r="U9" s="88"/>
      <c r="V9" s="88"/>
      <c r="W9" s="88"/>
      <c r="X9" s="88"/>
      <c r="Y9" s="88"/>
      <c r="Z9" s="94" t="s">
        <v>23</v>
      </c>
      <c r="AA9" s="95">
        <v>1.33</v>
      </c>
      <c r="AB9" s="94" t="s">
        <v>24</v>
      </c>
      <c r="AC9" s="95">
        <v>1.5</v>
      </c>
      <c r="AD9" s="96"/>
      <c r="AE9" s="96"/>
      <c r="AF9" s="97"/>
      <c r="AG9" s="112"/>
      <c r="AH9" s="112"/>
      <c r="AI9" s="113"/>
      <c r="AJ9" s="114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15"/>
      <c r="BB9" s="115"/>
      <c r="BC9" s="115"/>
      <c r="BD9" s="115"/>
      <c r="BE9" s="115"/>
      <c r="BF9" s="115"/>
      <c r="BG9" s="115"/>
      <c r="BH9" s="115"/>
      <c r="BI9" s="115"/>
      <c r="BJ9" s="115"/>
      <c r="BK9" s="115"/>
      <c r="BL9" s="115"/>
      <c r="BM9" s="115"/>
      <c r="BN9" s="115"/>
      <c r="BO9" s="115"/>
      <c r="BP9" s="115"/>
    </row>
    <row r="10" s="21" customFormat="1" ht="36" spans="1:69">
      <c r="A10" s="45"/>
      <c r="B10" s="46" t="s">
        <v>25</v>
      </c>
      <c r="C10" s="47" t="s">
        <v>26</v>
      </c>
      <c r="D10" s="46" t="s">
        <v>27</v>
      </c>
      <c r="E10" s="46" t="s">
        <v>28</v>
      </c>
      <c r="F10" s="46" t="s">
        <v>29</v>
      </c>
      <c r="G10" s="48" t="s">
        <v>30</v>
      </c>
      <c r="H10" s="127" t="s">
        <v>31</v>
      </c>
      <c r="I10" s="127" t="s">
        <v>32</v>
      </c>
      <c r="J10" s="75" t="s">
        <v>33</v>
      </c>
      <c r="K10" s="76" t="s">
        <v>34</v>
      </c>
      <c r="L10" s="76" t="s">
        <v>35</v>
      </c>
      <c r="M10" s="45"/>
      <c r="N10" s="77" t="s">
        <v>36</v>
      </c>
      <c r="O10" s="77" t="s">
        <v>37</v>
      </c>
      <c r="P10" s="78" t="s">
        <v>38</v>
      </c>
      <c r="Q10" s="89" t="s">
        <v>39</v>
      </c>
      <c r="R10" s="89" t="s">
        <v>40</v>
      </c>
      <c r="S10" s="90" t="s">
        <v>41</v>
      </c>
      <c r="T10" s="77" t="s">
        <v>42</v>
      </c>
      <c r="U10" s="91" t="s">
        <v>43</v>
      </c>
      <c r="V10" s="91" t="s">
        <v>44</v>
      </c>
      <c r="W10" s="91" t="s">
        <v>45</v>
      </c>
      <c r="X10" s="91" t="s">
        <v>46</v>
      </c>
      <c r="Y10" s="91" t="s">
        <v>47</v>
      </c>
      <c r="Z10" s="128" t="s">
        <v>48</v>
      </c>
      <c r="AA10" s="128" t="s">
        <v>49</v>
      </c>
      <c r="AB10" s="129" t="s">
        <v>50</v>
      </c>
      <c r="AC10" s="130" t="s">
        <v>51</v>
      </c>
      <c r="AD10" s="100" t="s">
        <v>52</v>
      </c>
      <c r="AE10" s="100" t="s">
        <v>53</v>
      </c>
      <c r="AF10" s="100" t="s">
        <v>54</v>
      </c>
      <c r="AG10" s="112"/>
      <c r="AH10" s="112"/>
      <c r="AI10" s="113"/>
      <c r="AJ10" s="116"/>
      <c r="AK10" s="117">
        <v>1</v>
      </c>
      <c r="AL10" s="117">
        <v>2</v>
      </c>
      <c r="AM10" s="117">
        <v>3</v>
      </c>
      <c r="AN10" s="117">
        <v>4</v>
      </c>
      <c r="AO10" s="117">
        <v>5</v>
      </c>
      <c r="AP10" s="117">
        <v>6</v>
      </c>
      <c r="AQ10" s="117">
        <v>7</v>
      </c>
      <c r="AR10" s="117">
        <v>8</v>
      </c>
      <c r="AS10" s="117">
        <v>9</v>
      </c>
      <c r="AT10" s="117">
        <v>10</v>
      </c>
      <c r="AU10" s="117">
        <v>11</v>
      </c>
      <c r="AV10" s="117">
        <v>12</v>
      </c>
      <c r="AW10" s="117">
        <v>13</v>
      </c>
      <c r="AX10" s="117">
        <v>14</v>
      </c>
      <c r="AY10" s="117">
        <v>15</v>
      </c>
      <c r="AZ10" s="117">
        <v>16</v>
      </c>
      <c r="BA10" s="117">
        <v>17</v>
      </c>
      <c r="BB10" s="117">
        <v>18</v>
      </c>
      <c r="BC10" s="117">
        <v>19</v>
      </c>
      <c r="BD10" s="117">
        <v>20</v>
      </c>
      <c r="BE10" s="117">
        <v>21</v>
      </c>
      <c r="BF10" s="117">
        <v>22</v>
      </c>
      <c r="BG10" s="117">
        <v>23</v>
      </c>
      <c r="BH10" s="117">
        <v>24</v>
      </c>
      <c r="BI10" s="117">
        <v>25</v>
      </c>
      <c r="BJ10" s="117">
        <v>26</v>
      </c>
      <c r="BK10" s="117">
        <v>27</v>
      </c>
      <c r="BL10" s="117">
        <v>28</v>
      </c>
      <c r="BM10" s="117">
        <v>29</v>
      </c>
      <c r="BN10" s="117">
        <v>30</v>
      </c>
      <c r="BO10" s="117">
        <v>31</v>
      </c>
      <c r="BP10" s="117">
        <v>32</v>
      </c>
      <c r="BQ10" s="125"/>
    </row>
    <row r="11" s="22" customFormat="1" ht="15" customHeight="1" spans="2:68">
      <c r="B11" s="50" t="s">
        <v>55</v>
      </c>
      <c r="C11" s="51" t="s">
        <v>56</v>
      </c>
      <c r="D11" s="51" t="s">
        <v>57</v>
      </c>
      <c r="E11" s="52"/>
      <c r="F11" s="53" t="s">
        <v>58</v>
      </c>
      <c r="G11" s="54">
        <v>17.11</v>
      </c>
      <c r="H11" s="55">
        <v>0.15</v>
      </c>
      <c r="I11" s="55">
        <v>0.15</v>
      </c>
      <c r="J11" s="79" t="s">
        <v>59</v>
      </c>
      <c r="K11" s="80">
        <f t="shared" ref="K11:K26" si="0">IF(AND(G11="",H11=""),"",IF(G11="",H11,G11+H11))</f>
        <v>17.26</v>
      </c>
      <c r="L11" s="80">
        <f t="shared" ref="L11:L26" si="1">IF(AND(G11="",I11=""),"",IF(G11="",I11,G11-I11))</f>
        <v>16.96</v>
      </c>
      <c r="M11" s="81"/>
      <c r="N11" s="82">
        <f t="shared" ref="N11:N26" si="2">G11+Q11</f>
        <v>17.142</v>
      </c>
      <c r="O11" s="82">
        <f t="shared" ref="O11:O19" si="3">G11-R11</f>
        <v>17.065</v>
      </c>
      <c r="P11" s="63">
        <f t="shared" ref="P11:P26" si="4">N11-O11</f>
        <v>0.0770000000000017</v>
      </c>
      <c r="Q11" s="63">
        <v>0.032</v>
      </c>
      <c r="R11" s="63">
        <v>0.045</v>
      </c>
      <c r="S11" s="82">
        <f ca="1" t="shared" ref="S11:S26" si="5">IF(OR($AK11="",ISNUMBER($AK11)=FALSE),"",AVERAGE(AK11:BP11))</f>
        <v>17.1069375</v>
      </c>
      <c r="T11" s="92">
        <f ca="1" t="shared" ref="T11:T26" si="6">IF(OR($AK11="",ISNUMBER($AK11)=FALSE),"",STDEV(AK11:BP11))</f>
        <v>0.0200482281414818</v>
      </c>
      <c r="U11" s="93">
        <f ca="1" t="shared" ref="U11:U26" si="7">IF(OR($AK11="",ISNUMBER($AK11)=FALSE),"",IF(AND(G11=0,I11=0),V11,IF(AND(G11="",H11=""),W11,(H11+ABS(I11))/(6*T11))))</f>
        <v>2.49398598455417</v>
      </c>
      <c r="V11" s="93">
        <f ca="1" t="shared" ref="V11:V26" si="8">IF(OR($AK11="",ISNUMBER($AK11)=FALSE),"",IF(H11="","",(K11-S11)/(3*T11)))</f>
        <v>2.5449048650721</v>
      </c>
      <c r="W11" s="93">
        <f ca="1" t="shared" ref="W11:W26" si="9">IF(OR($AK11="",ISNUMBER($AK11)=FALSE),"",IF(I11="","",(S11-L11)/(3*T11)))</f>
        <v>2.44306710403625</v>
      </c>
      <c r="X11" s="93">
        <f ca="1" t="shared" ref="X11:X26" si="10">IF(OR($AK11="",ISNUMBER($AK11)=FALSE),"",IF(AND(G11=0,I11=0),((H11)-(S11))/(3*T11),MIN(V11:W11)))</f>
        <v>2.44306710403625</v>
      </c>
      <c r="Y11" s="101">
        <f ca="1" t="shared" ref="Y11:Y26" si="11">IF(OR($AK11="",ISNUMBER($AK11)=FALSE),"",IF(AND(G11=0,I11=0),NORMSDIST(3*X11),NORMSDIST(3*X11)+NORMSDIST(6*U11-3*X11)-1))</f>
        <v>0.999999999999873</v>
      </c>
      <c r="Z11" s="102"/>
      <c r="AA11" s="102"/>
      <c r="AB11" s="102"/>
      <c r="AC11" s="102"/>
      <c r="AD11" s="103"/>
      <c r="AE11" s="104"/>
      <c r="AF11" s="104"/>
      <c r="AG11" s="118"/>
      <c r="AH11" s="118"/>
      <c r="AI11" s="119"/>
      <c r="AJ11" s="120"/>
      <c r="AK11" s="121">
        <f ca="1" t="shared" ref="AK11:AK16" si="12">ROUNDUP(RAND()*($N11-$O11)+$O11,3)</f>
        <v>17.077</v>
      </c>
      <c r="AL11" s="121">
        <f ca="1" t="shared" ref="AL11:BP11" si="13">ROUNDUP(RAND()*($N11-$O11)+$O11,3)</f>
        <v>17.115</v>
      </c>
      <c r="AM11" s="121">
        <f ca="1" t="shared" si="13"/>
        <v>17.125</v>
      </c>
      <c r="AN11" s="121">
        <f ca="1" t="shared" si="13"/>
        <v>17.068</v>
      </c>
      <c r="AO11" s="121">
        <f ca="1" t="shared" si="13"/>
        <v>17.092</v>
      </c>
      <c r="AP11" s="121">
        <f ca="1" t="shared" si="13"/>
        <v>17.114</v>
      </c>
      <c r="AQ11" s="121">
        <f ca="1" t="shared" si="13"/>
        <v>17.099</v>
      </c>
      <c r="AR11" s="121">
        <f ca="1" t="shared" si="13"/>
        <v>17.129</v>
      </c>
      <c r="AS11" s="121">
        <f ca="1" t="shared" si="13"/>
        <v>17.094</v>
      </c>
      <c r="AT11" s="121">
        <f ca="1" t="shared" si="13"/>
        <v>17.134</v>
      </c>
      <c r="AU11" s="121">
        <f ca="1" t="shared" si="13"/>
        <v>17.12</v>
      </c>
      <c r="AV11" s="121">
        <f ca="1" t="shared" si="13"/>
        <v>17.109</v>
      </c>
      <c r="AW11" s="121">
        <f ca="1" t="shared" si="13"/>
        <v>17.108</v>
      </c>
      <c r="AX11" s="121">
        <f ca="1" t="shared" si="13"/>
        <v>17.074</v>
      </c>
      <c r="AY11" s="121">
        <f ca="1" t="shared" si="13"/>
        <v>17.135</v>
      </c>
      <c r="AZ11" s="121">
        <f ca="1" t="shared" si="13"/>
        <v>17.098</v>
      </c>
      <c r="BA11" s="121">
        <f ca="1" t="shared" si="13"/>
        <v>17.1</v>
      </c>
      <c r="BB11" s="121">
        <f ca="1" t="shared" si="13"/>
        <v>17.116</v>
      </c>
      <c r="BC11" s="121">
        <f ca="1" t="shared" si="13"/>
        <v>17.108</v>
      </c>
      <c r="BD11" s="121">
        <f ca="1" t="shared" si="13"/>
        <v>17.126</v>
      </c>
      <c r="BE11" s="121">
        <f ca="1" t="shared" si="13"/>
        <v>17.088</v>
      </c>
      <c r="BF11" s="121">
        <f ca="1" t="shared" si="13"/>
        <v>17.1</v>
      </c>
      <c r="BG11" s="121">
        <f ca="1" t="shared" si="13"/>
        <v>17.131</v>
      </c>
      <c r="BH11" s="121">
        <f ca="1" t="shared" si="13"/>
        <v>17.123</v>
      </c>
      <c r="BI11" s="121">
        <f ca="1" t="shared" si="13"/>
        <v>17.101</v>
      </c>
      <c r="BJ11" s="121">
        <f ca="1" t="shared" si="13"/>
        <v>17.133</v>
      </c>
      <c r="BK11" s="121">
        <f ca="1" t="shared" si="13"/>
        <v>17.126</v>
      </c>
      <c r="BL11" s="121">
        <f ca="1" t="shared" si="13"/>
        <v>17.07</v>
      </c>
      <c r="BM11" s="121">
        <f ca="1" t="shared" si="13"/>
        <v>17.088</v>
      </c>
      <c r="BN11" s="121">
        <f ca="1" t="shared" si="13"/>
        <v>17.12</v>
      </c>
      <c r="BO11" s="121">
        <f ca="1" t="shared" si="13"/>
        <v>17.078</v>
      </c>
      <c r="BP11" s="121">
        <f ca="1" t="shared" si="13"/>
        <v>17.123</v>
      </c>
    </row>
    <row r="12" ht="15" customHeight="1" spans="1:68">
      <c r="A12" s="56"/>
      <c r="B12" s="50" t="s">
        <v>60</v>
      </c>
      <c r="C12" s="51" t="s">
        <v>61</v>
      </c>
      <c r="D12" s="51" t="s">
        <v>57</v>
      </c>
      <c r="E12" s="57"/>
      <c r="F12" s="53" t="s">
        <v>58</v>
      </c>
      <c r="G12" s="58">
        <v>17.11</v>
      </c>
      <c r="H12" s="55">
        <v>0.15</v>
      </c>
      <c r="I12" s="55">
        <v>0.15</v>
      </c>
      <c r="J12" s="79" t="s">
        <v>59</v>
      </c>
      <c r="K12" s="80">
        <f t="shared" si="0"/>
        <v>17.26</v>
      </c>
      <c r="L12" s="80">
        <f t="shared" si="1"/>
        <v>16.96</v>
      </c>
      <c r="M12" s="81"/>
      <c r="N12" s="82">
        <f t="shared" si="2"/>
        <v>17.131</v>
      </c>
      <c r="O12" s="82">
        <f t="shared" si="3"/>
        <v>17.085</v>
      </c>
      <c r="P12" s="63">
        <f t="shared" si="4"/>
        <v>0.0459999999999994</v>
      </c>
      <c r="Q12" s="63">
        <v>0.021</v>
      </c>
      <c r="R12" s="63">
        <v>0.025</v>
      </c>
      <c r="S12" s="82">
        <f ca="1" t="shared" si="5"/>
        <v>17.11146875</v>
      </c>
      <c r="T12" s="92">
        <f ca="1" t="shared" si="6"/>
        <v>0.0122131192681505</v>
      </c>
      <c r="U12" s="93">
        <f ca="1" t="shared" si="7"/>
        <v>4.09395821838821</v>
      </c>
      <c r="V12" s="93">
        <f ca="1" t="shared" si="8"/>
        <v>4.05387154416663</v>
      </c>
      <c r="W12" s="93">
        <f ca="1" t="shared" si="9"/>
        <v>4.13404489260982</v>
      </c>
      <c r="X12" s="93">
        <f ca="1" t="shared" si="10"/>
        <v>4.05387154416663</v>
      </c>
      <c r="Y12" s="101">
        <f ca="1" t="shared" si="11"/>
        <v>1</v>
      </c>
      <c r="Z12" s="105"/>
      <c r="AA12" s="105"/>
      <c r="AB12" s="105"/>
      <c r="AC12" s="105"/>
      <c r="AD12" s="106"/>
      <c r="AE12" s="107"/>
      <c r="AF12" s="108"/>
      <c r="AG12" s="122"/>
      <c r="AH12" s="122"/>
      <c r="AI12" s="123"/>
      <c r="AJ12" s="124"/>
      <c r="AK12" s="121">
        <f ca="1" t="shared" si="12"/>
        <v>17.125</v>
      </c>
      <c r="AL12" s="121">
        <f ca="1" t="shared" ref="AL12:BP12" si="14">ROUNDUP(RAND()*($N12-$O12)+$O12,3)</f>
        <v>17.107</v>
      </c>
      <c r="AM12" s="121">
        <f ca="1" t="shared" si="14"/>
        <v>17.117</v>
      </c>
      <c r="AN12" s="121">
        <f ca="1" t="shared" si="14"/>
        <v>17.102</v>
      </c>
      <c r="AO12" s="121">
        <f ca="1" t="shared" si="14"/>
        <v>17.119</v>
      </c>
      <c r="AP12" s="121">
        <f ca="1" t="shared" si="14"/>
        <v>17.122</v>
      </c>
      <c r="AQ12" s="121">
        <f ca="1" t="shared" si="14"/>
        <v>17.12</v>
      </c>
      <c r="AR12" s="121">
        <f ca="1" t="shared" si="14"/>
        <v>17.129</v>
      </c>
      <c r="AS12" s="121">
        <f ca="1" t="shared" si="14"/>
        <v>17.116</v>
      </c>
      <c r="AT12" s="121">
        <f ca="1" t="shared" si="14"/>
        <v>17.108</v>
      </c>
      <c r="AU12" s="121">
        <f ca="1" t="shared" si="14"/>
        <v>17.112</v>
      </c>
      <c r="AV12" s="121">
        <f ca="1" t="shared" si="14"/>
        <v>17.109</v>
      </c>
      <c r="AW12" s="121">
        <f ca="1" t="shared" si="14"/>
        <v>17.129</v>
      </c>
      <c r="AX12" s="121">
        <f ca="1" t="shared" si="14"/>
        <v>17.104</v>
      </c>
      <c r="AY12" s="121">
        <f ca="1" t="shared" si="14"/>
        <v>17.13</v>
      </c>
      <c r="AZ12" s="121">
        <f ca="1" t="shared" si="14"/>
        <v>17.123</v>
      </c>
      <c r="BA12" s="121">
        <f ca="1" t="shared" si="14"/>
        <v>17.115</v>
      </c>
      <c r="BB12" s="121">
        <f ca="1" t="shared" si="14"/>
        <v>17.102</v>
      </c>
      <c r="BC12" s="121">
        <f ca="1" t="shared" si="14"/>
        <v>17.114</v>
      </c>
      <c r="BD12" s="121">
        <f ca="1" t="shared" si="14"/>
        <v>17.09</v>
      </c>
      <c r="BE12" s="121">
        <f ca="1" t="shared" si="14"/>
        <v>17.096</v>
      </c>
      <c r="BF12" s="121">
        <f ca="1" t="shared" si="14"/>
        <v>17.127</v>
      </c>
      <c r="BG12" s="121">
        <f ca="1" t="shared" si="14"/>
        <v>17.089</v>
      </c>
      <c r="BH12" s="121">
        <f ca="1" t="shared" si="14"/>
        <v>17.087</v>
      </c>
      <c r="BI12" s="121">
        <f ca="1" t="shared" si="14"/>
        <v>17.116</v>
      </c>
      <c r="BJ12" s="121">
        <f ca="1" t="shared" si="14"/>
        <v>17.124</v>
      </c>
      <c r="BK12" s="121">
        <f ca="1" t="shared" si="14"/>
        <v>17.101</v>
      </c>
      <c r="BL12" s="121">
        <f ca="1" t="shared" si="14"/>
        <v>17.101</v>
      </c>
      <c r="BM12" s="121">
        <f ca="1" t="shared" si="14"/>
        <v>17.111</v>
      </c>
      <c r="BN12" s="121">
        <f ca="1" t="shared" si="14"/>
        <v>17.105</v>
      </c>
      <c r="BO12" s="121">
        <f ca="1" t="shared" si="14"/>
        <v>17.097</v>
      </c>
      <c r="BP12" s="121">
        <f ca="1" t="shared" si="14"/>
        <v>17.12</v>
      </c>
    </row>
    <row r="13" ht="15" customHeight="1" spans="1:68">
      <c r="A13" s="56"/>
      <c r="B13" s="50" t="s">
        <v>62</v>
      </c>
      <c r="C13" s="51" t="s">
        <v>63</v>
      </c>
      <c r="D13" s="59" t="s">
        <v>64</v>
      </c>
      <c r="E13" s="57"/>
      <c r="F13" s="53" t="s">
        <v>58</v>
      </c>
      <c r="G13" s="58">
        <v>0.7</v>
      </c>
      <c r="H13" s="60">
        <v>0.15</v>
      </c>
      <c r="I13" s="60">
        <v>0.15</v>
      </c>
      <c r="J13" s="79" t="s">
        <v>59</v>
      </c>
      <c r="K13" s="80">
        <f t="shared" si="0"/>
        <v>0.85</v>
      </c>
      <c r="L13" s="80">
        <f t="shared" si="1"/>
        <v>0.55</v>
      </c>
      <c r="M13" s="81"/>
      <c r="N13" s="82">
        <f t="shared" si="2"/>
        <v>0.747</v>
      </c>
      <c r="O13" s="82">
        <f t="shared" si="3"/>
        <v>0.659</v>
      </c>
      <c r="P13" s="63">
        <f t="shared" si="4"/>
        <v>0.0880000000000001</v>
      </c>
      <c r="Q13" s="63">
        <v>0.047</v>
      </c>
      <c r="R13" s="63">
        <v>0.041</v>
      </c>
      <c r="S13" s="82">
        <f ca="1" t="shared" si="5"/>
        <v>0.6996875</v>
      </c>
      <c r="T13" s="92">
        <f ca="1" t="shared" si="6"/>
        <v>0.0236512803990847</v>
      </c>
      <c r="U13" s="93">
        <f ca="1" t="shared" si="7"/>
        <v>2.11405045123625</v>
      </c>
      <c r="V13" s="93">
        <f ca="1" t="shared" si="8"/>
        <v>2.11845472300965</v>
      </c>
      <c r="W13" s="93">
        <f ca="1" t="shared" si="9"/>
        <v>2.10964617946284</v>
      </c>
      <c r="X13" s="93">
        <f ca="1" t="shared" si="10"/>
        <v>2.10964617946284</v>
      </c>
      <c r="Y13" s="101">
        <f ca="1" t="shared" si="11"/>
        <v>0.999999999772607</v>
      </c>
      <c r="Z13" s="105"/>
      <c r="AA13" s="105"/>
      <c r="AB13" s="105"/>
      <c r="AC13" s="105"/>
      <c r="AD13" s="106"/>
      <c r="AE13" s="107"/>
      <c r="AF13" s="108"/>
      <c r="AG13" s="122"/>
      <c r="AH13" s="122"/>
      <c r="AI13" s="123"/>
      <c r="AJ13" s="124"/>
      <c r="AK13" s="121">
        <f ca="1" t="shared" si="12"/>
        <v>0.733</v>
      </c>
      <c r="AL13" s="121">
        <f ca="1" t="shared" ref="AL13:BP13" si="15">ROUNDUP(RAND()*($N13-$O13)+$O13,3)</f>
        <v>0.66</v>
      </c>
      <c r="AM13" s="121">
        <f ca="1" t="shared" si="15"/>
        <v>0.713</v>
      </c>
      <c r="AN13" s="121">
        <f ca="1" t="shared" si="15"/>
        <v>0.678</v>
      </c>
      <c r="AO13" s="121">
        <f ca="1" t="shared" si="15"/>
        <v>0.683</v>
      </c>
      <c r="AP13" s="121">
        <f ca="1" t="shared" si="15"/>
        <v>0.736</v>
      </c>
      <c r="AQ13" s="121">
        <f ca="1" t="shared" si="15"/>
        <v>0.692</v>
      </c>
      <c r="AR13" s="121">
        <f ca="1" t="shared" si="15"/>
        <v>0.661</v>
      </c>
      <c r="AS13" s="121">
        <f ca="1" t="shared" si="15"/>
        <v>0.711</v>
      </c>
      <c r="AT13" s="121">
        <f ca="1" t="shared" si="15"/>
        <v>0.718</v>
      </c>
      <c r="AU13" s="121">
        <f ca="1" t="shared" si="15"/>
        <v>0.727</v>
      </c>
      <c r="AV13" s="121">
        <f ca="1" t="shared" si="15"/>
        <v>0.688</v>
      </c>
      <c r="AW13" s="121">
        <f ca="1" t="shared" si="15"/>
        <v>0.681</v>
      </c>
      <c r="AX13" s="121">
        <f ca="1" t="shared" si="15"/>
        <v>0.723</v>
      </c>
      <c r="AY13" s="121">
        <f ca="1" t="shared" si="15"/>
        <v>0.678</v>
      </c>
      <c r="AZ13" s="121">
        <f ca="1" t="shared" si="15"/>
        <v>0.698</v>
      </c>
      <c r="BA13" s="121">
        <f ca="1" t="shared" si="15"/>
        <v>0.69</v>
      </c>
      <c r="BB13" s="121">
        <f ca="1" t="shared" si="15"/>
        <v>0.666</v>
      </c>
      <c r="BC13" s="121">
        <f ca="1" t="shared" si="15"/>
        <v>0.702</v>
      </c>
      <c r="BD13" s="121">
        <f ca="1" t="shared" si="15"/>
        <v>0.695</v>
      </c>
      <c r="BE13" s="121">
        <f ca="1" t="shared" si="15"/>
        <v>0.674</v>
      </c>
      <c r="BF13" s="121">
        <f ca="1" t="shared" si="15"/>
        <v>0.732</v>
      </c>
      <c r="BG13" s="121">
        <f ca="1" t="shared" si="15"/>
        <v>0.694</v>
      </c>
      <c r="BH13" s="121">
        <f ca="1" t="shared" si="15"/>
        <v>0.696</v>
      </c>
      <c r="BI13" s="121">
        <f ca="1" t="shared" si="15"/>
        <v>0.741</v>
      </c>
      <c r="BJ13" s="121">
        <f ca="1" t="shared" si="15"/>
        <v>0.713</v>
      </c>
      <c r="BK13" s="121">
        <f ca="1" t="shared" si="15"/>
        <v>0.671</v>
      </c>
      <c r="BL13" s="121">
        <f ca="1" t="shared" si="15"/>
        <v>0.697</v>
      </c>
      <c r="BM13" s="121">
        <f ca="1" t="shared" si="15"/>
        <v>0.675</v>
      </c>
      <c r="BN13" s="121">
        <f ca="1" t="shared" si="15"/>
        <v>0.709</v>
      </c>
      <c r="BO13" s="121">
        <f ca="1" t="shared" si="15"/>
        <v>0.737</v>
      </c>
      <c r="BP13" s="121">
        <f ca="1" t="shared" si="15"/>
        <v>0.718</v>
      </c>
    </row>
    <row r="14" ht="15" customHeight="1" spans="1:68">
      <c r="A14" s="56"/>
      <c r="B14" s="50" t="s">
        <v>65</v>
      </c>
      <c r="C14" s="51" t="s">
        <v>66</v>
      </c>
      <c r="D14" s="59" t="s">
        <v>64</v>
      </c>
      <c r="E14" s="57"/>
      <c r="F14" s="53" t="s">
        <v>58</v>
      </c>
      <c r="G14" s="58">
        <v>8.9</v>
      </c>
      <c r="H14" s="60">
        <v>0.15</v>
      </c>
      <c r="I14" s="60">
        <v>0.15</v>
      </c>
      <c r="J14" s="79" t="s">
        <v>59</v>
      </c>
      <c r="K14" s="80">
        <f t="shared" si="0"/>
        <v>9.05</v>
      </c>
      <c r="L14" s="80">
        <f t="shared" si="1"/>
        <v>8.75</v>
      </c>
      <c r="M14" s="81"/>
      <c r="N14" s="82">
        <f t="shared" si="2"/>
        <v>8.939</v>
      </c>
      <c r="O14" s="82">
        <f t="shared" si="3"/>
        <v>8.864</v>
      </c>
      <c r="P14" s="63">
        <f t="shared" si="4"/>
        <v>0.0749999999999993</v>
      </c>
      <c r="Q14" s="63">
        <v>0.039</v>
      </c>
      <c r="R14" s="63">
        <v>0.036</v>
      </c>
      <c r="S14" s="82">
        <f ca="1" t="shared" si="5"/>
        <v>8.9014375</v>
      </c>
      <c r="T14" s="92">
        <f ca="1" t="shared" si="6"/>
        <v>0.0224210982148799</v>
      </c>
      <c r="U14" s="93">
        <f ca="1" t="shared" si="7"/>
        <v>2.23004241455118</v>
      </c>
      <c r="V14" s="93">
        <f ca="1" t="shared" si="8"/>
        <v>2.20867117474505</v>
      </c>
      <c r="W14" s="93">
        <f ca="1" t="shared" si="9"/>
        <v>2.25141365435733</v>
      </c>
      <c r="X14" s="93">
        <f ca="1" t="shared" si="10"/>
        <v>2.20867117474505</v>
      </c>
      <c r="Y14" s="101">
        <f ca="1" t="shared" si="11"/>
        <v>0.999999999975577</v>
      </c>
      <c r="Z14" s="105"/>
      <c r="AA14" s="105"/>
      <c r="AB14" s="105"/>
      <c r="AC14" s="105"/>
      <c r="AD14" s="106"/>
      <c r="AE14" s="107"/>
      <c r="AF14" s="108"/>
      <c r="AG14" s="122"/>
      <c r="AH14" s="122"/>
      <c r="AI14" s="123"/>
      <c r="AJ14" s="124"/>
      <c r="AK14" s="121">
        <f ca="1" t="shared" si="12"/>
        <v>8.894</v>
      </c>
      <c r="AL14" s="121">
        <f ca="1" t="shared" ref="AL14:BP14" si="16">ROUNDUP(RAND()*($N14-$O14)+$O14,3)</f>
        <v>8.907</v>
      </c>
      <c r="AM14" s="121">
        <f ca="1" t="shared" si="16"/>
        <v>8.932</v>
      </c>
      <c r="AN14" s="121">
        <f ca="1" t="shared" si="16"/>
        <v>8.894</v>
      </c>
      <c r="AO14" s="121">
        <f ca="1" t="shared" si="16"/>
        <v>8.879</v>
      </c>
      <c r="AP14" s="121">
        <f ca="1" t="shared" si="16"/>
        <v>8.887</v>
      </c>
      <c r="AQ14" s="121">
        <f ca="1" t="shared" si="16"/>
        <v>8.899</v>
      </c>
      <c r="AR14" s="121">
        <f ca="1" t="shared" si="16"/>
        <v>8.874</v>
      </c>
      <c r="AS14" s="121">
        <f ca="1" t="shared" si="16"/>
        <v>8.882</v>
      </c>
      <c r="AT14" s="121">
        <f ca="1" t="shared" si="16"/>
        <v>8.905</v>
      </c>
      <c r="AU14" s="121">
        <f ca="1" t="shared" si="16"/>
        <v>8.926</v>
      </c>
      <c r="AV14" s="121">
        <f ca="1" t="shared" si="16"/>
        <v>8.867</v>
      </c>
      <c r="AW14" s="121">
        <f ca="1" t="shared" si="16"/>
        <v>8.93</v>
      </c>
      <c r="AX14" s="121">
        <f ca="1" t="shared" si="16"/>
        <v>8.922</v>
      </c>
      <c r="AY14" s="121">
        <f ca="1" t="shared" si="16"/>
        <v>8.935</v>
      </c>
      <c r="AZ14" s="121">
        <f ca="1" t="shared" si="16"/>
        <v>8.919</v>
      </c>
      <c r="BA14" s="121">
        <f ca="1" t="shared" si="16"/>
        <v>8.898</v>
      </c>
      <c r="BB14" s="121">
        <f ca="1" t="shared" si="16"/>
        <v>8.905</v>
      </c>
      <c r="BC14" s="121">
        <f ca="1" t="shared" si="16"/>
        <v>8.915</v>
      </c>
      <c r="BD14" s="121">
        <f ca="1" t="shared" si="16"/>
        <v>8.898</v>
      </c>
      <c r="BE14" s="121">
        <f ca="1" t="shared" si="16"/>
        <v>8.885</v>
      </c>
      <c r="BF14" s="121">
        <f ca="1" t="shared" si="16"/>
        <v>8.872</v>
      </c>
      <c r="BG14" s="121">
        <f ca="1" t="shared" si="16"/>
        <v>8.922</v>
      </c>
      <c r="BH14" s="121">
        <f ca="1" t="shared" si="16"/>
        <v>8.937</v>
      </c>
      <c r="BI14" s="121">
        <f ca="1" t="shared" si="16"/>
        <v>8.89</v>
      </c>
      <c r="BJ14" s="121">
        <f ca="1" t="shared" si="16"/>
        <v>8.871</v>
      </c>
      <c r="BK14" s="121">
        <f ca="1" t="shared" si="16"/>
        <v>8.894</v>
      </c>
      <c r="BL14" s="121">
        <f ca="1" t="shared" si="16"/>
        <v>8.938</v>
      </c>
      <c r="BM14" s="121">
        <f ca="1" t="shared" si="16"/>
        <v>8.922</v>
      </c>
      <c r="BN14" s="121">
        <f ca="1" t="shared" si="16"/>
        <v>8.872</v>
      </c>
      <c r="BO14" s="121">
        <f ca="1" t="shared" si="16"/>
        <v>8.91</v>
      </c>
      <c r="BP14" s="121">
        <f ca="1" t="shared" si="16"/>
        <v>8.865</v>
      </c>
    </row>
    <row r="15" ht="15" customHeight="1" spans="1:68">
      <c r="A15" s="56"/>
      <c r="B15" s="50" t="s">
        <v>67</v>
      </c>
      <c r="C15" s="51" t="s">
        <v>68</v>
      </c>
      <c r="D15" s="51" t="s">
        <v>57</v>
      </c>
      <c r="E15" s="57"/>
      <c r="F15" s="53" t="s">
        <v>58</v>
      </c>
      <c r="G15" s="58">
        <v>6.96</v>
      </c>
      <c r="H15" s="60">
        <v>0.15</v>
      </c>
      <c r="I15" s="60">
        <v>0.15</v>
      </c>
      <c r="J15" s="79" t="s">
        <v>59</v>
      </c>
      <c r="K15" s="80">
        <f t="shared" si="0"/>
        <v>7.11</v>
      </c>
      <c r="L15" s="80">
        <f t="shared" si="1"/>
        <v>6.81</v>
      </c>
      <c r="M15" s="81"/>
      <c r="N15" s="82">
        <f t="shared" si="2"/>
        <v>7.022</v>
      </c>
      <c r="O15" s="82">
        <f t="shared" si="3"/>
        <v>6.914</v>
      </c>
      <c r="P15" s="63">
        <f t="shared" si="4"/>
        <v>0.108000000000001</v>
      </c>
      <c r="Q15" s="63">
        <v>0.062</v>
      </c>
      <c r="R15" s="63">
        <v>0.046</v>
      </c>
      <c r="S15" s="82">
        <f ca="1" t="shared" si="5"/>
        <v>6.97575</v>
      </c>
      <c r="T15" s="92">
        <f ca="1" t="shared" si="6"/>
        <v>0.0356795776049061</v>
      </c>
      <c r="U15" s="93">
        <f ca="1" t="shared" si="7"/>
        <v>1.40136188140088</v>
      </c>
      <c r="V15" s="93">
        <f ca="1" t="shared" si="8"/>
        <v>1.25421888385379</v>
      </c>
      <c r="W15" s="93">
        <f ca="1" t="shared" si="9"/>
        <v>1.54850487894798</v>
      </c>
      <c r="X15" s="93">
        <f ca="1" t="shared" si="10"/>
        <v>1.25421888385379</v>
      </c>
      <c r="Y15" s="101">
        <f ca="1" t="shared" si="11"/>
        <v>0.999914244882855</v>
      </c>
      <c r="Z15" s="105"/>
      <c r="AA15" s="105"/>
      <c r="AB15" s="105"/>
      <c r="AC15" s="105"/>
      <c r="AD15" s="106"/>
      <c r="AE15" s="107"/>
      <c r="AF15" s="108"/>
      <c r="AG15" s="122"/>
      <c r="AH15" s="122"/>
      <c r="AI15" s="123"/>
      <c r="AJ15" s="124"/>
      <c r="AK15" s="121">
        <f ca="1" t="shared" si="12"/>
        <v>6.961</v>
      </c>
      <c r="AL15" s="121">
        <f ca="1" t="shared" ref="AL15:BP15" si="17">ROUNDUP(RAND()*($N15-$O15)+$O15,3)</f>
        <v>7.014</v>
      </c>
      <c r="AM15" s="121">
        <f ca="1" t="shared" si="17"/>
        <v>6.975</v>
      </c>
      <c r="AN15" s="121">
        <f ca="1" t="shared" si="17"/>
        <v>7.003</v>
      </c>
      <c r="AO15" s="121">
        <f ca="1" t="shared" si="17"/>
        <v>7.009</v>
      </c>
      <c r="AP15" s="121">
        <f ca="1" t="shared" si="17"/>
        <v>6.925</v>
      </c>
      <c r="AQ15" s="121">
        <f ca="1" t="shared" si="17"/>
        <v>7.016</v>
      </c>
      <c r="AR15" s="121">
        <f ca="1" t="shared" si="17"/>
        <v>6.998</v>
      </c>
      <c r="AS15" s="121">
        <f ca="1" t="shared" si="17"/>
        <v>6.934</v>
      </c>
      <c r="AT15" s="121">
        <f ca="1" t="shared" si="17"/>
        <v>6.938</v>
      </c>
      <c r="AU15" s="121">
        <f ca="1" t="shared" si="17"/>
        <v>7.007</v>
      </c>
      <c r="AV15" s="121">
        <f ca="1" t="shared" si="17"/>
        <v>7.019</v>
      </c>
      <c r="AW15" s="121">
        <f ca="1" t="shared" si="17"/>
        <v>6.934</v>
      </c>
      <c r="AX15" s="121">
        <f ca="1" t="shared" si="17"/>
        <v>6.98</v>
      </c>
      <c r="AY15" s="121">
        <f ca="1" t="shared" si="17"/>
        <v>7.006</v>
      </c>
      <c r="AZ15" s="121">
        <f ca="1" t="shared" si="17"/>
        <v>7.011</v>
      </c>
      <c r="BA15" s="121">
        <f ca="1" t="shared" si="17"/>
        <v>6.94</v>
      </c>
      <c r="BB15" s="121">
        <f ca="1" t="shared" si="17"/>
        <v>6.976</v>
      </c>
      <c r="BC15" s="121">
        <f ca="1" t="shared" si="17"/>
        <v>7.001</v>
      </c>
      <c r="BD15" s="121">
        <f ca="1" t="shared" si="17"/>
        <v>7.007</v>
      </c>
      <c r="BE15" s="121">
        <f ca="1" t="shared" si="17"/>
        <v>6.942</v>
      </c>
      <c r="BF15" s="121">
        <f ca="1" t="shared" si="17"/>
        <v>6.922</v>
      </c>
      <c r="BG15" s="121">
        <f ca="1" t="shared" si="17"/>
        <v>6.997</v>
      </c>
      <c r="BH15" s="121">
        <f ca="1" t="shared" si="17"/>
        <v>6.955</v>
      </c>
      <c r="BI15" s="121">
        <f ca="1" t="shared" si="17"/>
        <v>7.022</v>
      </c>
      <c r="BJ15" s="121">
        <f ca="1" t="shared" si="17"/>
        <v>6.924</v>
      </c>
      <c r="BK15" s="121">
        <f ca="1" t="shared" si="17"/>
        <v>6.948</v>
      </c>
      <c r="BL15" s="121">
        <f ca="1" t="shared" si="17"/>
        <v>7.014</v>
      </c>
      <c r="BM15" s="121">
        <f ca="1" t="shared" si="17"/>
        <v>6.931</v>
      </c>
      <c r="BN15" s="121">
        <f ca="1" t="shared" si="17"/>
        <v>7.005</v>
      </c>
      <c r="BO15" s="121">
        <f ca="1" t="shared" si="17"/>
        <v>6.992</v>
      </c>
      <c r="BP15" s="121">
        <f ca="1" t="shared" si="17"/>
        <v>6.918</v>
      </c>
    </row>
    <row r="16" ht="15" customHeight="1" spans="1:68">
      <c r="A16" s="56"/>
      <c r="B16" s="50" t="s">
        <v>69</v>
      </c>
      <c r="C16" s="51" t="s">
        <v>70</v>
      </c>
      <c r="D16" s="51" t="s">
        <v>57</v>
      </c>
      <c r="E16" s="57"/>
      <c r="F16" s="53" t="s">
        <v>58</v>
      </c>
      <c r="G16" s="58">
        <v>6.96</v>
      </c>
      <c r="H16" s="60">
        <v>0.15</v>
      </c>
      <c r="I16" s="60">
        <v>0.15</v>
      </c>
      <c r="J16" s="79" t="s">
        <v>59</v>
      </c>
      <c r="K16" s="80">
        <f t="shared" si="0"/>
        <v>7.11</v>
      </c>
      <c r="L16" s="80">
        <f t="shared" si="1"/>
        <v>6.81</v>
      </c>
      <c r="M16" s="81"/>
      <c r="N16" s="82">
        <f t="shared" si="2"/>
        <v>7.021</v>
      </c>
      <c r="O16" s="82">
        <f t="shared" si="3"/>
        <v>6.912</v>
      </c>
      <c r="P16" s="63">
        <f t="shared" si="4"/>
        <v>0.109</v>
      </c>
      <c r="Q16" s="63">
        <v>0.061</v>
      </c>
      <c r="R16" s="63">
        <v>0.048</v>
      </c>
      <c r="S16" s="82">
        <f ca="1" t="shared" si="5"/>
        <v>6.97615625</v>
      </c>
      <c r="T16" s="92">
        <f ca="1" t="shared" si="6"/>
        <v>0.0337582576516831</v>
      </c>
      <c r="U16" s="93">
        <f ca="1" t="shared" si="7"/>
        <v>1.48111909435311</v>
      </c>
      <c r="V16" s="93">
        <f ca="1" t="shared" si="8"/>
        <v>1.32159022523219</v>
      </c>
      <c r="W16" s="93">
        <f ca="1" t="shared" si="9"/>
        <v>1.64064796347405</v>
      </c>
      <c r="X16" s="93">
        <f ca="1" t="shared" si="10"/>
        <v>1.32159022523219</v>
      </c>
      <c r="Y16" s="101">
        <f ca="1" t="shared" si="11"/>
        <v>0.999962838285599</v>
      </c>
      <c r="Z16" s="105"/>
      <c r="AA16" s="105"/>
      <c r="AB16" s="105"/>
      <c r="AC16" s="105"/>
      <c r="AD16" s="106"/>
      <c r="AE16" s="107"/>
      <c r="AF16" s="108"/>
      <c r="AG16" s="122"/>
      <c r="AH16" s="122"/>
      <c r="AI16" s="123"/>
      <c r="AJ16" s="124"/>
      <c r="AK16" s="121">
        <f ca="1" t="shared" si="12"/>
        <v>6.993</v>
      </c>
      <c r="AL16" s="121">
        <f ca="1" t="shared" ref="AL16:BP16" si="18">ROUNDUP(RAND()*($N16-$O16)+$O16,3)</f>
        <v>6.983</v>
      </c>
      <c r="AM16" s="121">
        <f ca="1" t="shared" si="18"/>
        <v>6.991</v>
      </c>
      <c r="AN16" s="121">
        <f ca="1" t="shared" si="18"/>
        <v>7.018</v>
      </c>
      <c r="AO16" s="121">
        <f ca="1" t="shared" si="18"/>
        <v>7.01</v>
      </c>
      <c r="AP16" s="121">
        <f ca="1" t="shared" si="18"/>
        <v>6.923</v>
      </c>
      <c r="AQ16" s="121">
        <f ca="1" t="shared" si="18"/>
        <v>6.985</v>
      </c>
      <c r="AR16" s="121">
        <f ca="1" t="shared" si="18"/>
        <v>6.993</v>
      </c>
      <c r="AS16" s="121">
        <f ca="1" t="shared" si="18"/>
        <v>6.991</v>
      </c>
      <c r="AT16" s="121">
        <f ca="1" t="shared" si="18"/>
        <v>7.017</v>
      </c>
      <c r="AU16" s="121">
        <f ca="1" t="shared" si="18"/>
        <v>7.014</v>
      </c>
      <c r="AV16" s="121">
        <f ca="1" t="shared" si="18"/>
        <v>7.017</v>
      </c>
      <c r="AW16" s="121">
        <f ca="1" t="shared" si="18"/>
        <v>6.957</v>
      </c>
      <c r="AX16" s="121">
        <f ca="1" t="shared" si="18"/>
        <v>6.997</v>
      </c>
      <c r="AY16" s="121">
        <f ca="1" t="shared" si="18"/>
        <v>7.02</v>
      </c>
      <c r="AZ16" s="121">
        <f ca="1" t="shared" si="18"/>
        <v>6.954</v>
      </c>
      <c r="BA16" s="121">
        <f ca="1" t="shared" si="18"/>
        <v>6.941</v>
      </c>
      <c r="BB16" s="121">
        <f ca="1" t="shared" si="18"/>
        <v>6.927</v>
      </c>
      <c r="BC16" s="121">
        <f ca="1" t="shared" si="18"/>
        <v>6.974</v>
      </c>
      <c r="BD16" s="121">
        <f ca="1" t="shared" si="18"/>
        <v>7.012</v>
      </c>
      <c r="BE16" s="121">
        <f ca="1" t="shared" si="18"/>
        <v>6.914</v>
      </c>
      <c r="BF16" s="121">
        <f ca="1" t="shared" si="18"/>
        <v>6.996</v>
      </c>
      <c r="BG16" s="121">
        <f ca="1" t="shared" si="18"/>
        <v>6.932</v>
      </c>
      <c r="BH16" s="121">
        <f ca="1" t="shared" si="18"/>
        <v>6.981</v>
      </c>
      <c r="BI16" s="121">
        <f ca="1" t="shared" si="18"/>
        <v>6.959</v>
      </c>
      <c r="BJ16" s="121">
        <f ca="1" t="shared" si="18"/>
        <v>7.014</v>
      </c>
      <c r="BK16" s="121">
        <f ca="1" t="shared" si="18"/>
        <v>6.939</v>
      </c>
      <c r="BL16" s="121">
        <f ca="1" t="shared" si="18"/>
        <v>6.994</v>
      </c>
      <c r="BM16" s="121">
        <f ca="1" t="shared" si="18"/>
        <v>6.96</v>
      </c>
      <c r="BN16" s="121">
        <f ca="1" t="shared" si="18"/>
        <v>6.984</v>
      </c>
      <c r="BO16" s="121">
        <f ca="1" t="shared" si="18"/>
        <v>6.92</v>
      </c>
      <c r="BP16" s="121">
        <f ca="1" t="shared" si="18"/>
        <v>6.927</v>
      </c>
    </row>
    <row r="17" ht="15" customHeight="1" spans="1:68">
      <c r="A17" s="56"/>
      <c r="B17" s="50" t="s">
        <v>71</v>
      </c>
      <c r="C17" s="51" t="s">
        <v>72</v>
      </c>
      <c r="D17" s="51" t="s">
        <v>64</v>
      </c>
      <c r="E17" s="57"/>
      <c r="F17" s="53" t="s">
        <v>58</v>
      </c>
      <c r="G17" s="58">
        <v>28.65</v>
      </c>
      <c r="H17" s="60">
        <v>0.15</v>
      </c>
      <c r="I17" s="60">
        <v>0.15</v>
      </c>
      <c r="J17" s="79" t="s">
        <v>59</v>
      </c>
      <c r="K17" s="80">
        <f t="shared" si="0"/>
        <v>28.8</v>
      </c>
      <c r="L17" s="80">
        <f t="shared" si="1"/>
        <v>28.5</v>
      </c>
      <c r="M17" s="81"/>
      <c r="N17" s="82">
        <f t="shared" si="2"/>
        <v>28.719</v>
      </c>
      <c r="O17" s="82">
        <f t="shared" si="3"/>
        <v>28.602</v>
      </c>
      <c r="P17" s="63">
        <f t="shared" si="4"/>
        <v>0.116999999999997</v>
      </c>
      <c r="Q17" s="63">
        <v>0.069</v>
      </c>
      <c r="R17" s="63">
        <v>0.048</v>
      </c>
      <c r="S17" s="82">
        <f ca="1" t="shared" si="5"/>
        <v>28.6676875</v>
      </c>
      <c r="T17" s="92">
        <f ca="1" t="shared" si="6"/>
        <v>0.0346665568133079</v>
      </c>
      <c r="U17" s="93">
        <f ca="1" t="shared" si="7"/>
        <v>1.44231226277442</v>
      </c>
      <c r="V17" s="93">
        <f ca="1" t="shared" si="8"/>
        <v>1.27223960845561</v>
      </c>
      <c r="W17" s="93">
        <f ca="1" t="shared" si="9"/>
        <v>1.61238491709323</v>
      </c>
      <c r="X17" s="93">
        <f ca="1" t="shared" si="10"/>
        <v>1.27223960845561</v>
      </c>
      <c r="Y17" s="101">
        <f ca="1" t="shared" si="11"/>
        <v>0.999931722377492</v>
      </c>
      <c r="Z17" s="105"/>
      <c r="AA17" s="105"/>
      <c r="AB17" s="105"/>
      <c r="AC17" s="105"/>
      <c r="AD17" s="106"/>
      <c r="AE17" s="107"/>
      <c r="AF17" s="108"/>
      <c r="AG17" s="122"/>
      <c r="AH17" s="122"/>
      <c r="AI17" s="123"/>
      <c r="AJ17" s="124"/>
      <c r="AK17" s="121">
        <f ca="1" t="shared" ref="AK17:AK23" si="19">ROUNDUP(RAND()*($N17-$O17)+$O17,3)</f>
        <v>28.656</v>
      </c>
      <c r="AL17" s="121">
        <f ca="1" t="shared" ref="AL17:BP17" si="20">ROUNDUP(RAND()*($N17-$O17)+$O17,3)</f>
        <v>28.603</v>
      </c>
      <c r="AM17" s="121">
        <f ca="1" t="shared" si="20"/>
        <v>28.644</v>
      </c>
      <c r="AN17" s="121">
        <f ca="1" t="shared" si="20"/>
        <v>28.623</v>
      </c>
      <c r="AO17" s="121">
        <f ca="1" t="shared" si="20"/>
        <v>28.68</v>
      </c>
      <c r="AP17" s="121">
        <f ca="1" t="shared" si="20"/>
        <v>28.626</v>
      </c>
      <c r="AQ17" s="121">
        <f ca="1" t="shared" si="20"/>
        <v>28.652</v>
      </c>
      <c r="AR17" s="121">
        <f ca="1" t="shared" si="20"/>
        <v>28.706</v>
      </c>
      <c r="AS17" s="121">
        <f ca="1" t="shared" si="20"/>
        <v>28.638</v>
      </c>
      <c r="AT17" s="121">
        <f ca="1" t="shared" si="20"/>
        <v>28.698</v>
      </c>
      <c r="AU17" s="121">
        <f ca="1" t="shared" si="20"/>
        <v>28.696</v>
      </c>
      <c r="AV17" s="121">
        <f ca="1" t="shared" si="20"/>
        <v>28.687</v>
      </c>
      <c r="AW17" s="121">
        <f ca="1" t="shared" si="20"/>
        <v>28.713</v>
      </c>
      <c r="AX17" s="121">
        <f ca="1" t="shared" si="20"/>
        <v>28.635</v>
      </c>
      <c r="AY17" s="121">
        <f ca="1" t="shared" si="20"/>
        <v>28.681</v>
      </c>
      <c r="AZ17" s="121">
        <f ca="1" t="shared" si="20"/>
        <v>28.635</v>
      </c>
      <c r="BA17" s="121">
        <f ca="1" t="shared" si="20"/>
        <v>28.63</v>
      </c>
      <c r="BB17" s="121">
        <f ca="1" t="shared" si="20"/>
        <v>28.686</v>
      </c>
      <c r="BC17" s="121">
        <f ca="1" t="shared" si="20"/>
        <v>28.707</v>
      </c>
      <c r="BD17" s="121">
        <f ca="1" t="shared" si="20"/>
        <v>28.603</v>
      </c>
      <c r="BE17" s="121">
        <f ca="1" t="shared" si="20"/>
        <v>28.639</v>
      </c>
      <c r="BF17" s="121">
        <f ca="1" t="shared" si="20"/>
        <v>28.719</v>
      </c>
      <c r="BG17" s="121">
        <f ca="1" t="shared" si="20"/>
        <v>28.637</v>
      </c>
      <c r="BH17" s="121">
        <f ca="1" t="shared" si="20"/>
        <v>28.689</v>
      </c>
      <c r="BI17" s="121">
        <f ca="1" t="shared" si="20"/>
        <v>28.695</v>
      </c>
      <c r="BJ17" s="121">
        <f ca="1" t="shared" si="20"/>
        <v>28.701</v>
      </c>
      <c r="BK17" s="121">
        <f ca="1" t="shared" si="20"/>
        <v>28.635</v>
      </c>
      <c r="BL17" s="121">
        <f ca="1" t="shared" si="20"/>
        <v>28.684</v>
      </c>
      <c r="BM17" s="121">
        <f ca="1" t="shared" si="20"/>
        <v>28.709</v>
      </c>
      <c r="BN17" s="121">
        <f ca="1" t="shared" si="20"/>
        <v>28.714</v>
      </c>
      <c r="BO17" s="121">
        <f ca="1" t="shared" si="20"/>
        <v>28.671</v>
      </c>
      <c r="BP17" s="121">
        <f ca="1" t="shared" si="20"/>
        <v>28.674</v>
      </c>
    </row>
    <row r="18" ht="15" customHeight="1" spans="1:68">
      <c r="A18" s="56"/>
      <c r="B18" s="50" t="s">
        <v>73</v>
      </c>
      <c r="C18" s="51" t="s">
        <v>74</v>
      </c>
      <c r="D18" s="51" t="s">
        <v>64</v>
      </c>
      <c r="E18" s="57"/>
      <c r="F18" s="53" t="s">
        <v>58</v>
      </c>
      <c r="G18" s="54">
        <v>28.65</v>
      </c>
      <c r="H18" s="55">
        <v>0.15</v>
      </c>
      <c r="I18" s="55">
        <v>0.15</v>
      </c>
      <c r="J18" s="79" t="s">
        <v>59</v>
      </c>
      <c r="K18" s="80">
        <f t="shared" si="0"/>
        <v>28.8</v>
      </c>
      <c r="L18" s="80">
        <f t="shared" si="1"/>
        <v>28.5</v>
      </c>
      <c r="M18" s="81"/>
      <c r="N18" s="82">
        <f t="shared" si="2"/>
        <v>28.728</v>
      </c>
      <c r="O18" s="82">
        <f t="shared" si="3"/>
        <v>28.585</v>
      </c>
      <c r="P18" s="63">
        <f t="shared" si="4"/>
        <v>0.143000000000001</v>
      </c>
      <c r="Q18" s="63">
        <v>0.078</v>
      </c>
      <c r="R18" s="63">
        <v>0.065</v>
      </c>
      <c r="S18" s="82">
        <f ca="1" t="shared" si="5"/>
        <v>28.65228125</v>
      </c>
      <c r="T18" s="92">
        <f ca="1" t="shared" si="6"/>
        <v>0.0416693856639729</v>
      </c>
      <c r="U18" s="93">
        <f ca="1" t="shared" si="7"/>
        <v>1.19992169798725</v>
      </c>
      <c r="V18" s="93">
        <f ca="1" t="shared" si="8"/>
        <v>1.18167288883038</v>
      </c>
      <c r="W18" s="93">
        <f ca="1" t="shared" si="9"/>
        <v>1.21817050714412</v>
      </c>
      <c r="X18" s="93">
        <f ca="1" t="shared" si="10"/>
        <v>1.18167288883038</v>
      </c>
      <c r="Y18" s="101">
        <f ca="1" t="shared" si="11"/>
        <v>0.999674871312086</v>
      </c>
      <c r="Z18" s="105"/>
      <c r="AA18" s="105"/>
      <c r="AB18" s="105"/>
      <c r="AC18" s="105"/>
      <c r="AD18" s="106"/>
      <c r="AE18" s="107"/>
      <c r="AF18" s="108"/>
      <c r="AG18" s="122"/>
      <c r="AH18" s="122"/>
      <c r="AI18" s="123"/>
      <c r="AJ18" s="124"/>
      <c r="AK18" s="121">
        <f ca="1" t="shared" si="19"/>
        <v>28.631</v>
      </c>
      <c r="AL18" s="121">
        <f ca="1" t="shared" ref="AL18:BP18" si="21">ROUNDUP(RAND()*($N18-$O18)+$O18,3)</f>
        <v>28.685</v>
      </c>
      <c r="AM18" s="121">
        <f ca="1" t="shared" si="21"/>
        <v>28.586</v>
      </c>
      <c r="AN18" s="121">
        <f ca="1" t="shared" si="21"/>
        <v>28.692</v>
      </c>
      <c r="AO18" s="121">
        <f ca="1" t="shared" si="21"/>
        <v>28.668</v>
      </c>
      <c r="AP18" s="121">
        <f ca="1" t="shared" si="21"/>
        <v>28.698</v>
      </c>
      <c r="AQ18" s="121">
        <f ca="1" t="shared" si="21"/>
        <v>28.683</v>
      </c>
      <c r="AR18" s="121">
        <f ca="1" t="shared" si="21"/>
        <v>28.622</v>
      </c>
      <c r="AS18" s="121">
        <f ca="1" t="shared" si="21"/>
        <v>28.677</v>
      </c>
      <c r="AT18" s="121">
        <f ca="1" t="shared" si="21"/>
        <v>28.726</v>
      </c>
      <c r="AU18" s="121">
        <f ca="1" t="shared" si="21"/>
        <v>28.643</v>
      </c>
      <c r="AV18" s="121">
        <f ca="1" t="shared" si="21"/>
        <v>28.62</v>
      </c>
      <c r="AW18" s="121">
        <f ca="1" t="shared" si="21"/>
        <v>28.609</v>
      </c>
      <c r="AX18" s="121">
        <f ca="1" t="shared" si="21"/>
        <v>28.719</v>
      </c>
      <c r="AY18" s="121">
        <f ca="1" t="shared" si="21"/>
        <v>28.638</v>
      </c>
      <c r="AZ18" s="121">
        <f ca="1" t="shared" si="21"/>
        <v>28.635</v>
      </c>
      <c r="BA18" s="121">
        <f ca="1" t="shared" si="21"/>
        <v>28.685</v>
      </c>
      <c r="BB18" s="121">
        <f ca="1" t="shared" si="21"/>
        <v>28.592</v>
      </c>
      <c r="BC18" s="121">
        <f ca="1" t="shared" si="21"/>
        <v>28.612</v>
      </c>
      <c r="BD18" s="121">
        <f ca="1" t="shared" si="21"/>
        <v>28.675</v>
      </c>
      <c r="BE18" s="121">
        <f ca="1" t="shared" si="21"/>
        <v>28.704</v>
      </c>
      <c r="BF18" s="121">
        <f ca="1" t="shared" si="21"/>
        <v>28.609</v>
      </c>
      <c r="BG18" s="121">
        <f ca="1" t="shared" si="21"/>
        <v>28.725</v>
      </c>
      <c r="BH18" s="121">
        <f ca="1" t="shared" si="21"/>
        <v>28.675</v>
      </c>
      <c r="BI18" s="121">
        <f ca="1" t="shared" si="21"/>
        <v>28.617</v>
      </c>
      <c r="BJ18" s="121">
        <f ca="1" t="shared" si="21"/>
        <v>28.647</v>
      </c>
      <c r="BK18" s="121">
        <f ca="1" t="shared" si="21"/>
        <v>28.69</v>
      </c>
      <c r="BL18" s="121">
        <f ca="1" t="shared" si="21"/>
        <v>28.642</v>
      </c>
      <c r="BM18" s="121">
        <f ca="1" t="shared" si="21"/>
        <v>28.6</v>
      </c>
      <c r="BN18" s="121">
        <f ca="1" t="shared" si="21"/>
        <v>28.608</v>
      </c>
      <c r="BO18" s="121">
        <f ca="1" t="shared" si="21"/>
        <v>28.665</v>
      </c>
      <c r="BP18" s="121">
        <f ca="1" t="shared" si="21"/>
        <v>28.595</v>
      </c>
    </row>
    <row r="19" ht="15" customHeight="1" spans="1:68">
      <c r="A19" s="56"/>
      <c r="B19" s="50" t="s">
        <v>75</v>
      </c>
      <c r="C19" s="51" t="s">
        <v>76</v>
      </c>
      <c r="D19" s="59" t="s">
        <v>77</v>
      </c>
      <c r="E19" s="57"/>
      <c r="F19" s="53" t="s">
        <v>58</v>
      </c>
      <c r="G19" s="54">
        <v>81.56</v>
      </c>
      <c r="H19" s="55">
        <v>0.15</v>
      </c>
      <c r="I19" s="55">
        <v>0.15</v>
      </c>
      <c r="J19" s="79" t="s">
        <v>59</v>
      </c>
      <c r="K19" s="80">
        <f t="shared" si="0"/>
        <v>81.71</v>
      </c>
      <c r="L19" s="80">
        <f t="shared" si="1"/>
        <v>81.41</v>
      </c>
      <c r="M19" s="81"/>
      <c r="N19" s="82">
        <f t="shared" si="2"/>
        <v>81.605</v>
      </c>
      <c r="O19" s="82">
        <f t="shared" si="3"/>
        <v>81.508</v>
      </c>
      <c r="P19" s="63">
        <f t="shared" si="4"/>
        <v>0.0970000000000084</v>
      </c>
      <c r="Q19" s="63">
        <v>0.045</v>
      </c>
      <c r="R19" s="63">
        <v>0.052</v>
      </c>
      <c r="S19" s="82">
        <f ca="1" t="shared" si="5"/>
        <v>81.54871875</v>
      </c>
      <c r="T19" s="92">
        <f ca="1" t="shared" si="6"/>
        <v>0.0330953991296116</v>
      </c>
      <c r="U19" s="93">
        <f ca="1" t="shared" si="7"/>
        <v>1.51078401575351</v>
      </c>
      <c r="V19" s="93">
        <f ca="1" t="shared" si="8"/>
        <v>1.62440756360485</v>
      </c>
      <c r="W19" s="93">
        <f ca="1" t="shared" si="9"/>
        <v>1.39716046790215</v>
      </c>
      <c r="X19" s="93">
        <f ca="1" t="shared" si="10"/>
        <v>1.39716046790215</v>
      </c>
      <c r="Y19" s="101">
        <f ca="1" t="shared" si="11"/>
        <v>0.999985594092907</v>
      </c>
      <c r="Z19" s="105"/>
      <c r="AA19" s="105"/>
      <c r="AB19" s="105"/>
      <c r="AC19" s="105"/>
      <c r="AD19" s="106"/>
      <c r="AE19" s="107"/>
      <c r="AF19" s="108"/>
      <c r="AG19" s="122"/>
      <c r="AH19" s="122"/>
      <c r="AI19" s="123"/>
      <c r="AJ19" s="124"/>
      <c r="AK19" s="121">
        <f ca="1" t="shared" si="19"/>
        <v>81.602</v>
      </c>
      <c r="AL19" s="121">
        <f ca="1" t="shared" ref="AL19:BP19" si="22">ROUNDUP(RAND()*($N19-$O19)+$O19,3)</f>
        <v>81.516</v>
      </c>
      <c r="AM19" s="121">
        <f ca="1" t="shared" si="22"/>
        <v>81.575</v>
      </c>
      <c r="AN19" s="121">
        <f ca="1" t="shared" si="22"/>
        <v>81.522</v>
      </c>
      <c r="AO19" s="121">
        <f ca="1" t="shared" si="22"/>
        <v>81.509</v>
      </c>
      <c r="AP19" s="121">
        <f ca="1" t="shared" si="22"/>
        <v>81.529</v>
      </c>
      <c r="AQ19" s="121">
        <f ca="1" t="shared" si="22"/>
        <v>81.603</v>
      </c>
      <c r="AR19" s="121">
        <f ca="1" t="shared" si="22"/>
        <v>81.588</v>
      </c>
      <c r="AS19" s="121">
        <f ca="1" t="shared" si="22"/>
        <v>81.523</v>
      </c>
      <c r="AT19" s="121">
        <f ca="1" t="shared" si="22"/>
        <v>81.513</v>
      </c>
      <c r="AU19" s="121">
        <f ca="1" t="shared" si="22"/>
        <v>81.514</v>
      </c>
      <c r="AV19" s="121">
        <f ca="1" t="shared" si="22"/>
        <v>81.564</v>
      </c>
      <c r="AW19" s="121">
        <f ca="1" t="shared" si="22"/>
        <v>81.551</v>
      </c>
      <c r="AX19" s="121">
        <f ca="1" t="shared" si="22"/>
        <v>81.53</v>
      </c>
      <c r="AY19" s="121">
        <f ca="1" t="shared" si="22"/>
        <v>81.537</v>
      </c>
      <c r="AZ19" s="121">
        <f ca="1" t="shared" si="22"/>
        <v>81.575</v>
      </c>
      <c r="BA19" s="121">
        <f ca="1" t="shared" si="22"/>
        <v>81.54</v>
      </c>
      <c r="BB19" s="121">
        <f ca="1" t="shared" si="22"/>
        <v>81.518</v>
      </c>
      <c r="BC19" s="121">
        <f ca="1" t="shared" si="22"/>
        <v>81.601</v>
      </c>
      <c r="BD19" s="121">
        <f ca="1" t="shared" si="22"/>
        <v>81.527</v>
      </c>
      <c r="BE19" s="121">
        <f ca="1" t="shared" si="22"/>
        <v>81.528</v>
      </c>
      <c r="BF19" s="121">
        <f ca="1" t="shared" si="22"/>
        <v>81.602</v>
      </c>
      <c r="BG19" s="121">
        <f ca="1" t="shared" si="22"/>
        <v>81.569</v>
      </c>
      <c r="BH19" s="121">
        <f ca="1" t="shared" si="22"/>
        <v>81.594</v>
      </c>
      <c r="BI19" s="121">
        <f ca="1" t="shared" si="22"/>
        <v>81.512</v>
      </c>
      <c r="BJ19" s="121">
        <f ca="1" t="shared" si="22"/>
        <v>81.516</v>
      </c>
      <c r="BK19" s="121">
        <f ca="1" t="shared" si="22"/>
        <v>81.522</v>
      </c>
      <c r="BL19" s="121">
        <f ca="1" t="shared" si="22"/>
        <v>81.52</v>
      </c>
      <c r="BM19" s="121">
        <f ca="1" t="shared" si="22"/>
        <v>81.603</v>
      </c>
      <c r="BN19" s="121">
        <f ca="1" t="shared" si="22"/>
        <v>81.53</v>
      </c>
      <c r="BO19" s="121">
        <f ca="1" t="shared" si="22"/>
        <v>81.561</v>
      </c>
      <c r="BP19" s="121">
        <f ca="1" t="shared" si="22"/>
        <v>81.565</v>
      </c>
    </row>
    <row r="20" ht="15" customHeight="1" spans="1:68">
      <c r="A20" s="56"/>
      <c r="B20" s="50" t="s">
        <v>78</v>
      </c>
      <c r="C20" s="51" t="s">
        <v>79</v>
      </c>
      <c r="D20" s="59" t="s">
        <v>80</v>
      </c>
      <c r="E20" s="57"/>
      <c r="F20" s="53" t="s">
        <v>58</v>
      </c>
      <c r="G20" s="58">
        <v>0</v>
      </c>
      <c r="H20" s="60">
        <v>0.2</v>
      </c>
      <c r="I20" s="60">
        <v>0</v>
      </c>
      <c r="J20" s="79" t="s">
        <v>59</v>
      </c>
      <c r="K20" s="80">
        <f t="shared" si="0"/>
        <v>0.2</v>
      </c>
      <c r="L20" s="80">
        <f t="shared" si="1"/>
        <v>0</v>
      </c>
      <c r="M20" s="81"/>
      <c r="N20" s="82">
        <f t="shared" si="2"/>
        <v>0.055</v>
      </c>
      <c r="O20" s="82">
        <f>G20+R20</f>
        <v>0.02</v>
      </c>
      <c r="P20" s="63">
        <f t="shared" si="4"/>
        <v>0.035</v>
      </c>
      <c r="Q20" s="63">
        <v>0.055</v>
      </c>
      <c r="R20" s="63">
        <v>0.02</v>
      </c>
      <c r="S20" s="82">
        <f ca="1" t="shared" si="5"/>
        <v>0.036875</v>
      </c>
      <c r="T20" s="92">
        <f ca="1" t="shared" si="6"/>
        <v>0.0101305988104388</v>
      </c>
      <c r="U20" s="93">
        <f ca="1" t="shared" si="7"/>
        <v>5.36740236361651</v>
      </c>
      <c r="V20" s="93">
        <f ca="1" t="shared" si="8"/>
        <v>5.36740236361651</v>
      </c>
      <c r="W20" s="93">
        <f ca="1" t="shared" si="9"/>
        <v>1.21332084081753</v>
      </c>
      <c r="X20" s="93">
        <f ca="1" t="shared" si="10"/>
        <v>5.36740236361651</v>
      </c>
      <c r="Y20" s="101">
        <f ca="1" t="shared" si="11"/>
        <v>1</v>
      </c>
      <c r="Z20" s="105"/>
      <c r="AA20" s="105"/>
      <c r="AB20" s="105"/>
      <c r="AC20" s="105"/>
      <c r="AD20" s="106"/>
      <c r="AE20" s="107"/>
      <c r="AF20" s="108"/>
      <c r="AG20" s="122"/>
      <c r="AH20" s="122"/>
      <c r="AI20" s="123"/>
      <c r="AJ20" s="124"/>
      <c r="AK20" s="121">
        <f ca="1" t="shared" si="19"/>
        <v>0.039</v>
      </c>
      <c r="AL20" s="121">
        <f ca="1" t="shared" ref="AL20:BP20" si="23">ROUNDUP(RAND()*($N20-$O20)+$O20,3)</f>
        <v>0.045</v>
      </c>
      <c r="AM20" s="121">
        <f ca="1" t="shared" si="23"/>
        <v>0.031</v>
      </c>
      <c r="AN20" s="121">
        <f ca="1" t="shared" si="23"/>
        <v>0.049</v>
      </c>
      <c r="AO20" s="121">
        <f ca="1" t="shared" si="23"/>
        <v>0.032</v>
      </c>
      <c r="AP20" s="121">
        <f ca="1" t="shared" si="23"/>
        <v>0.045</v>
      </c>
      <c r="AQ20" s="121">
        <f ca="1" t="shared" si="23"/>
        <v>0.023</v>
      </c>
      <c r="AR20" s="121">
        <f ca="1" t="shared" si="23"/>
        <v>0.024</v>
      </c>
      <c r="AS20" s="121">
        <f ca="1" t="shared" si="23"/>
        <v>0.042</v>
      </c>
      <c r="AT20" s="121">
        <f ca="1" t="shared" si="23"/>
        <v>0.045</v>
      </c>
      <c r="AU20" s="121">
        <f ca="1" t="shared" si="23"/>
        <v>0.036</v>
      </c>
      <c r="AV20" s="121">
        <f ca="1" t="shared" si="23"/>
        <v>0.039</v>
      </c>
      <c r="AW20" s="121">
        <f ca="1" t="shared" si="23"/>
        <v>0.053</v>
      </c>
      <c r="AX20" s="121">
        <f ca="1" t="shared" si="23"/>
        <v>0.041</v>
      </c>
      <c r="AY20" s="121">
        <f ca="1" t="shared" si="23"/>
        <v>0.025</v>
      </c>
      <c r="AZ20" s="121">
        <f ca="1" t="shared" si="23"/>
        <v>0.026</v>
      </c>
      <c r="BA20" s="121">
        <f ca="1" t="shared" si="23"/>
        <v>0.047</v>
      </c>
      <c r="BB20" s="121">
        <f ca="1" t="shared" si="23"/>
        <v>0.046</v>
      </c>
      <c r="BC20" s="121">
        <f ca="1" t="shared" si="23"/>
        <v>0.047</v>
      </c>
      <c r="BD20" s="121">
        <f ca="1" t="shared" si="23"/>
        <v>0.048</v>
      </c>
      <c r="BE20" s="121">
        <f ca="1" t="shared" si="23"/>
        <v>0.038</v>
      </c>
      <c r="BF20" s="121">
        <f ca="1" t="shared" si="23"/>
        <v>0.055</v>
      </c>
      <c r="BG20" s="121">
        <f ca="1" t="shared" si="23"/>
        <v>0.038</v>
      </c>
      <c r="BH20" s="121">
        <f ca="1" t="shared" si="23"/>
        <v>0.025</v>
      </c>
      <c r="BI20" s="121">
        <f ca="1" t="shared" si="23"/>
        <v>0.05</v>
      </c>
      <c r="BJ20" s="121">
        <f ca="1" t="shared" si="23"/>
        <v>0.028</v>
      </c>
      <c r="BK20" s="121">
        <f ca="1" t="shared" si="23"/>
        <v>0.027</v>
      </c>
      <c r="BL20" s="121">
        <f ca="1" t="shared" si="23"/>
        <v>0.022</v>
      </c>
      <c r="BM20" s="121">
        <f ca="1" t="shared" si="23"/>
        <v>0.021</v>
      </c>
      <c r="BN20" s="121">
        <f ca="1" t="shared" si="23"/>
        <v>0.036</v>
      </c>
      <c r="BO20" s="121">
        <f ca="1" t="shared" si="23"/>
        <v>0.028</v>
      </c>
      <c r="BP20" s="121">
        <f ca="1" t="shared" si="23"/>
        <v>0.029</v>
      </c>
    </row>
    <row r="21" ht="15" customHeight="1" spans="1:68">
      <c r="A21" s="56"/>
      <c r="B21" s="50" t="s">
        <v>78</v>
      </c>
      <c r="C21" s="51" t="s">
        <v>81</v>
      </c>
      <c r="D21" s="59" t="s">
        <v>80</v>
      </c>
      <c r="E21" s="57"/>
      <c r="F21" s="53" t="s">
        <v>58</v>
      </c>
      <c r="G21" s="58">
        <v>0</v>
      </c>
      <c r="H21" s="60">
        <v>0.2</v>
      </c>
      <c r="I21" s="60">
        <v>0</v>
      </c>
      <c r="J21" s="79" t="s">
        <v>59</v>
      </c>
      <c r="K21" s="80">
        <f t="shared" si="0"/>
        <v>0.2</v>
      </c>
      <c r="L21" s="80">
        <f t="shared" si="1"/>
        <v>0</v>
      </c>
      <c r="M21" s="81"/>
      <c r="N21" s="82">
        <f t="shared" si="2"/>
        <v>0.085</v>
      </c>
      <c r="O21" s="82">
        <f>G21+R21</f>
        <v>0.013</v>
      </c>
      <c r="P21" s="63">
        <f t="shared" si="4"/>
        <v>0.072</v>
      </c>
      <c r="Q21" s="63">
        <v>0.085</v>
      </c>
      <c r="R21" s="63">
        <v>0.013</v>
      </c>
      <c r="S21" s="82">
        <f ca="1" t="shared" si="5"/>
        <v>0.05115625</v>
      </c>
      <c r="T21" s="92">
        <f ca="1" t="shared" si="6"/>
        <v>0.0205333864639377</v>
      </c>
      <c r="U21" s="93">
        <f ca="1" t="shared" si="7"/>
        <v>2.41628839063981</v>
      </c>
      <c r="V21" s="93">
        <f ca="1" t="shared" si="8"/>
        <v>2.41628839063981</v>
      </c>
      <c r="W21" s="93">
        <f ca="1" t="shared" si="9"/>
        <v>0.830456455065584</v>
      </c>
      <c r="X21" s="93">
        <f ca="1" t="shared" si="10"/>
        <v>2.41628839063981</v>
      </c>
      <c r="Y21" s="101">
        <f ca="1" t="shared" si="11"/>
        <v>0.99999999999979</v>
      </c>
      <c r="Z21" s="105"/>
      <c r="AA21" s="105"/>
      <c r="AB21" s="105"/>
      <c r="AC21" s="105"/>
      <c r="AD21" s="106"/>
      <c r="AE21" s="107"/>
      <c r="AF21" s="108"/>
      <c r="AG21" s="122"/>
      <c r="AH21" s="122"/>
      <c r="AI21" s="123"/>
      <c r="AJ21" s="124"/>
      <c r="AK21" s="121">
        <f ca="1" t="shared" si="19"/>
        <v>0.059</v>
      </c>
      <c r="AL21" s="121">
        <f ca="1" t="shared" ref="AL21:BP21" si="24">ROUNDUP(RAND()*($N21-$O21)+$O21,3)</f>
        <v>0.054</v>
      </c>
      <c r="AM21" s="121">
        <f ca="1" t="shared" si="24"/>
        <v>0.022</v>
      </c>
      <c r="AN21" s="121">
        <f ca="1" t="shared" si="24"/>
        <v>0.024</v>
      </c>
      <c r="AO21" s="121">
        <f ca="1" t="shared" si="24"/>
        <v>0.063</v>
      </c>
      <c r="AP21" s="121">
        <f ca="1" t="shared" si="24"/>
        <v>0.025</v>
      </c>
      <c r="AQ21" s="121">
        <f ca="1" t="shared" si="24"/>
        <v>0.014</v>
      </c>
      <c r="AR21" s="121">
        <f ca="1" t="shared" si="24"/>
        <v>0.063</v>
      </c>
      <c r="AS21" s="121">
        <f ca="1" t="shared" si="24"/>
        <v>0.065</v>
      </c>
      <c r="AT21" s="121">
        <f ca="1" t="shared" si="24"/>
        <v>0.062</v>
      </c>
      <c r="AU21" s="121">
        <f ca="1" t="shared" si="24"/>
        <v>0.065</v>
      </c>
      <c r="AV21" s="121">
        <f ca="1" t="shared" si="24"/>
        <v>0.028</v>
      </c>
      <c r="AW21" s="121">
        <f ca="1" t="shared" si="24"/>
        <v>0.038</v>
      </c>
      <c r="AX21" s="121">
        <f ca="1" t="shared" si="24"/>
        <v>0.067</v>
      </c>
      <c r="AY21" s="121">
        <f ca="1" t="shared" si="24"/>
        <v>0.027</v>
      </c>
      <c r="AZ21" s="121">
        <f ca="1" t="shared" si="24"/>
        <v>0.08</v>
      </c>
      <c r="BA21" s="121">
        <f ca="1" t="shared" si="24"/>
        <v>0.069</v>
      </c>
      <c r="BB21" s="121">
        <f ca="1" t="shared" si="24"/>
        <v>0.065</v>
      </c>
      <c r="BC21" s="121">
        <f ca="1" t="shared" si="24"/>
        <v>0.03</v>
      </c>
      <c r="BD21" s="121">
        <f ca="1" t="shared" si="24"/>
        <v>0.079</v>
      </c>
      <c r="BE21" s="121">
        <f ca="1" t="shared" si="24"/>
        <v>0.029</v>
      </c>
      <c r="BF21" s="121">
        <f ca="1" t="shared" si="24"/>
        <v>0.056</v>
      </c>
      <c r="BG21" s="121">
        <f ca="1" t="shared" si="24"/>
        <v>0.083</v>
      </c>
      <c r="BH21" s="121">
        <f ca="1" t="shared" si="24"/>
        <v>0.034</v>
      </c>
      <c r="BI21" s="121">
        <f ca="1" t="shared" si="24"/>
        <v>0.029</v>
      </c>
      <c r="BJ21" s="121">
        <f ca="1" t="shared" si="24"/>
        <v>0.043</v>
      </c>
      <c r="BK21" s="121">
        <f ca="1" t="shared" si="24"/>
        <v>0.076</v>
      </c>
      <c r="BL21" s="121">
        <f ca="1" t="shared" si="24"/>
        <v>0.083</v>
      </c>
      <c r="BM21" s="121">
        <f ca="1" t="shared" si="24"/>
        <v>0.065</v>
      </c>
      <c r="BN21" s="121">
        <f ca="1" t="shared" si="24"/>
        <v>0.04</v>
      </c>
      <c r="BO21" s="121">
        <f ca="1" t="shared" si="24"/>
        <v>0.042</v>
      </c>
      <c r="BP21" s="121">
        <f ca="1" t="shared" si="24"/>
        <v>0.058</v>
      </c>
    </row>
    <row r="22" s="22" customFormat="1" ht="15" customHeight="1" spans="2:68">
      <c r="B22" s="50" t="s">
        <v>82</v>
      </c>
      <c r="C22" s="51" t="s">
        <v>83</v>
      </c>
      <c r="D22" s="61" t="s">
        <v>84</v>
      </c>
      <c r="E22" s="52"/>
      <c r="F22" s="53" t="s">
        <v>58</v>
      </c>
      <c r="G22" s="54">
        <v>0</v>
      </c>
      <c r="H22" s="55">
        <v>0.15</v>
      </c>
      <c r="I22" s="55">
        <v>0</v>
      </c>
      <c r="J22" s="79" t="s">
        <v>59</v>
      </c>
      <c r="K22" s="80">
        <f t="shared" si="0"/>
        <v>0.15</v>
      </c>
      <c r="L22" s="80">
        <f t="shared" si="1"/>
        <v>0</v>
      </c>
      <c r="M22" s="81"/>
      <c r="N22" s="82">
        <f t="shared" si="2"/>
        <v>0.082</v>
      </c>
      <c r="O22" s="82">
        <f>G22+R22</f>
        <v>0.015</v>
      </c>
      <c r="P22" s="63">
        <f t="shared" si="4"/>
        <v>0.067</v>
      </c>
      <c r="Q22" s="63">
        <v>0.082</v>
      </c>
      <c r="R22" s="63">
        <v>0.015</v>
      </c>
      <c r="S22" s="82">
        <f ca="1" t="shared" si="5"/>
        <v>0.0529375</v>
      </c>
      <c r="T22" s="92">
        <f ca="1" t="shared" si="6"/>
        <v>0.0176944268608928</v>
      </c>
      <c r="U22" s="93">
        <f ca="1" t="shared" si="7"/>
        <v>1.82849475267119</v>
      </c>
      <c r="V22" s="93">
        <f ca="1" t="shared" si="8"/>
        <v>1.82849475267119</v>
      </c>
      <c r="W22" s="93">
        <f ca="1" t="shared" si="9"/>
        <v>0.997253738256601</v>
      </c>
      <c r="X22" s="93">
        <f ca="1" t="shared" si="10"/>
        <v>1.82849475267119</v>
      </c>
      <c r="Y22" s="101">
        <f ca="1" t="shared" si="11"/>
        <v>0.999999979383086</v>
      </c>
      <c r="Z22" s="102"/>
      <c r="AA22" s="102"/>
      <c r="AB22" s="102"/>
      <c r="AC22" s="102"/>
      <c r="AD22" s="103"/>
      <c r="AE22" s="104"/>
      <c r="AF22" s="104"/>
      <c r="AG22" s="118"/>
      <c r="AH22" s="118"/>
      <c r="AI22" s="119"/>
      <c r="AJ22" s="120"/>
      <c r="AK22" s="121">
        <f ca="1" t="shared" si="19"/>
        <v>0.06</v>
      </c>
      <c r="AL22" s="121">
        <f ca="1" t="shared" ref="AL22:BP22" si="25">ROUNDUP(RAND()*($N22-$O22)+$O22,3)</f>
        <v>0.036</v>
      </c>
      <c r="AM22" s="121">
        <f ca="1" t="shared" si="25"/>
        <v>0.054</v>
      </c>
      <c r="AN22" s="121">
        <f ca="1" t="shared" si="25"/>
        <v>0.033</v>
      </c>
      <c r="AO22" s="121">
        <f ca="1" t="shared" si="25"/>
        <v>0.075</v>
      </c>
      <c r="AP22" s="121">
        <f ca="1" t="shared" si="25"/>
        <v>0.03</v>
      </c>
      <c r="AQ22" s="121">
        <f ca="1" t="shared" si="25"/>
        <v>0.04</v>
      </c>
      <c r="AR22" s="121">
        <f ca="1" t="shared" si="25"/>
        <v>0.073</v>
      </c>
      <c r="AS22" s="121">
        <f ca="1" t="shared" si="25"/>
        <v>0.073</v>
      </c>
      <c r="AT22" s="121">
        <f ca="1" t="shared" si="25"/>
        <v>0.038</v>
      </c>
      <c r="AU22" s="121">
        <f ca="1" t="shared" si="25"/>
        <v>0.046</v>
      </c>
      <c r="AV22" s="121">
        <f ca="1" t="shared" si="25"/>
        <v>0.045</v>
      </c>
      <c r="AW22" s="121">
        <f ca="1" t="shared" si="25"/>
        <v>0.079</v>
      </c>
      <c r="AX22" s="121">
        <f ca="1" t="shared" si="25"/>
        <v>0.066</v>
      </c>
      <c r="AY22" s="121">
        <f ca="1" t="shared" si="25"/>
        <v>0.078</v>
      </c>
      <c r="AZ22" s="121">
        <f ca="1" t="shared" si="25"/>
        <v>0.081</v>
      </c>
      <c r="BA22" s="121">
        <f ca="1" t="shared" si="25"/>
        <v>0.04</v>
      </c>
      <c r="BB22" s="121">
        <f ca="1" t="shared" si="25"/>
        <v>0.048</v>
      </c>
      <c r="BC22" s="121">
        <f ca="1" t="shared" si="25"/>
        <v>0.031</v>
      </c>
      <c r="BD22" s="121">
        <f ca="1" t="shared" si="25"/>
        <v>0.041</v>
      </c>
      <c r="BE22" s="121">
        <f ca="1" t="shared" si="25"/>
        <v>0.043</v>
      </c>
      <c r="BF22" s="121">
        <f ca="1" t="shared" si="25"/>
        <v>0.081</v>
      </c>
      <c r="BG22" s="121">
        <f ca="1" t="shared" si="25"/>
        <v>0.057</v>
      </c>
      <c r="BH22" s="121">
        <f ca="1" t="shared" si="25"/>
        <v>0.05</v>
      </c>
      <c r="BI22" s="121">
        <f ca="1" t="shared" si="25"/>
        <v>0.064</v>
      </c>
      <c r="BJ22" s="121">
        <f ca="1" t="shared" si="25"/>
        <v>0.036</v>
      </c>
      <c r="BK22" s="121">
        <f ca="1" t="shared" si="25"/>
        <v>0.035</v>
      </c>
      <c r="BL22" s="121">
        <f ca="1" t="shared" si="25"/>
        <v>0.032</v>
      </c>
      <c r="BM22" s="121">
        <f ca="1" t="shared" si="25"/>
        <v>0.08</v>
      </c>
      <c r="BN22" s="121">
        <f ca="1" t="shared" si="25"/>
        <v>0.03</v>
      </c>
      <c r="BO22" s="121">
        <f ca="1" t="shared" si="25"/>
        <v>0.051</v>
      </c>
      <c r="BP22" s="121">
        <f ca="1" t="shared" si="25"/>
        <v>0.068</v>
      </c>
    </row>
    <row r="23" s="22" customFormat="1" ht="15" customHeight="1" spans="2:68">
      <c r="B23" s="50" t="s">
        <v>85</v>
      </c>
      <c r="C23" s="51" t="s">
        <v>86</v>
      </c>
      <c r="D23" s="62" t="s">
        <v>84</v>
      </c>
      <c r="E23" s="52"/>
      <c r="F23" s="53" t="s">
        <v>58</v>
      </c>
      <c r="G23" s="54">
        <v>0</v>
      </c>
      <c r="H23" s="55">
        <v>0.15</v>
      </c>
      <c r="I23" s="55">
        <v>0</v>
      </c>
      <c r="J23" s="79" t="s">
        <v>59</v>
      </c>
      <c r="K23" s="80">
        <f t="shared" si="0"/>
        <v>0.15</v>
      </c>
      <c r="L23" s="80">
        <f t="shared" si="1"/>
        <v>0</v>
      </c>
      <c r="M23" s="81"/>
      <c r="N23" s="82">
        <f t="shared" si="2"/>
        <v>0.069</v>
      </c>
      <c r="O23" s="82">
        <f>G23+R23</f>
        <v>0.017</v>
      </c>
      <c r="P23" s="63">
        <f t="shared" si="4"/>
        <v>0.052</v>
      </c>
      <c r="Q23" s="63">
        <v>0.069</v>
      </c>
      <c r="R23" s="63">
        <v>0.017</v>
      </c>
      <c r="S23" s="82">
        <f ca="1" t="shared" si="5"/>
        <v>0.03965625</v>
      </c>
      <c r="T23" s="92">
        <f ca="1" t="shared" si="6"/>
        <v>0.0144704579480335</v>
      </c>
      <c r="U23" s="93">
        <f ca="1" t="shared" si="7"/>
        <v>2.54181658466437</v>
      </c>
      <c r="V23" s="93">
        <f ca="1" t="shared" si="8"/>
        <v>2.54181658466437</v>
      </c>
      <c r="W23" s="93">
        <f ca="1" t="shared" si="9"/>
        <v>0.913499078430782</v>
      </c>
      <c r="X23" s="93">
        <f ca="1" t="shared" si="10"/>
        <v>2.54181658466437</v>
      </c>
      <c r="Y23" s="101">
        <f ca="1" t="shared" si="11"/>
        <v>0.999999999999988</v>
      </c>
      <c r="Z23" s="102"/>
      <c r="AA23" s="102"/>
      <c r="AB23" s="102"/>
      <c r="AC23" s="102"/>
      <c r="AD23" s="103"/>
      <c r="AE23" s="104"/>
      <c r="AF23" s="104"/>
      <c r="AG23" s="118"/>
      <c r="AH23" s="118"/>
      <c r="AI23" s="119"/>
      <c r="AJ23" s="120"/>
      <c r="AK23" s="121">
        <f ca="1" t="shared" si="19"/>
        <v>0.025</v>
      </c>
      <c r="AL23" s="121">
        <f ca="1" t="shared" ref="AL23:BP23" si="26">ROUNDUP(RAND()*($N23-$O23)+$O23,3)</f>
        <v>0.049</v>
      </c>
      <c r="AM23" s="121">
        <f ca="1" t="shared" si="26"/>
        <v>0.02</v>
      </c>
      <c r="AN23" s="121">
        <f ca="1" t="shared" si="26"/>
        <v>0.033</v>
      </c>
      <c r="AO23" s="121">
        <f ca="1" t="shared" si="26"/>
        <v>0.061</v>
      </c>
      <c r="AP23" s="121">
        <f ca="1" t="shared" si="26"/>
        <v>0.035</v>
      </c>
      <c r="AQ23" s="121">
        <f ca="1" t="shared" si="26"/>
        <v>0.023</v>
      </c>
      <c r="AR23" s="121">
        <f ca="1" t="shared" si="26"/>
        <v>0.051</v>
      </c>
      <c r="AS23" s="121">
        <f ca="1" t="shared" si="26"/>
        <v>0.063</v>
      </c>
      <c r="AT23" s="121">
        <f ca="1" t="shared" si="26"/>
        <v>0.025</v>
      </c>
      <c r="AU23" s="121">
        <f ca="1" t="shared" si="26"/>
        <v>0.048</v>
      </c>
      <c r="AV23" s="121">
        <f ca="1" t="shared" si="26"/>
        <v>0.034</v>
      </c>
      <c r="AW23" s="121">
        <f ca="1" t="shared" si="26"/>
        <v>0.057</v>
      </c>
      <c r="AX23" s="121">
        <f ca="1" t="shared" si="26"/>
        <v>0.034</v>
      </c>
      <c r="AY23" s="121">
        <f ca="1" t="shared" si="26"/>
        <v>0.027</v>
      </c>
      <c r="AZ23" s="121">
        <f ca="1" t="shared" si="26"/>
        <v>0.044</v>
      </c>
      <c r="BA23" s="121">
        <f ca="1" t="shared" si="26"/>
        <v>0.058</v>
      </c>
      <c r="BB23" s="121">
        <f ca="1" t="shared" si="26"/>
        <v>0.027</v>
      </c>
      <c r="BC23" s="121">
        <f ca="1" t="shared" si="26"/>
        <v>0.06</v>
      </c>
      <c r="BD23" s="121">
        <f ca="1" t="shared" si="26"/>
        <v>0.043</v>
      </c>
      <c r="BE23" s="121">
        <f ca="1" t="shared" si="26"/>
        <v>0.034</v>
      </c>
      <c r="BF23" s="121">
        <f ca="1" t="shared" si="26"/>
        <v>0.031</v>
      </c>
      <c r="BG23" s="121">
        <f ca="1" t="shared" si="26"/>
        <v>0.039</v>
      </c>
      <c r="BH23" s="121">
        <f ca="1" t="shared" si="26"/>
        <v>0.041</v>
      </c>
      <c r="BI23" s="121">
        <f ca="1" t="shared" si="26"/>
        <v>0.044</v>
      </c>
      <c r="BJ23" s="121">
        <f ca="1" t="shared" si="26"/>
        <v>0.068</v>
      </c>
      <c r="BK23" s="121">
        <f ca="1" t="shared" si="26"/>
        <v>0.027</v>
      </c>
      <c r="BL23" s="121">
        <f ca="1" t="shared" si="26"/>
        <v>0.035</v>
      </c>
      <c r="BM23" s="121">
        <f ca="1" t="shared" si="26"/>
        <v>0.024</v>
      </c>
      <c r="BN23" s="121">
        <f ca="1" t="shared" si="26"/>
        <v>0.027</v>
      </c>
      <c r="BO23" s="121">
        <f ca="1" t="shared" si="26"/>
        <v>0.064</v>
      </c>
      <c r="BP23" s="121">
        <f ca="1" t="shared" si="26"/>
        <v>0.018</v>
      </c>
    </row>
    <row r="24" ht="15" customHeight="1" spans="1:68">
      <c r="A24" s="56"/>
      <c r="B24" s="57" t="s">
        <v>87</v>
      </c>
      <c r="C24" s="51" t="s">
        <v>88</v>
      </c>
      <c r="D24" s="63" t="s">
        <v>89</v>
      </c>
      <c r="E24" s="57"/>
      <c r="F24" s="53" t="s">
        <v>58</v>
      </c>
      <c r="G24" s="58">
        <v>0</v>
      </c>
      <c r="H24" s="55">
        <v>0.35</v>
      </c>
      <c r="I24" s="55">
        <v>0</v>
      </c>
      <c r="J24" s="79" t="s">
        <v>59</v>
      </c>
      <c r="K24" s="80">
        <f t="shared" si="0"/>
        <v>0.35</v>
      </c>
      <c r="L24" s="80">
        <f t="shared" si="1"/>
        <v>0</v>
      </c>
      <c r="M24" s="81"/>
      <c r="N24" s="82">
        <f t="shared" si="2"/>
        <v>0</v>
      </c>
      <c r="O24" s="82">
        <f>G24+R24</f>
        <v>0</v>
      </c>
      <c r="P24" s="63">
        <f t="shared" si="4"/>
        <v>0</v>
      </c>
      <c r="Q24" s="63"/>
      <c r="R24" s="63"/>
      <c r="S24" s="82">
        <f ca="1" t="shared" si="5"/>
        <v>0.1128125</v>
      </c>
      <c r="T24" s="92">
        <f ca="1" t="shared" si="6"/>
        <v>0.0240261114676942</v>
      </c>
      <c r="U24" s="93">
        <f ca="1" t="shared" si="7"/>
        <v>3.29069063490813</v>
      </c>
      <c r="V24" s="93">
        <f ca="1" t="shared" si="8"/>
        <v>3.29069063490813</v>
      </c>
      <c r="W24" s="93">
        <f ca="1" t="shared" si="9"/>
        <v>1.56513744295367</v>
      </c>
      <c r="X24" s="93">
        <f ca="1" t="shared" si="10"/>
        <v>3.29069063490813</v>
      </c>
      <c r="Y24" s="101">
        <f ca="1" t="shared" si="11"/>
        <v>1</v>
      </c>
      <c r="Z24" s="105"/>
      <c r="AA24" s="105"/>
      <c r="AB24" s="105"/>
      <c r="AC24" s="105"/>
      <c r="AD24" s="106"/>
      <c r="AE24" s="107"/>
      <c r="AF24" s="108"/>
      <c r="AG24" s="122"/>
      <c r="AH24" s="122"/>
      <c r="AI24" s="123"/>
      <c r="AJ24" s="124"/>
      <c r="AK24" s="121">
        <f ca="1">MAX(ABS(AK25),ABS(AK26))*2</f>
        <v>0.142</v>
      </c>
      <c r="AL24" s="121">
        <f ca="1" t="shared" ref="AK24:BP24" si="27">MAX(ABS(AL25),ABS(AL26))*2</f>
        <v>0.104</v>
      </c>
      <c r="AM24" s="121">
        <f ca="1" t="shared" si="27"/>
        <v>0.134</v>
      </c>
      <c r="AN24" s="121">
        <f ca="1" t="shared" si="27"/>
        <v>0.074</v>
      </c>
      <c r="AO24" s="121">
        <f ca="1" t="shared" si="27"/>
        <v>0.132</v>
      </c>
      <c r="AP24" s="121">
        <f ca="1" t="shared" si="27"/>
        <v>0.146</v>
      </c>
      <c r="AQ24" s="121">
        <f ca="1" t="shared" si="27"/>
        <v>0.124</v>
      </c>
      <c r="AR24" s="121">
        <f ca="1" t="shared" si="27"/>
        <v>0.118</v>
      </c>
      <c r="AS24" s="121">
        <f ca="1" t="shared" si="27"/>
        <v>0.09</v>
      </c>
      <c r="AT24" s="121">
        <f ca="1" t="shared" si="27"/>
        <v>0.146</v>
      </c>
      <c r="AU24" s="121">
        <f ca="1" t="shared" si="27"/>
        <v>0.106</v>
      </c>
      <c r="AV24" s="121">
        <f ca="1" t="shared" si="27"/>
        <v>0.114</v>
      </c>
      <c r="AW24" s="121">
        <f ca="1" t="shared" si="27"/>
        <v>0.14</v>
      </c>
      <c r="AX24" s="121">
        <f ca="1" t="shared" si="27"/>
        <v>0.08</v>
      </c>
      <c r="AY24" s="121">
        <f ca="1" t="shared" si="27"/>
        <v>0.11</v>
      </c>
      <c r="AZ24" s="121">
        <f ca="1" t="shared" si="27"/>
        <v>0.13</v>
      </c>
      <c r="BA24" s="121">
        <f ca="1" t="shared" si="27"/>
        <v>0.106</v>
      </c>
      <c r="BB24" s="121">
        <f ca="1" t="shared" si="27"/>
        <v>0.126</v>
      </c>
      <c r="BC24" s="121">
        <f ca="1" t="shared" si="27"/>
        <v>0.094</v>
      </c>
      <c r="BD24" s="121">
        <f ca="1" t="shared" si="27"/>
        <v>0.13</v>
      </c>
      <c r="BE24" s="121">
        <f ca="1" t="shared" si="27"/>
        <v>0.084</v>
      </c>
      <c r="BF24" s="121">
        <f ca="1" t="shared" si="27"/>
        <v>0.104</v>
      </c>
      <c r="BG24" s="121">
        <f ca="1" t="shared" si="27"/>
        <v>0.05</v>
      </c>
      <c r="BH24" s="121">
        <f ca="1" t="shared" si="27"/>
        <v>0.132</v>
      </c>
      <c r="BI24" s="121">
        <f ca="1" t="shared" si="27"/>
        <v>0.132</v>
      </c>
      <c r="BJ24" s="121">
        <f ca="1" t="shared" si="27"/>
        <v>0.106</v>
      </c>
      <c r="BK24" s="121">
        <f ca="1" t="shared" si="27"/>
        <v>0.132</v>
      </c>
      <c r="BL24" s="121">
        <f ca="1" t="shared" si="27"/>
        <v>0.11</v>
      </c>
      <c r="BM24" s="121">
        <f ca="1" t="shared" si="27"/>
        <v>0.062</v>
      </c>
      <c r="BN24" s="121">
        <f ca="1" t="shared" si="27"/>
        <v>0.116</v>
      </c>
      <c r="BO24" s="121">
        <f ca="1" t="shared" si="27"/>
        <v>0.124</v>
      </c>
      <c r="BP24" s="121">
        <f ca="1" t="shared" si="27"/>
        <v>0.112</v>
      </c>
    </row>
    <row r="25" s="22" customFormat="1" ht="15" customHeight="1" spans="2:68">
      <c r="B25" s="50" t="s">
        <v>90</v>
      </c>
      <c r="C25" s="51" t="s">
        <v>91</v>
      </c>
      <c r="D25" s="63" t="s">
        <v>92</v>
      </c>
      <c r="E25" s="52"/>
      <c r="F25" s="53" t="s">
        <v>58</v>
      </c>
      <c r="G25" s="58">
        <v>0</v>
      </c>
      <c r="H25" s="55">
        <v>0.2</v>
      </c>
      <c r="I25" s="55">
        <v>0.15</v>
      </c>
      <c r="J25" s="79" t="s">
        <v>59</v>
      </c>
      <c r="K25" s="80">
        <f t="shared" si="0"/>
        <v>0.2</v>
      </c>
      <c r="L25" s="80">
        <f t="shared" si="1"/>
        <v>-0.15</v>
      </c>
      <c r="M25" s="81"/>
      <c r="N25" s="82">
        <f t="shared" si="2"/>
        <v>0.073</v>
      </c>
      <c r="O25" s="82">
        <f>G25-R25</f>
        <v>0.015</v>
      </c>
      <c r="P25" s="63">
        <f t="shared" si="4"/>
        <v>0.058</v>
      </c>
      <c r="Q25" s="63">
        <v>0.073</v>
      </c>
      <c r="R25" s="63">
        <v>-0.015</v>
      </c>
      <c r="S25" s="82">
        <f ca="1" t="shared" si="5"/>
        <v>0.04709375</v>
      </c>
      <c r="T25" s="92">
        <f ca="1" t="shared" si="6"/>
        <v>0.0152111151528594</v>
      </c>
      <c r="U25" s="93">
        <f ca="1" t="shared" si="7"/>
        <v>3.83491497810191</v>
      </c>
      <c r="V25" s="93">
        <f ca="1" t="shared" si="8"/>
        <v>3.35075696211654</v>
      </c>
      <c r="W25" s="93">
        <f ca="1" t="shared" si="9"/>
        <v>4.31907299408727</v>
      </c>
      <c r="X25" s="93">
        <f ca="1" t="shared" si="10"/>
        <v>3.35075696211654</v>
      </c>
      <c r="Y25" s="101">
        <f ca="1" t="shared" si="11"/>
        <v>1</v>
      </c>
      <c r="Z25" s="102"/>
      <c r="AA25" s="102"/>
      <c r="AB25" s="102"/>
      <c r="AC25" s="102"/>
      <c r="AD25" s="103"/>
      <c r="AE25" s="104"/>
      <c r="AF25" s="104"/>
      <c r="AG25" s="118"/>
      <c r="AH25" s="118"/>
      <c r="AI25" s="119"/>
      <c r="AJ25" s="120"/>
      <c r="AK25" s="121">
        <f ca="1">ROUNDUP(RAND()*($N25-$O25)+$O25,3)</f>
        <v>0.056</v>
      </c>
      <c r="AL25" s="121">
        <f ca="1" t="shared" ref="AL25:BP25" si="28">ROUNDUP(RAND()*($N25-$O25)+$O25,3)</f>
        <v>0.037</v>
      </c>
      <c r="AM25" s="121">
        <f ca="1" t="shared" si="28"/>
        <v>0.067</v>
      </c>
      <c r="AN25" s="121">
        <f ca="1" t="shared" si="28"/>
        <v>0.027</v>
      </c>
      <c r="AO25" s="121">
        <f ca="1" t="shared" si="28"/>
        <v>0.066</v>
      </c>
      <c r="AP25" s="121">
        <f ca="1" t="shared" si="28"/>
        <v>0.073</v>
      </c>
      <c r="AQ25" s="121">
        <f ca="1" t="shared" si="28"/>
        <v>0.035</v>
      </c>
      <c r="AR25" s="121">
        <f ca="1" t="shared" si="28"/>
        <v>0.059</v>
      </c>
      <c r="AS25" s="121">
        <f ca="1" t="shared" si="28"/>
        <v>0.045</v>
      </c>
      <c r="AT25" s="121">
        <f ca="1" t="shared" si="28"/>
        <v>0.031</v>
      </c>
      <c r="AU25" s="121">
        <f ca="1" t="shared" si="28"/>
        <v>0.053</v>
      </c>
      <c r="AV25" s="121">
        <f ca="1" t="shared" si="28"/>
        <v>0.057</v>
      </c>
      <c r="AW25" s="121">
        <f ca="1" t="shared" si="28"/>
        <v>0.07</v>
      </c>
      <c r="AX25" s="121">
        <f ca="1" t="shared" si="28"/>
        <v>0.018</v>
      </c>
      <c r="AY25" s="121">
        <f ca="1" t="shared" si="28"/>
        <v>0.055</v>
      </c>
      <c r="AZ25" s="121">
        <f ca="1" t="shared" si="28"/>
        <v>0.065</v>
      </c>
      <c r="BA25" s="121">
        <f ca="1" t="shared" si="28"/>
        <v>0.037</v>
      </c>
      <c r="BB25" s="121">
        <f ca="1" t="shared" si="28"/>
        <v>0.029</v>
      </c>
      <c r="BC25" s="121">
        <f ca="1" t="shared" si="28"/>
        <v>0.047</v>
      </c>
      <c r="BD25" s="121">
        <f ca="1" t="shared" si="28"/>
        <v>0.049</v>
      </c>
      <c r="BE25" s="121">
        <f ca="1" t="shared" si="28"/>
        <v>0.042</v>
      </c>
      <c r="BF25" s="121">
        <f ca="1" t="shared" si="28"/>
        <v>0.052</v>
      </c>
      <c r="BG25" s="121">
        <f ca="1" t="shared" si="28"/>
        <v>0.023</v>
      </c>
      <c r="BH25" s="121">
        <f ca="1" t="shared" si="28"/>
        <v>0.035</v>
      </c>
      <c r="BI25" s="121">
        <f ca="1" t="shared" si="28"/>
        <v>0.066</v>
      </c>
      <c r="BJ25" s="121">
        <f ca="1" t="shared" si="28"/>
        <v>0.053</v>
      </c>
      <c r="BK25" s="121">
        <f ca="1" t="shared" si="28"/>
        <v>0.066</v>
      </c>
      <c r="BL25" s="121">
        <f ca="1" t="shared" si="28"/>
        <v>0.053</v>
      </c>
      <c r="BM25" s="121">
        <f ca="1" t="shared" si="28"/>
        <v>0.031</v>
      </c>
      <c r="BN25" s="121">
        <f ca="1" t="shared" si="28"/>
        <v>0.037</v>
      </c>
      <c r="BO25" s="121">
        <f ca="1" t="shared" si="28"/>
        <v>0.045</v>
      </c>
      <c r="BP25" s="121">
        <f ca="1" t="shared" si="28"/>
        <v>0.028</v>
      </c>
    </row>
    <row r="26" ht="15" customHeight="1" spans="1:68">
      <c r="A26" s="56"/>
      <c r="B26" s="57" t="s">
        <v>93</v>
      </c>
      <c r="C26" s="51" t="s">
        <v>94</v>
      </c>
      <c r="D26" s="62" t="s">
        <v>95</v>
      </c>
      <c r="E26" s="57"/>
      <c r="F26" s="53" t="s">
        <v>58</v>
      </c>
      <c r="G26" s="58">
        <v>0</v>
      </c>
      <c r="H26" s="55">
        <v>0.2</v>
      </c>
      <c r="I26" s="55">
        <v>0.15</v>
      </c>
      <c r="J26" s="79" t="s">
        <v>59</v>
      </c>
      <c r="K26" s="80">
        <f t="shared" si="0"/>
        <v>0.2</v>
      </c>
      <c r="L26" s="80">
        <f t="shared" si="1"/>
        <v>-0.15</v>
      </c>
      <c r="M26" s="81"/>
      <c r="N26" s="82">
        <f t="shared" si="2"/>
        <v>-0.024</v>
      </c>
      <c r="O26" s="82">
        <f>G26-R26</f>
        <v>-0.074</v>
      </c>
      <c r="P26" s="63">
        <f t="shared" si="4"/>
        <v>0.05</v>
      </c>
      <c r="Q26" s="63">
        <v>-0.024</v>
      </c>
      <c r="R26" s="63">
        <v>0.074</v>
      </c>
      <c r="S26" s="82">
        <f ca="1" t="shared" si="5"/>
        <v>-0.04915625</v>
      </c>
      <c r="T26" s="92">
        <f ca="1" t="shared" si="6"/>
        <v>0.0141970223479569</v>
      </c>
      <c r="U26" s="93">
        <f ca="1" t="shared" si="7"/>
        <v>4.10884281954576</v>
      </c>
      <c r="V26" s="93">
        <f ca="1" t="shared" si="8"/>
        <v>5.84996496432828</v>
      </c>
      <c r="W26" s="93">
        <f ca="1" t="shared" si="9"/>
        <v>2.36772067476324</v>
      </c>
      <c r="X26" s="93">
        <f ca="1" t="shared" si="10"/>
        <v>2.36772067476324</v>
      </c>
      <c r="Y26" s="101">
        <f ca="1" t="shared" si="11"/>
        <v>0.99999999999939</v>
      </c>
      <c r="Z26" s="105"/>
      <c r="AA26" s="105"/>
      <c r="AB26" s="105"/>
      <c r="AC26" s="105"/>
      <c r="AD26" s="106"/>
      <c r="AE26" s="107"/>
      <c r="AF26" s="108"/>
      <c r="AG26" s="122"/>
      <c r="AH26" s="122"/>
      <c r="AI26" s="123"/>
      <c r="AJ26" s="124"/>
      <c r="AK26" s="121">
        <f ca="1">ROUNDUP(RAND()*($N26-$O26)+$O26,3)</f>
        <v>-0.071</v>
      </c>
      <c r="AL26" s="121">
        <f ca="1" t="shared" ref="AL26:BP26" si="29">ROUNDUP(RAND()*($N26-$O26)+$O26,3)</f>
        <v>-0.052</v>
      </c>
      <c r="AM26" s="121">
        <f ca="1" t="shared" si="29"/>
        <v>-0.041</v>
      </c>
      <c r="AN26" s="121">
        <f ca="1" t="shared" si="29"/>
        <v>-0.037</v>
      </c>
      <c r="AO26" s="121">
        <f ca="1" t="shared" si="29"/>
        <v>-0.035</v>
      </c>
      <c r="AP26" s="121">
        <f ca="1" t="shared" si="29"/>
        <v>-0.069</v>
      </c>
      <c r="AQ26" s="121">
        <f ca="1" t="shared" si="29"/>
        <v>-0.062</v>
      </c>
      <c r="AR26" s="121">
        <f ca="1" t="shared" si="29"/>
        <v>-0.052</v>
      </c>
      <c r="AS26" s="121">
        <f ca="1" t="shared" si="29"/>
        <v>-0.031</v>
      </c>
      <c r="AT26" s="121">
        <f ca="1" t="shared" si="29"/>
        <v>-0.073</v>
      </c>
      <c r="AU26" s="121">
        <f ca="1" t="shared" si="29"/>
        <v>-0.044</v>
      </c>
      <c r="AV26" s="121">
        <f ca="1" t="shared" si="29"/>
        <v>-0.054</v>
      </c>
      <c r="AW26" s="121">
        <f ca="1" t="shared" si="29"/>
        <v>-0.059</v>
      </c>
      <c r="AX26" s="121">
        <f ca="1" t="shared" si="29"/>
        <v>-0.04</v>
      </c>
      <c r="AY26" s="121">
        <f ca="1" t="shared" si="29"/>
        <v>-0.045</v>
      </c>
      <c r="AZ26" s="121">
        <f ca="1" t="shared" si="29"/>
        <v>-0.056</v>
      </c>
      <c r="BA26" s="121">
        <f ca="1" t="shared" si="29"/>
        <v>-0.053</v>
      </c>
      <c r="BB26" s="121">
        <f ca="1" t="shared" si="29"/>
        <v>-0.063</v>
      </c>
      <c r="BC26" s="121">
        <f ca="1" t="shared" si="29"/>
        <v>-0.03</v>
      </c>
      <c r="BD26" s="121">
        <f ca="1" t="shared" si="29"/>
        <v>-0.065</v>
      </c>
      <c r="BE26" s="121">
        <f ca="1" t="shared" si="29"/>
        <v>-0.032</v>
      </c>
      <c r="BF26" s="121">
        <f ca="1" t="shared" si="29"/>
        <v>-0.034</v>
      </c>
      <c r="BG26" s="121">
        <f ca="1" t="shared" si="29"/>
        <v>-0.025</v>
      </c>
      <c r="BH26" s="121">
        <f ca="1" t="shared" si="29"/>
        <v>-0.066</v>
      </c>
      <c r="BI26" s="121">
        <f ca="1" t="shared" si="29"/>
        <v>-0.03</v>
      </c>
      <c r="BJ26" s="121">
        <f ca="1" t="shared" si="29"/>
        <v>-0.042</v>
      </c>
      <c r="BK26" s="121">
        <f ca="1" t="shared" si="29"/>
        <v>-0.056</v>
      </c>
      <c r="BL26" s="121">
        <f ca="1" t="shared" si="29"/>
        <v>-0.055</v>
      </c>
      <c r="BM26" s="121">
        <f ca="1" t="shared" si="29"/>
        <v>-0.025</v>
      </c>
      <c r="BN26" s="121">
        <f ca="1" t="shared" si="29"/>
        <v>-0.058</v>
      </c>
      <c r="BO26" s="121">
        <f ca="1" t="shared" si="29"/>
        <v>-0.062</v>
      </c>
      <c r="BP26" s="121">
        <f ca="1" t="shared" si="29"/>
        <v>-0.056</v>
      </c>
    </row>
    <row r="27" ht="15" customHeight="1" spans="1:68">
      <c r="A27" s="56"/>
      <c r="B27" s="57" t="s">
        <v>96</v>
      </c>
      <c r="C27" s="64" t="s">
        <v>97</v>
      </c>
      <c r="D27" s="57" t="s">
        <v>98</v>
      </c>
      <c r="E27" s="57"/>
      <c r="F27" s="53" t="s">
        <v>58</v>
      </c>
      <c r="G27" s="58">
        <v>0</v>
      </c>
      <c r="H27" s="60">
        <v>0.35</v>
      </c>
      <c r="I27" s="60">
        <v>0</v>
      </c>
      <c r="J27" s="79" t="s">
        <v>59</v>
      </c>
      <c r="K27" s="80">
        <f t="shared" ref="K27:K39" si="30">IF(AND(G27="",H27=""),"",IF(G27="",H27,G27+H27))</f>
        <v>0.35</v>
      </c>
      <c r="L27" s="80">
        <f t="shared" ref="L27:L39" si="31">IF(AND(G27="",I27=""),"",IF(G27="",I27,G27-I27))</f>
        <v>0</v>
      </c>
      <c r="M27" s="81"/>
      <c r="N27" s="82">
        <f t="shared" ref="N27:N39" si="32">G27+Q27</f>
        <v>0</v>
      </c>
      <c r="O27" s="82">
        <f>G27+R27</f>
        <v>0</v>
      </c>
      <c r="P27" s="63">
        <f t="shared" ref="P27:P39" si="33">N27-O27</f>
        <v>0</v>
      </c>
      <c r="Q27" s="63"/>
      <c r="R27" s="63"/>
      <c r="S27" s="82">
        <f ca="1" t="shared" ref="S27:S39" si="34">IF(OR($AK27="",ISNUMBER($AK27)=FALSE),"",AVERAGE(AK27:BP27))</f>
        <v>0.1078125</v>
      </c>
      <c r="T27" s="92">
        <f ca="1" t="shared" ref="T27:T39" si="35">IF(OR($AK27="",ISNUMBER($AK27)=FALSE),"",STDEV(AK27:BP27))</f>
        <v>0.0331423493823332</v>
      </c>
      <c r="U27" s="93">
        <f ca="1" t="shared" ref="U27:U39" si="36">IF(OR($AK27="",ISNUMBER($AK27)=FALSE),"",IF(AND(G27=0,I27=0),V27,IF(AND(G27="",H27=""),W27,(H27+ABS(I27))/(6*T27))))</f>
        <v>2.43583113965059</v>
      </c>
      <c r="V27" s="93">
        <f ca="1" t="shared" ref="V27:V39" si="37">IF(OR($AK27="",ISNUMBER($AK27)=FALSE),"",IF(H27="","",(K27-S27)/(3*T27)))</f>
        <v>2.43583113965059</v>
      </c>
      <c r="W27" s="93">
        <f ca="1" t="shared" ref="W27:W39" si="38">IF(OR($AK27="",ISNUMBER($AK27)=FALSE),"",IF(I27="","",(S27-L27)/(3*T27)))</f>
        <v>1.08433773313478</v>
      </c>
      <c r="X27" s="93">
        <f ca="1" t="shared" ref="X27:X39" si="39">IF(OR($AK27="",ISNUMBER($AK27)=FALSE),"",IF(AND(G27=0,I27=0),((H27)-(S27))/(3*T27),MIN(V27:W27)))</f>
        <v>2.43583113965059</v>
      </c>
      <c r="Y27" s="101">
        <f ca="1" t="shared" ref="Y27:Y39" si="40">IF(OR($AK27="",ISNUMBER($AK27)=FALSE),"",IF(AND(G27=0,I27=0),NORMSDIST(3*X27),NORMSDIST(3*X27)+NORMSDIST(6*U27-3*X27)-1))</f>
        <v>0.999999999999864</v>
      </c>
      <c r="Z27" s="105"/>
      <c r="AA27" s="105"/>
      <c r="AB27" s="105"/>
      <c r="AC27" s="105"/>
      <c r="AD27" s="106"/>
      <c r="AE27" s="107"/>
      <c r="AF27" s="108"/>
      <c r="AG27" s="122"/>
      <c r="AH27" s="122"/>
      <c r="AI27" s="123"/>
      <c r="AJ27" s="124"/>
      <c r="AK27" s="121">
        <f ca="1">MAX(ABS(AK28),ABS(AK29))*2</f>
        <v>0.066</v>
      </c>
      <c r="AL27" s="121">
        <f ca="1" t="shared" ref="AK27:BP27" si="41">MAX(ABS(AL28),ABS(AL29))*2</f>
        <v>0.09</v>
      </c>
      <c r="AM27" s="121">
        <f ca="1" t="shared" si="41"/>
        <v>0.08</v>
      </c>
      <c r="AN27" s="121">
        <f ca="1" t="shared" si="41"/>
        <v>0.144</v>
      </c>
      <c r="AO27" s="121">
        <f ca="1" t="shared" si="41"/>
        <v>0.086</v>
      </c>
      <c r="AP27" s="121">
        <f ca="1" t="shared" si="41"/>
        <v>0.172</v>
      </c>
      <c r="AQ27" s="121">
        <f ca="1" t="shared" si="41"/>
        <v>0.158</v>
      </c>
      <c r="AR27" s="121">
        <f ca="1" t="shared" si="41"/>
        <v>0.082</v>
      </c>
      <c r="AS27" s="121">
        <f ca="1" t="shared" si="41"/>
        <v>0.12</v>
      </c>
      <c r="AT27" s="121">
        <f ca="1" t="shared" si="41"/>
        <v>0.064</v>
      </c>
      <c r="AU27" s="121">
        <f ca="1" t="shared" si="41"/>
        <v>0.098</v>
      </c>
      <c r="AV27" s="121">
        <f ca="1" t="shared" si="41"/>
        <v>0.12</v>
      </c>
      <c r="AW27" s="121">
        <f ca="1" t="shared" si="41"/>
        <v>0.098</v>
      </c>
      <c r="AX27" s="121">
        <f ca="1" t="shared" si="41"/>
        <v>0.15</v>
      </c>
      <c r="AY27" s="121">
        <f ca="1" t="shared" si="41"/>
        <v>0.14</v>
      </c>
      <c r="AZ27" s="121">
        <f ca="1" t="shared" si="41"/>
        <v>0.144</v>
      </c>
      <c r="BA27" s="121">
        <f ca="1" t="shared" si="41"/>
        <v>0.146</v>
      </c>
      <c r="BB27" s="121">
        <f ca="1" t="shared" si="41"/>
        <v>0.102</v>
      </c>
      <c r="BC27" s="121">
        <f ca="1" t="shared" si="41"/>
        <v>0.11</v>
      </c>
      <c r="BD27" s="121">
        <f ca="1" t="shared" si="41"/>
        <v>0.082</v>
      </c>
      <c r="BE27" s="121">
        <f ca="1" t="shared" si="41"/>
        <v>0.134</v>
      </c>
      <c r="BF27" s="121">
        <f ca="1" t="shared" si="41"/>
        <v>0.066</v>
      </c>
      <c r="BG27" s="121">
        <f ca="1" t="shared" si="41"/>
        <v>0.154</v>
      </c>
      <c r="BH27" s="121">
        <f ca="1" t="shared" si="41"/>
        <v>0.082</v>
      </c>
      <c r="BI27" s="121">
        <f ca="1" t="shared" si="41"/>
        <v>0.106</v>
      </c>
      <c r="BJ27" s="121">
        <f ca="1" t="shared" si="41"/>
        <v>0.102</v>
      </c>
      <c r="BK27" s="121">
        <f ca="1" t="shared" si="41"/>
        <v>0.134</v>
      </c>
      <c r="BL27" s="121">
        <f ca="1" t="shared" si="41"/>
        <v>0.068</v>
      </c>
      <c r="BM27" s="121">
        <f ca="1" t="shared" si="41"/>
        <v>0.144</v>
      </c>
      <c r="BN27" s="121">
        <f ca="1" t="shared" si="41"/>
        <v>0.068</v>
      </c>
      <c r="BO27" s="121">
        <f ca="1" t="shared" si="41"/>
        <v>0.078</v>
      </c>
      <c r="BP27" s="121">
        <f ca="1" t="shared" si="41"/>
        <v>0.062</v>
      </c>
    </row>
    <row r="28" ht="15" customHeight="1" spans="1:68">
      <c r="A28" s="56"/>
      <c r="B28" s="57" t="s">
        <v>99</v>
      </c>
      <c r="C28" s="51" t="s">
        <v>100</v>
      </c>
      <c r="D28" s="57" t="s">
        <v>101</v>
      </c>
      <c r="E28" s="57"/>
      <c r="F28" s="53" t="s">
        <v>58</v>
      </c>
      <c r="G28" s="58">
        <v>0</v>
      </c>
      <c r="H28" s="60">
        <v>0.2</v>
      </c>
      <c r="I28" s="60">
        <v>0.15</v>
      </c>
      <c r="J28" s="79" t="s">
        <v>59</v>
      </c>
      <c r="K28" s="80">
        <f t="shared" si="30"/>
        <v>0.2</v>
      </c>
      <c r="L28" s="80">
        <f t="shared" si="31"/>
        <v>-0.15</v>
      </c>
      <c r="M28" s="81"/>
      <c r="N28" s="82">
        <f t="shared" si="32"/>
        <v>0.088</v>
      </c>
      <c r="O28" s="82">
        <f t="shared" ref="O27:O39" si="42">G28-R28</f>
        <v>0.007</v>
      </c>
      <c r="P28" s="63">
        <f t="shared" si="33"/>
        <v>0.081</v>
      </c>
      <c r="Q28" s="63">
        <v>0.088</v>
      </c>
      <c r="R28" s="63">
        <v>-0.007</v>
      </c>
      <c r="S28" s="82">
        <f ca="1" t="shared" si="34"/>
        <v>0.04753125</v>
      </c>
      <c r="T28" s="92">
        <f ca="1" t="shared" si="35"/>
        <v>0.0230860722919896</v>
      </c>
      <c r="U28" s="93">
        <f ca="1" t="shared" si="36"/>
        <v>2.52677599704017</v>
      </c>
      <c r="V28" s="93">
        <f ca="1" t="shared" si="37"/>
        <v>2.20145358742125</v>
      </c>
      <c r="W28" s="93">
        <f ca="1" t="shared" si="38"/>
        <v>2.85209840665909</v>
      </c>
      <c r="X28" s="93">
        <f ca="1" t="shared" si="39"/>
        <v>2.20145358742125</v>
      </c>
      <c r="Y28" s="101">
        <f ca="1" t="shared" si="40"/>
        <v>0.999999999980038</v>
      </c>
      <c r="Z28" s="105"/>
      <c r="AA28" s="105"/>
      <c r="AB28" s="105"/>
      <c r="AC28" s="105"/>
      <c r="AD28" s="106"/>
      <c r="AE28" s="107"/>
      <c r="AF28" s="108"/>
      <c r="AG28" s="122"/>
      <c r="AH28" s="122"/>
      <c r="AI28" s="123"/>
      <c r="AJ28" s="124"/>
      <c r="AK28" s="121">
        <f ca="1" t="shared" ref="AK27:AK40" si="43">ROUNDUP(RAND()*($N28-$O28)+$O28,3)</f>
        <v>0.014</v>
      </c>
      <c r="AL28" s="121">
        <f ca="1" t="shared" ref="AL28:BP28" si="44">ROUNDUP(RAND()*($N28-$O28)+$O28,3)</f>
        <v>0.045</v>
      </c>
      <c r="AM28" s="121">
        <f ca="1" t="shared" si="44"/>
        <v>0.027</v>
      </c>
      <c r="AN28" s="121">
        <f ca="1" t="shared" si="44"/>
        <v>0.072</v>
      </c>
      <c r="AO28" s="121">
        <f ca="1" t="shared" si="44"/>
        <v>0.008</v>
      </c>
      <c r="AP28" s="121">
        <f ca="1" t="shared" si="44"/>
        <v>0.086</v>
      </c>
      <c r="AQ28" s="121">
        <f ca="1" t="shared" si="44"/>
        <v>0.079</v>
      </c>
      <c r="AR28" s="121">
        <f ca="1" t="shared" si="44"/>
        <v>0.039</v>
      </c>
      <c r="AS28" s="121">
        <f ca="1" t="shared" si="44"/>
        <v>0.06</v>
      </c>
      <c r="AT28" s="121">
        <f ca="1" t="shared" si="44"/>
        <v>0.021</v>
      </c>
      <c r="AU28" s="121">
        <f ca="1" t="shared" si="44"/>
        <v>0.03</v>
      </c>
      <c r="AV28" s="121">
        <f ca="1" t="shared" si="44"/>
        <v>0.06</v>
      </c>
      <c r="AW28" s="121">
        <f ca="1" t="shared" si="44"/>
        <v>0.026</v>
      </c>
      <c r="AX28" s="121">
        <f ca="1" t="shared" si="44"/>
        <v>0.075</v>
      </c>
      <c r="AY28" s="121">
        <f ca="1" t="shared" si="44"/>
        <v>0.07</v>
      </c>
      <c r="AZ28" s="121">
        <f ca="1" t="shared" si="44"/>
        <v>0.072</v>
      </c>
      <c r="BA28" s="121">
        <f ca="1" t="shared" si="44"/>
        <v>0.073</v>
      </c>
      <c r="BB28" s="121">
        <f ca="1" t="shared" si="44"/>
        <v>0.047</v>
      </c>
      <c r="BC28" s="121">
        <f ca="1" t="shared" si="44"/>
        <v>0.055</v>
      </c>
      <c r="BD28" s="121">
        <f ca="1" t="shared" si="44"/>
        <v>0.014</v>
      </c>
      <c r="BE28" s="121">
        <f ca="1" t="shared" si="44"/>
        <v>0.067</v>
      </c>
      <c r="BF28" s="121">
        <f ca="1" t="shared" si="44"/>
        <v>0.033</v>
      </c>
      <c r="BG28" s="121">
        <f ca="1" t="shared" si="44"/>
        <v>0.077</v>
      </c>
      <c r="BH28" s="121">
        <f ca="1" t="shared" si="44"/>
        <v>0.041</v>
      </c>
      <c r="BI28" s="121">
        <f ca="1" t="shared" si="44"/>
        <v>0.053</v>
      </c>
      <c r="BJ28" s="121">
        <f ca="1" t="shared" si="44"/>
        <v>0.022</v>
      </c>
      <c r="BK28" s="121">
        <f ca="1" t="shared" si="44"/>
        <v>0.067</v>
      </c>
      <c r="BL28" s="121">
        <f ca="1" t="shared" si="44"/>
        <v>0.034</v>
      </c>
      <c r="BM28" s="121">
        <f ca="1" t="shared" si="44"/>
        <v>0.072</v>
      </c>
      <c r="BN28" s="121">
        <f ca="1" t="shared" si="44"/>
        <v>0.029</v>
      </c>
      <c r="BO28" s="121">
        <f ca="1" t="shared" si="44"/>
        <v>0.037</v>
      </c>
      <c r="BP28" s="121">
        <f ca="1" t="shared" si="44"/>
        <v>0.016</v>
      </c>
    </row>
    <row r="29" ht="15" customHeight="1" spans="1:68">
      <c r="A29" s="56"/>
      <c r="B29" s="57" t="s">
        <v>102</v>
      </c>
      <c r="C29" s="51" t="s">
        <v>103</v>
      </c>
      <c r="D29" s="57" t="s">
        <v>104</v>
      </c>
      <c r="E29" s="57"/>
      <c r="F29" s="53" t="s">
        <v>58</v>
      </c>
      <c r="G29" s="58">
        <v>0</v>
      </c>
      <c r="H29" s="60">
        <v>0.2</v>
      </c>
      <c r="I29" s="60">
        <v>0.15</v>
      </c>
      <c r="J29" s="79" t="s">
        <v>59</v>
      </c>
      <c r="K29" s="80">
        <f t="shared" si="30"/>
        <v>0.2</v>
      </c>
      <c r="L29" s="80">
        <f t="shared" si="31"/>
        <v>-0.15</v>
      </c>
      <c r="M29" s="81"/>
      <c r="N29" s="82">
        <f t="shared" si="32"/>
        <v>-0.016</v>
      </c>
      <c r="O29" s="82">
        <f t="shared" si="42"/>
        <v>-0.052</v>
      </c>
      <c r="P29" s="63">
        <f t="shared" si="33"/>
        <v>0.036</v>
      </c>
      <c r="Q29" s="63">
        <v>-0.016</v>
      </c>
      <c r="R29" s="63">
        <v>0.052</v>
      </c>
      <c r="S29" s="82">
        <f ca="1" t="shared" si="34"/>
        <v>-0.03465625</v>
      </c>
      <c r="T29" s="92">
        <f ca="1" t="shared" si="35"/>
        <v>0.0114289089451889</v>
      </c>
      <c r="U29" s="93">
        <f ca="1" t="shared" si="36"/>
        <v>5.1040159312748</v>
      </c>
      <c r="V29" s="93">
        <f ca="1" t="shared" si="37"/>
        <v>6.84393850498973</v>
      </c>
      <c r="W29" s="93">
        <f ca="1" t="shared" si="38"/>
        <v>3.36409335755987</v>
      </c>
      <c r="X29" s="93">
        <f ca="1" t="shared" si="39"/>
        <v>3.36409335755987</v>
      </c>
      <c r="Y29" s="101">
        <f ca="1" t="shared" si="40"/>
        <v>1</v>
      </c>
      <c r="Z29" s="105"/>
      <c r="AA29" s="105"/>
      <c r="AB29" s="105"/>
      <c r="AC29" s="105"/>
      <c r="AD29" s="106"/>
      <c r="AE29" s="107"/>
      <c r="AF29" s="108"/>
      <c r="AG29" s="122"/>
      <c r="AH29" s="122"/>
      <c r="AI29" s="123"/>
      <c r="AJ29" s="124"/>
      <c r="AK29" s="121">
        <f ca="1" t="shared" si="43"/>
        <v>-0.033</v>
      </c>
      <c r="AL29" s="121">
        <f ca="1" t="shared" ref="AL29:BP29" si="45">ROUNDUP(RAND()*($N29-$O29)+$O29,3)</f>
        <v>-0.045</v>
      </c>
      <c r="AM29" s="121">
        <f ca="1" t="shared" si="45"/>
        <v>-0.04</v>
      </c>
      <c r="AN29" s="121">
        <f ca="1" t="shared" si="45"/>
        <v>-0.018</v>
      </c>
      <c r="AO29" s="121">
        <f ca="1" t="shared" si="45"/>
        <v>-0.043</v>
      </c>
      <c r="AP29" s="121">
        <f ca="1" t="shared" si="45"/>
        <v>-0.047</v>
      </c>
      <c r="AQ29" s="121">
        <f ca="1" t="shared" si="45"/>
        <v>-0.017</v>
      </c>
      <c r="AR29" s="121">
        <f ca="1" t="shared" si="45"/>
        <v>-0.041</v>
      </c>
      <c r="AS29" s="121">
        <f ca="1" t="shared" si="45"/>
        <v>-0.043</v>
      </c>
      <c r="AT29" s="121">
        <f ca="1" t="shared" si="45"/>
        <v>-0.032</v>
      </c>
      <c r="AU29" s="121">
        <f ca="1" t="shared" si="45"/>
        <v>-0.049</v>
      </c>
      <c r="AV29" s="121">
        <f ca="1" t="shared" si="45"/>
        <v>-0.04</v>
      </c>
      <c r="AW29" s="121">
        <f ca="1" t="shared" si="45"/>
        <v>-0.049</v>
      </c>
      <c r="AX29" s="121">
        <f ca="1" t="shared" si="45"/>
        <v>-0.031</v>
      </c>
      <c r="AY29" s="121">
        <f ca="1" t="shared" si="45"/>
        <v>-0.023</v>
      </c>
      <c r="AZ29" s="121">
        <f ca="1" t="shared" si="45"/>
        <v>-0.02</v>
      </c>
      <c r="BA29" s="121">
        <f ca="1" t="shared" si="45"/>
        <v>-0.017</v>
      </c>
      <c r="BB29" s="121">
        <f ca="1" t="shared" si="45"/>
        <v>-0.051</v>
      </c>
      <c r="BC29" s="121">
        <f ca="1" t="shared" si="45"/>
        <v>-0.034</v>
      </c>
      <c r="BD29" s="121">
        <f ca="1" t="shared" si="45"/>
        <v>-0.041</v>
      </c>
      <c r="BE29" s="121">
        <f ca="1" t="shared" si="45"/>
        <v>-0.028</v>
      </c>
      <c r="BF29" s="121">
        <f ca="1" t="shared" si="45"/>
        <v>-0.024</v>
      </c>
      <c r="BG29" s="121">
        <f ca="1" t="shared" si="45"/>
        <v>-0.026</v>
      </c>
      <c r="BH29" s="121">
        <f ca="1" t="shared" si="45"/>
        <v>-0.017</v>
      </c>
      <c r="BI29" s="121">
        <f ca="1" t="shared" si="45"/>
        <v>-0.05</v>
      </c>
      <c r="BJ29" s="121">
        <f ca="1" t="shared" si="45"/>
        <v>-0.051</v>
      </c>
      <c r="BK29" s="121">
        <f ca="1" t="shared" si="45"/>
        <v>-0.049</v>
      </c>
      <c r="BL29" s="121">
        <f ca="1" t="shared" si="45"/>
        <v>-0.022</v>
      </c>
      <c r="BM29" s="121">
        <f ca="1" t="shared" si="45"/>
        <v>-0.024</v>
      </c>
      <c r="BN29" s="121">
        <f ca="1" t="shared" si="45"/>
        <v>-0.034</v>
      </c>
      <c r="BO29" s="121">
        <f ca="1" t="shared" si="45"/>
        <v>-0.039</v>
      </c>
      <c r="BP29" s="121">
        <f ca="1" t="shared" si="45"/>
        <v>-0.031</v>
      </c>
    </row>
    <row r="30" ht="15" customHeight="1" spans="1:68">
      <c r="A30" s="56"/>
      <c r="B30" s="57" t="s">
        <v>105</v>
      </c>
      <c r="C30" s="51" t="s">
        <v>106</v>
      </c>
      <c r="D30" s="57" t="s">
        <v>107</v>
      </c>
      <c r="E30" s="57"/>
      <c r="F30" s="53" t="s">
        <v>58</v>
      </c>
      <c r="G30" s="58">
        <v>0</v>
      </c>
      <c r="H30" s="60">
        <v>0.35</v>
      </c>
      <c r="I30" s="60">
        <v>0</v>
      </c>
      <c r="J30" s="79" t="s">
        <v>59</v>
      </c>
      <c r="K30" s="80">
        <f t="shared" si="30"/>
        <v>0.35</v>
      </c>
      <c r="L30" s="80">
        <f t="shared" si="31"/>
        <v>0</v>
      </c>
      <c r="M30" s="81"/>
      <c r="N30" s="82">
        <f t="shared" si="32"/>
        <v>0</v>
      </c>
      <c r="O30" s="82">
        <f>G30+R30</f>
        <v>0</v>
      </c>
      <c r="P30" s="63">
        <f t="shared" si="33"/>
        <v>0</v>
      </c>
      <c r="Q30" s="63"/>
      <c r="R30" s="63"/>
      <c r="S30" s="82">
        <f ca="1" t="shared" si="34"/>
        <v>0.1130625</v>
      </c>
      <c r="T30" s="92">
        <f ca="1" t="shared" si="35"/>
        <v>0.0270959317265347</v>
      </c>
      <c r="U30" s="93">
        <f ca="1" t="shared" si="36"/>
        <v>2.91479796538324</v>
      </c>
      <c r="V30" s="93">
        <f ca="1" t="shared" si="37"/>
        <v>2.91479796538324</v>
      </c>
      <c r="W30" s="93">
        <f ca="1" t="shared" si="38"/>
        <v>1.39089145855402</v>
      </c>
      <c r="X30" s="93">
        <f ca="1" t="shared" si="39"/>
        <v>2.91479796538324</v>
      </c>
      <c r="Y30" s="101">
        <f ca="1" t="shared" si="40"/>
        <v>1</v>
      </c>
      <c r="Z30" s="105"/>
      <c r="AA30" s="105"/>
      <c r="AB30" s="105"/>
      <c r="AC30" s="105"/>
      <c r="AD30" s="106"/>
      <c r="AE30" s="107"/>
      <c r="AF30" s="108"/>
      <c r="AG30" s="122"/>
      <c r="AH30" s="122"/>
      <c r="AI30" s="123"/>
      <c r="AJ30" s="124"/>
      <c r="AK30" s="121">
        <f ca="1" t="shared" ref="AK30:BP30" si="46">MAX(ABS(AK31),ABS(AK32))*2</f>
        <v>0.11</v>
      </c>
      <c r="AL30" s="121">
        <f ca="1" t="shared" si="46"/>
        <v>0.134</v>
      </c>
      <c r="AM30" s="121">
        <f ca="1" t="shared" si="46"/>
        <v>0.142</v>
      </c>
      <c r="AN30" s="121">
        <f ca="1" t="shared" si="46"/>
        <v>0.11</v>
      </c>
      <c r="AO30" s="121">
        <f ca="1" t="shared" si="46"/>
        <v>0.09</v>
      </c>
      <c r="AP30" s="121">
        <f ca="1" t="shared" si="46"/>
        <v>0.122</v>
      </c>
      <c r="AQ30" s="121">
        <f ca="1" t="shared" si="46"/>
        <v>0.11</v>
      </c>
      <c r="AR30" s="121">
        <f ca="1" t="shared" si="46"/>
        <v>0.102</v>
      </c>
      <c r="AS30" s="121">
        <f ca="1" t="shared" si="46"/>
        <v>0.098</v>
      </c>
      <c r="AT30" s="121">
        <f ca="1" t="shared" si="46"/>
        <v>0.09</v>
      </c>
      <c r="AU30" s="121">
        <f ca="1" t="shared" si="46"/>
        <v>0.122</v>
      </c>
      <c r="AV30" s="121">
        <f ca="1" t="shared" si="46"/>
        <v>0.094</v>
      </c>
      <c r="AW30" s="121">
        <f ca="1" t="shared" si="46"/>
        <v>0.112</v>
      </c>
      <c r="AX30" s="121">
        <f ca="1" t="shared" si="46"/>
        <v>0.084</v>
      </c>
      <c r="AY30" s="121">
        <f ca="1" t="shared" si="46"/>
        <v>0.122</v>
      </c>
      <c r="AZ30" s="121">
        <f ca="1" t="shared" si="46"/>
        <v>0.134</v>
      </c>
      <c r="BA30" s="121">
        <f ca="1" t="shared" si="46"/>
        <v>0.1</v>
      </c>
      <c r="BB30" s="121">
        <f ca="1" t="shared" si="46"/>
        <v>0.152</v>
      </c>
      <c r="BC30" s="121">
        <f ca="1" t="shared" si="46"/>
        <v>0.12</v>
      </c>
      <c r="BD30" s="121">
        <f ca="1" t="shared" si="46"/>
        <v>0.144</v>
      </c>
      <c r="BE30" s="121">
        <f ca="1" t="shared" si="46"/>
        <v>0.132</v>
      </c>
      <c r="BF30" s="121">
        <f ca="1" t="shared" si="46"/>
        <v>0.106</v>
      </c>
      <c r="BG30" s="121">
        <f ca="1" t="shared" si="46"/>
        <v>0.038</v>
      </c>
      <c r="BH30" s="121">
        <f ca="1" t="shared" si="46"/>
        <v>0.132</v>
      </c>
      <c r="BI30" s="121">
        <f ca="1" t="shared" si="46"/>
        <v>0.108</v>
      </c>
      <c r="BJ30" s="121">
        <f ca="1" t="shared" si="46"/>
        <v>0.132</v>
      </c>
      <c r="BK30" s="121">
        <f ca="1" t="shared" si="46"/>
        <v>0.038</v>
      </c>
      <c r="BL30" s="121">
        <f ca="1" t="shared" si="46"/>
        <v>0.152</v>
      </c>
      <c r="BM30" s="121">
        <f ca="1" t="shared" si="46"/>
        <v>0.112</v>
      </c>
      <c r="BN30" s="121">
        <f ca="1" t="shared" si="46"/>
        <v>0.104</v>
      </c>
      <c r="BO30" s="121">
        <f ca="1" t="shared" si="46"/>
        <v>0.15</v>
      </c>
      <c r="BP30" s="121">
        <f ca="1" t="shared" si="46"/>
        <v>0.122</v>
      </c>
    </row>
    <row r="31" ht="15" customHeight="1" spans="1:68">
      <c r="A31" s="56"/>
      <c r="B31" s="57" t="s">
        <v>108</v>
      </c>
      <c r="C31" s="51" t="s">
        <v>109</v>
      </c>
      <c r="D31" s="57" t="s">
        <v>110</v>
      </c>
      <c r="E31" s="57"/>
      <c r="F31" s="53" t="s">
        <v>58</v>
      </c>
      <c r="G31" s="58">
        <v>0</v>
      </c>
      <c r="H31" s="60">
        <v>0.2</v>
      </c>
      <c r="I31" s="60">
        <v>0.15</v>
      </c>
      <c r="J31" s="79" t="s">
        <v>59</v>
      </c>
      <c r="K31" s="80">
        <f t="shared" si="30"/>
        <v>0.2</v>
      </c>
      <c r="L31" s="80">
        <f t="shared" si="31"/>
        <v>-0.15</v>
      </c>
      <c r="M31" s="81"/>
      <c r="N31" s="82">
        <f t="shared" si="32"/>
        <v>0.076</v>
      </c>
      <c r="O31" s="82">
        <f t="shared" si="42"/>
        <v>0.016</v>
      </c>
      <c r="P31" s="63">
        <f t="shared" si="33"/>
        <v>0.06</v>
      </c>
      <c r="Q31" s="63">
        <v>0.076</v>
      </c>
      <c r="R31" s="63">
        <v>-0.016</v>
      </c>
      <c r="S31" s="82">
        <f ca="1" t="shared" si="34"/>
        <v>0.0515</v>
      </c>
      <c r="T31" s="92">
        <f ca="1" t="shared" si="35"/>
        <v>0.018663402172304</v>
      </c>
      <c r="U31" s="93">
        <f ca="1" t="shared" si="36"/>
        <v>3.12554660692564</v>
      </c>
      <c r="V31" s="93">
        <f ca="1" t="shared" si="37"/>
        <v>2.65224954930547</v>
      </c>
      <c r="W31" s="93">
        <f ca="1" t="shared" si="38"/>
        <v>3.59884366454581</v>
      </c>
      <c r="X31" s="93">
        <f ca="1" t="shared" si="39"/>
        <v>2.65224954930547</v>
      </c>
      <c r="Y31" s="101">
        <f ca="1" t="shared" si="40"/>
        <v>0.999999999999999</v>
      </c>
      <c r="Z31" s="105"/>
      <c r="AA31" s="105"/>
      <c r="AB31" s="105"/>
      <c r="AC31" s="105"/>
      <c r="AD31" s="106"/>
      <c r="AE31" s="107"/>
      <c r="AF31" s="108"/>
      <c r="AG31" s="122"/>
      <c r="AH31" s="122"/>
      <c r="AI31" s="123"/>
      <c r="AJ31" s="124"/>
      <c r="AK31" s="121">
        <f ca="1" t="shared" si="43"/>
        <v>0.055</v>
      </c>
      <c r="AL31" s="121">
        <f ca="1" t="shared" ref="AL31:BP31" si="47">ROUNDUP(RAND()*($N31-$O31)+$O31,3)</f>
        <v>0.067</v>
      </c>
      <c r="AM31" s="121">
        <f ca="1" t="shared" si="47"/>
        <v>0.071</v>
      </c>
      <c r="AN31" s="121">
        <f ca="1" t="shared" si="47"/>
        <v>0.055</v>
      </c>
      <c r="AO31" s="121">
        <f ca="1" t="shared" si="47"/>
        <v>0.018</v>
      </c>
      <c r="AP31" s="121">
        <f ca="1" t="shared" si="47"/>
        <v>0.061</v>
      </c>
      <c r="AQ31" s="121">
        <f ca="1" t="shared" si="47"/>
        <v>0.048</v>
      </c>
      <c r="AR31" s="121">
        <f ca="1" t="shared" si="47"/>
        <v>0.051</v>
      </c>
      <c r="AS31" s="121">
        <f ca="1" t="shared" si="47"/>
        <v>0.025</v>
      </c>
      <c r="AT31" s="121">
        <f ca="1" t="shared" si="47"/>
        <v>0.045</v>
      </c>
      <c r="AU31" s="121">
        <f ca="1" t="shared" si="47"/>
        <v>0.061</v>
      </c>
      <c r="AV31" s="121">
        <f ca="1" t="shared" si="47"/>
        <v>0.029</v>
      </c>
      <c r="AW31" s="121">
        <f ca="1" t="shared" si="47"/>
        <v>0.056</v>
      </c>
      <c r="AX31" s="121">
        <f ca="1" t="shared" si="47"/>
        <v>0.042</v>
      </c>
      <c r="AY31" s="121">
        <f ca="1" t="shared" si="47"/>
        <v>0.057</v>
      </c>
      <c r="AZ31" s="121">
        <f ca="1" t="shared" si="47"/>
        <v>0.067</v>
      </c>
      <c r="BA31" s="121">
        <f ca="1" t="shared" si="47"/>
        <v>0.05</v>
      </c>
      <c r="BB31" s="121">
        <f ca="1" t="shared" si="47"/>
        <v>0.076</v>
      </c>
      <c r="BC31" s="121">
        <f ca="1" t="shared" si="47"/>
        <v>0.06</v>
      </c>
      <c r="BD31" s="121">
        <f ca="1" t="shared" si="47"/>
        <v>0.072</v>
      </c>
      <c r="BE31" s="121">
        <f ca="1" t="shared" si="47"/>
        <v>0.066</v>
      </c>
      <c r="BF31" s="121">
        <f ca="1" t="shared" si="47"/>
        <v>0.053</v>
      </c>
      <c r="BG31" s="121">
        <f ca="1" t="shared" si="47"/>
        <v>0.019</v>
      </c>
      <c r="BH31" s="121">
        <f ca="1" t="shared" si="47"/>
        <v>0.066</v>
      </c>
      <c r="BI31" s="121">
        <f ca="1" t="shared" si="47"/>
        <v>0.024</v>
      </c>
      <c r="BJ31" s="121">
        <f ca="1" t="shared" si="47"/>
        <v>0.066</v>
      </c>
      <c r="BK31" s="121">
        <f ca="1" t="shared" si="47"/>
        <v>0.017</v>
      </c>
      <c r="BL31" s="121">
        <f ca="1" t="shared" si="47"/>
        <v>0.076</v>
      </c>
      <c r="BM31" s="121">
        <f ca="1" t="shared" si="47"/>
        <v>0.018</v>
      </c>
      <c r="BN31" s="121">
        <f ca="1" t="shared" si="47"/>
        <v>0.041</v>
      </c>
      <c r="BO31" s="121">
        <f ca="1" t="shared" si="47"/>
        <v>0.075</v>
      </c>
      <c r="BP31" s="121">
        <f ca="1" t="shared" si="47"/>
        <v>0.061</v>
      </c>
    </row>
    <row r="32" ht="15" customHeight="1" spans="1:68">
      <c r="A32" s="56"/>
      <c r="B32" s="57" t="s">
        <v>111</v>
      </c>
      <c r="C32" s="51" t="s">
        <v>112</v>
      </c>
      <c r="D32" s="57" t="s">
        <v>113</v>
      </c>
      <c r="E32" s="57"/>
      <c r="F32" s="53" t="s">
        <v>58</v>
      </c>
      <c r="G32" s="58">
        <v>0</v>
      </c>
      <c r="H32" s="60">
        <v>0.2</v>
      </c>
      <c r="I32" s="60">
        <v>0.15</v>
      </c>
      <c r="J32" s="79" t="s">
        <v>59</v>
      </c>
      <c r="K32" s="80">
        <f t="shared" si="30"/>
        <v>0.2</v>
      </c>
      <c r="L32" s="80">
        <f t="shared" si="31"/>
        <v>-0.15</v>
      </c>
      <c r="M32" s="81"/>
      <c r="N32" s="82">
        <f t="shared" si="32"/>
        <v>-0.007</v>
      </c>
      <c r="O32" s="82">
        <f t="shared" si="42"/>
        <v>-0.062</v>
      </c>
      <c r="P32" s="63">
        <f t="shared" si="33"/>
        <v>0.055</v>
      </c>
      <c r="Q32" s="63">
        <v>-0.007</v>
      </c>
      <c r="R32" s="63">
        <v>0.062</v>
      </c>
      <c r="S32" s="82">
        <f ca="1" t="shared" si="34"/>
        <v>-0.03759375</v>
      </c>
      <c r="T32" s="92">
        <f ca="1" t="shared" si="35"/>
        <v>0.0170329081391705</v>
      </c>
      <c r="U32" s="93">
        <f ca="1" t="shared" si="36"/>
        <v>3.42474302430978</v>
      </c>
      <c r="V32" s="93">
        <f ca="1" t="shared" si="37"/>
        <v>4.64970021675487</v>
      </c>
      <c r="W32" s="93">
        <f ca="1" t="shared" si="38"/>
        <v>2.19978583186469</v>
      </c>
      <c r="X32" s="93">
        <f ca="1" t="shared" si="39"/>
        <v>2.19978583186469</v>
      </c>
      <c r="Y32" s="101">
        <f ca="1" t="shared" si="40"/>
        <v>0.999999999979353</v>
      </c>
      <c r="Z32" s="105"/>
      <c r="AA32" s="105"/>
      <c r="AB32" s="105"/>
      <c r="AC32" s="105"/>
      <c r="AD32" s="106"/>
      <c r="AE32" s="107"/>
      <c r="AF32" s="108"/>
      <c r="AG32" s="122"/>
      <c r="AH32" s="122"/>
      <c r="AI32" s="123"/>
      <c r="AJ32" s="124"/>
      <c r="AK32" s="121">
        <f ca="1" t="shared" si="43"/>
        <v>-0.019</v>
      </c>
      <c r="AL32" s="121">
        <f ca="1" t="shared" ref="AL32:BP32" si="48">ROUNDUP(RAND()*($N32-$O32)+$O32,3)</f>
        <v>-0.01</v>
      </c>
      <c r="AM32" s="121">
        <f ca="1" t="shared" si="48"/>
        <v>-0.048</v>
      </c>
      <c r="AN32" s="121">
        <f ca="1" t="shared" si="48"/>
        <v>-0.039</v>
      </c>
      <c r="AO32" s="121">
        <f ca="1" t="shared" si="48"/>
        <v>-0.045</v>
      </c>
      <c r="AP32" s="121">
        <f ca="1" t="shared" si="48"/>
        <v>-0.039</v>
      </c>
      <c r="AQ32" s="121">
        <f ca="1" t="shared" si="48"/>
        <v>-0.055</v>
      </c>
      <c r="AR32" s="121">
        <f ca="1" t="shared" si="48"/>
        <v>-0.05</v>
      </c>
      <c r="AS32" s="121">
        <f ca="1" t="shared" si="48"/>
        <v>-0.049</v>
      </c>
      <c r="AT32" s="121">
        <f ca="1" t="shared" si="48"/>
        <v>-0.019</v>
      </c>
      <c r="AU32" s="121">
        <f ca="1" t="shared" si="48"/>
        <v>-0.032</v>
      </c>
      <c r="AV32" s="121">
        <f ca="1" t="shared" si="48"/>
        <v>-0.047</v>
      </c>
      <c r="AW32" s="121">
        <f ca="1" t="shared" si="48"/>
        <v>-0.031</v>
      </c>
      <c r="AX32" s="121">
        <f ca="1" t="shared" si="48"/>
        <v>-0.016</v>
      </c>
      <c r="AY32" s="121">
        <f ca="1" t="shared" si="48"/>
        <v>-0.061</v>
      </c>
      <c r="AZ32" s="121">
        <f ca="1" t="shared" si="48"/>
        <v>-0.062</v>
      </c>
      <c r="BA32" s="121">
        <f ca="1" t="shared" si="48"/>
        <v>-0.009</v>
      </c>
      <c r="BB32" s="121">
        <f ca="1" t="shared" si="48"/>
        <v>-0.048</v>
      </c>
      <c r="BC32" s="121">
        <f ca="1" t="shared" si="48"/>
        <v>-0.03</v>
      </c>
      <c r="BD32" s="121">
        <f ca="1" t="shared" si="48"/>
        <v>-0.028</v>
      </c>
      <c r="BE32" s="121">
        <f ca="1" t="shared" si="48"/>
        <v>-0.041</v>
      </c>
      <c r="BF32" s="121">
        <f ca="1" t="shared" si="48"/>
        <v>-0.036</v>
      </c>
      <c r="BG32" s="121">
        <f ca="1" t="shared" si="48"/>
        <v>-0.008</v>
      </c>
      <c r="BH32" s="121">
        <f ca="1" t="shared" si="48"/>
        <v>-0.06</v>
      </c>
      <c r="BI32" s="121">
        <f ca="1" t="shared" si="48"/>
        <v>-0.054</v>
      </c>
      <c r="BJ32" s="121">
        <f ca="1" t="shared" si="48"/>
        <v>-0.051</v>
      </c>
      <c r="BK32" s="121">
        <f ca="1" t="shared" si="48"/>
        <v>-0.019</v>
      </c>
      <c r="BL32" s="121">
        <f ca="1" t="shared" si="48"/>
        <v>-0.053</v>
      </c>
      <c r="BM32" s="121">
        <f ca="1" t="shared" si="48"/>
        <v>-0.056</v>
      </c>
      <c r="BN32" s="121">
        <f ca="1" t="shared" si="48"/>
        <v>-0.052</v>
      </c>
      <c r="BO32" s="121">
        <f ca="1" t="shared" si="48"/>
        <v>-0.008</v>
      </c>
      <c r="BP32" s="121">
        <f ca="1" t="shared" si="48"/>
        <v>-0.028</v>
      </c>
    </row>
    <row r="33" ht="15" customHeight="1" spans="1:68">
      <c r="A33" s="56"/>
      <c r="B33" s="57" t="s">
        <v>114</v>
      </c>
      <c r="C33" s="51" t="s">
        <v>115</v>
      </c>
      <c r="D33" s="57" t="s">
        <v>116</v>
      </c>
      <c r="E33" s="57"/>
      <c r="F33" s="53" t="s">
        <v>58</v>
      </c>
      <c r="G33" s="58">
        <v>0</v>
      </c>
      <c r="H33" s="60">
        <v>0.35</v>
      </c>
      <c r="I33" s="60">
        <v>0</v>
      </c>
      <c r="J33" s="79" t="s">
        <v>59</v>
      </c>
      <c r="K33" s="80">
        <f t="shared" si="30"/>
        <v>0.35</v>
      </c>
      <c r="L33" s="80">
        <f t="shared" si="31"/>
        <v>0</v>
      </c>
      <c r="M33" s="81"/>
      <c r="N33" s="82">
        <f t="shared" si="32"/>
        <v>0</v>
      </c>
      <c r="O33" s="82">
        <f>G33+R33</f>
        <v>0</v>
      </c>
      <c r="P33" s="63">
        <f t="shared" si="33"/>
        <v>0</v>
      </c>
      <c r="Q33" s="63"/>
      <c r="R33" s="63"/>
      <c r="S33" s="82">
        <f ca="1" t="shared" si="34"/>
        <v>0.0801875</v>
      </c>
      <c r="T33" s="92">
        <f ca="1" t="shared" si="35"/>
        <v>0.0322824605329971</v>
      </c>
      <c r="U33" s="93">
        <f ca="1" t="shared" si="36"/>
        <v>2.78595554722576</v>
      </c>
      <c r="V33" s="93">
        <f ca="1" t="shared" si="37"/>
        <v>2.78595554722576</v>
      </c>
      <c r="W33" s="93">
        <f ca="1" t="shared" si="38"/>
        <v>0.8279779863541</v>
      </c>
      <c r="X33" s="93">
        <f ca="1" t="shared" si="39"/>
        <v>2.78595554722576</v>
      </c>
      <c r="Y33" s="101">
        <f ca="1" t="shared" si="40"/>
        <v>1</v>
      </c>
      <c r="Z33" s="105"/>
      <c r="AA33" s="105"/>
      <c r="AB33" s="105"/>
      <c r="AC33" s="105"/>
      <c r="AD33" s="106"/>
      <c r="AE33" s="107"/>
      <c r="AF33" s="108"/>
      <c r="AG33" s="122"/>
      <c r="AH33" s="122"/>
      <c r="AI33" s="123"/>
      <c r="AJ33" s="124"/>
      <c r="AK33" s="121">
        <f ca="1" t="shared" ref="AK33:BP33" si="49">MAX(ABS(AK34),ABS(AK35))*2</f>
        <v>0.048</v>
      </c>
      <c r="AL33" s="121">
        <f ca="1" t="shared" si="49"/>
        <v>0.058</v>
      </c>
      <c r="AM33" s="121">
        <f ca="1" t="shared" si="49"/>
        <v>0.064</v>
      </c>
      <c r="AN33" s="121">
        <f ca="1" t="shared" si="49"/>
        <v>0.042</v>
      </c>
      <c r="AO33" s="121">
        <f ca="1" t="shared" si="49"/>
        <v>0.12</v>
      </c>
      <c r="AP33" s="121">
        <f ca="1" t="shared" si="49"/>
        <v>0.044</v>
      </c>
      <c r="AQ33" s="121">
        <f ca="1" t="shared" si="49"/>
        <v>0.136</v>
      </c>
      <c r="AR33" s="121">
        <f ca="1" t="shared" si="49"/>
        <v>0.074</v>
      </c>
      <c r="AS33" s="121">
        <f ca="1" t="shared" si="49"/>
        <v>0.104</v>
      </c>
      <c r="AT33" s="121">
        <f ca="1" t="shared" si="49"/>
        <v>0.048</v>
      </c>
      <c r="AU33" s="121">
        <f ca="1" t="shared" si="49"/>
        <v>0.102</v>
      </c>
      <c r="AV33" s="121">
        <f ca="1" t="shared" si="49"/>
        <v>0.032</v>
      </c>
      <c r="AW33" s="121">
        <f ca="1" t="shared" si="49"/>
        <v>0.056</v>
      </c>
      <c r="AX33" s="121">
        <f ca="1" t="shared" si="49"/>
        <v>0.07</v>
      </c>
      <c r="AY33" s="121">
        <f ca="1" t="shared" si="49"/>
        <v>0.08</v>
      </c>
      <c r="AZ33" s="121">
        <f ca="1" t="shared" si="49"/>
        <v>0.076</v>
      </c>
      <c r="BA33" s="121">
        <f ca="1" t="shared" si="49"/>
        <v>0.146</v>
      </c>
      <c r="BB33" s="121">
        <f ca="1" t="shared" si="49"/>
        <v>0.128</v>
      </c>
      <c r="BC33" s="121">
        <f ca="1" t="shared" si="49"/>
        <v>0.08</v>
      </c>
      <c r="BD33" s="121">
        <f ca="1" t="shared" si="49"/>
        <v>0.054</v>
      </c>
      <c r="BE33" s="121">
        <f ca="1" t="shared" si="49"/>
        <v>0.11</v>
      </c>
      <c r="BF33" s="121">
        <f ca="1" t="shared" si="49"/>
        <v>0.074</v>
      </c>
      <c r="BG33" s="121">
        <f ca="1" t="shared" si="49"/>
        <v>0.028</v>
      </c>
      <c r="BH33" s="121">
        <f ca="1" t="shared" si="49"/>
        <v>0.104</v>
      </c>
      <c r="BI33" s="121">
        <f ca="1" t="shared" si="49"/>
        <v>0.052</v>
      </c>
      <c r="BJ33" s="121">
        <f ca="1" t="shared" si="49"/>
        <v>0.084</v>
      </c>
      <c r="BK33" s="121">
        <f ca="1" t="shared" si="49"/>
        <v>0.082</v>
      </c>
      <c r="BL33" s="121">
        <f ca="1" t="shared" si="49"/>
        <v>0.134</v>
      </c>
      <c r="BM33" s="121">
        <f ca="1" t="shared" si="49"/>
        <v>0.068</v>
      </c>
      <c r="BN33" s="121">
        <f ca="1" t="shared" si="49"/>
        <v>0.074</v>
      </c>
      <c r="BO33" s="121">
        <f ca="1" t="shared" si="49"/>
        <v>0.066</v>
      </c>
      <c r="BP33" s="121">
        <f ca="1" t="shared" si="49"/>
        <v>0.128</v>
      </c>
    </row>
    <row r="34" ht="15" customHeight="1" spans="1:68">
      <c r="A34" s="56"/>
      <c r="B34" s="57" t="s">
        <v>117</v>
      </c>
      <c r="C34" s="51" t="s">
        <v>118</v>
      </c>
      <c r="D34" s="57" t="s">
        <v>119</v>
      </c>
      <c r="E34" s="57"/>
      <c r="F34" s="53" t="s">
        <v>58</v>
      </c>
      <c r="G34" s="58">
        <v>0</v>
      </c>
      <c r="H34" s="60">
        <v>0.2</v>
      </c>
      <c r="I34" s="60">
        <v>0.15</v>
      </c>
      <c r="J34" s="79" t="s">
        <v>59</v>
      </c>
      <c r="K34" s="80">
        <f t="shared" si="30"/>
        <v>0.2</v>
      </c>
      <c r="L34" s="80">
        <f t="shared" si="31"/>
        <v>-0.15</v>
      </c>
      <c r="M34" s="81"/>
      <c r="N34" s="82">
        <f t="shared" si="32"/>
        <v>0.076</v>
      </c>
      <c r="O34" s="82">
        <f t="shared" si="42"/>
        <v>0.006</v>
      </c>
      <c r="P34" s="63">
        <f t="shared" si="33"/>
        <v>0.07</v>
      </c>
      <c r="Q34" s="63">
        <v>0.076</v>
      </c>
      <c r="R34" s="63">
        <v>-0.006</v>
      </c>
      <c r="S34" s="82">
        <f ca="1" t="shared" si="34"/>
        <v>0.03521875</v>
      </c>
      <c r="T34" s="92">
        <f ca="1" t="shared" si="35"/>
        <v>0.0198213543611348</v>
      </c>
      <c r="U34" s="93">
        <f ca="1" t="shared" si="36"/>
        <v>2.94295396119409</v>
      </c>
      <c r="V34" s="93">
        <f ca="1" t="shared" si="37"/>
        <v>2.77110647096007</v>
      </c>
      <c r="W34" s="93">
        <f ca="1" t="shared" si="38"/>
        <v>3.1148014514281</v>
      </c>
      <c r="X34" s="93">
        <f ca="1" t="shared" si="39"/>
        <v>2.77110647096007</v>
      </c>
      <c r="Y34" s="101">
        <f ca="1" t="shared" si="40"/>
        <v>1</v>
      </c>
      <c r="Z34" s="105"/>
      <c r="AA34" s="105"/>
      <c r="AB34" s="105"/>
      <c r="AC34" s="105"/>
      <c r="AD34" s="106"/>
      <c r="AE34" s="107"/>
      <c r="AF34" s="108"/>
      <c r="AG34" s="122"/>
      <c r="AH34" s="122"/>
      <c r="AI34" s="123"/>
      <c r="AJ34" s="124"/>
      <c r="AK34" s="121">
        <f ca="1" t="shared" si="43"/>
        <v>0.024</v>
      </c>
      <c r="AL34" s="121">
        <f ca="1" t="shared" ref="AL34:BP34" si="50">ROUNDUP(RAND()*($N34-$O34)+$O34,3)</f>
        <v>0.029</v>
      </c>
      <c r="AM34" s="121">
        <f ca="1" t="shared" si="50"/>
        <v>0.029</v>
      </c>
      <c r="AN34" s="121">
        <f ca="1" t="shared" si="50"/>
        <v>0.011</v>
      </c>
      <c r="AO34" s="121">
        <f ca="1" t="shared" si="50"/>
        <v>0.06</v>
      </c>
      <c r="AP34" s="121">
        <f ca="1" t="shared" si="50"/>
        <v>0.02</v>
      </c>
      <c r="AQ34" s="121">
        <f ca="1" t="shared" si="50"/>
        <v>0.068</v>
      </c>
      <c r="AR34" s="121">
        <f ca="1" t="shared" si="50"/>
        <v>0.02</v>
      </c>
      <c r="AS34" s="121">
        <f ca="1" t="shared" si="50"/>
        <v>0.052</v>
      </c>
      <c r="AT34" s="121">
        <f ca="1" t="shared" si="50"/>
        <v>0.01</v>
      </c>
      <c r="AU34" s="121">
        <f ca="1" t="shared" si="50"/>
        <v>0.051</v>
      </c>
      <c r="AV34" s="121">
        <f ca="1" t="shared" si="50"/>
        <v>0.016</v>
      </c>
      <c r="AW34" s="121">
        <f ca="1" t="shared" si="50"/>
        <v>0.028</v>
      </c>
      <c r="AX34" s="121">
        <f ca="1" t="shared" si="50"/>
        <v>0.035</v>
      </c>
      <c r="AY34" s="121">
        <f ca="1" t="shared" si="50"/>
        <v>0.013</v>
      </c>
      <c r="AZ34" s="121">
        <f ca="1" t="shared" si="50"/>
        <v>0.038</v>
      </c>
      <c r="BA34" s="121">
        <f ca="1" t="shared" si="50"/>
        <v>0.073</v>
      </c>
      <c r="BB34" s="121">
        <f ca="1" t="shared" si="50"/>
        <v>0.064</v>
      </c>
      <c r="BC34" s="121">
        <f ca="1" t="shared" si="50"/>
        <v>0.033</v>
      </c>
      <c r="BD34" s="121">
        <f ca="1" t="shared" si="50"/>
        <v>0.011</v>
      </c>
      <c r="BE34" s="121">
        <f ca="1" t="shared" si="50"/>
        <v>0.055</v>
      </c>
      <c r="BF34" s="121">
        <f ca="1" t="shared" si="50"/>
        <v>0.037</v>
      </c>
      <c r="BG34" s="121">
        <f ca="1" t="shared" si="50"/>
        <v>0.013</v>
      </c>
      <c r="BH34" s="121">
        <f ca="1" t="shared" si="50"/>
        <v>0.052</v>
      </c>
      <c r="BI34" s="121">
        <f ca="1" t="shared" si="50"/>
        <v>0.026</v>
      </c>
      <c r="BJ34" s="121">
        <f ca="1" t="shared" si="50"/>
        <v>0.042</v>
      </c>
      <c r="BK34" s="121">
        <f ca="1" t="shared" si="50"/>
        <v>0.022</v>
      </c>
      <c r="BL34" s="121">
        <f ca="1" t="shared" si="50"/>
        <v>0.067</v>
      </c>
      <c r="BM34" s="121">
        <f ca="1" t="shared" si="50"/>
        <v>0.018</v>
      </c>
      <c r="BN34" s="121">
        <f ca="1" t="shared" si="50"/>
        <v>0.037</v>
      </c>
      <c r="BO34" s="121">
        <f ca="1" t="shared" si="50"/>
        <v>0.009</v>
      </c>
      <c r="BP34" s="121">
        <f ca="1" t="shared" si="50"/>
        <v>0.064</v>
      </c>
    </row>
    <row r="35" ht="15" customHeight="1" spans="1:68">
      <c r="A35" s="56"/>
      <c r="B35" s="57" t="s">
        <v>120</v>
      </c>
      <c r="C35" s="64" t="s">
        <v>121</v>
      </c>
      <c r="D35" s="57" t="s">
        <v>122</v>
      </c>
      <c r="E35" s="57"/>
      <c r="F35" s="53" t="s">
        <v>58</v>
      </c>
      <c r="G35" s="58">
        <v>0</v>
      </c>
      <c r="H35" s="60">
        <v>0.2</v>
      </c>
      <c r="I35" s="60">
        <v>0.15</v>
      </c>
      <c r="J35" s="79" t="s">
        <v>59</v>
      </c>
      <c r="K35" s="80">
        <f t="shared" si="30"/>
        <v>0.2</v>
      </c>
      <c r="L35" s="80">
        <f t="shared" si="31"/>
        <v>-0.15</v>
      </c>
      <c r="M35" s="81"/>
      <c r="N35" s="82">
        <f t="shared" si="32"/>
        <v>-0.011</v>
      </c>
      <c r="O35" s="82">
        <f t="shared" si="42"/>
        <v>-0.042</v>
      </c>
      <c r="P35" s="63">
        <f t="shared" si="33"/>
        <v>0.031</v>
      </c>
      <c r="Q35" s="63">
        <v>-0.011</v>
      </c>
      <c r="R35" s="63">
        <v>0.042</v>
      </c>
      <c r="S35" s="82">
        <f ca="1" t="shared" si="34"/>
        <v>-0.02565625</v>
      </c>
      <c r="T35" s="92">
        <f ca="1" t="shared" si="35"/>
        <v>0.00921642774194973</v>
      </c>
      <c r="U35" s="93">
        <f ca="1" t="shared" si="36"/>
        <v>6.32927799865688</v>
      </c>
      <c r="V35" s="93">
        <f ca="1" t="shared" si="37"/>
        <v>8.16137793362524</v>
      </c>
      <c r="W35" s="93">
        <f ca="1" t="shared" si="38"/>
        <v>4.49717806368852</v>
      </c>
      <c r="X35" s="93">
        <f ca="1" t="shared" si="39"/>
        <v>4.49717806368852</v>
      </c>
      <c r="Y35" s="101">
        <f ca="1" t="shared" si="40"/>
        <v>1</v>
      </c>
      <c r="Z35" s="105"/>
      <c r="AA35" s="105"/>
      <c r="AB35" s="105"/>
      <c r="AC35" s="105"/>
      <c r="AD35" s="106"/>
      <c r="AE35" s="107"/>
      <c r="AF35" s="108"/>
      <c r="AG35" s="122"/>
      <c r="AH35" s="122"/>
      <c r="AI35" s="123"/>
      <c r="AJ35" s="124"/>
      <c r="AK35" s="121">
        <f ca="1" t="shared" si="43"/>
        <v>-0.016</v>
      </c>
      <c r="AL35" s="121">
        <f ca="1" t="shared" ref="AL35:BP35" si="51">ROUNDUP(RAND()*($N35-$O35)+$O35,3)</f>
        <v>-0.024</v>
      </c>
      <c r="AM35" s="121">
        <f ca="1" t="shared" si="51"/>
        <v>-0.032</v>
      </c>
      <c r="AN35" s="121">
        <f ca="1" t="shared" si="51"/>
        <v>-0.021</v>
      </c>
      <c r="AO35" s="121">
        <f ca="1" t="shared" si="51"/>
        <v>-0.04</v>
      </c>
      <c r="AP35" s="121">
        <f ca="1" t="shared" si="51"/>
        <v>-0.022</v>
      </c>
      <c r="AQ35" s="121">
        <f ca="1" t="shared" si="51"/>
        <v>-0.013</v>
      </c>
      <c r="AR35" s="121">
        <f ca="1" t="shared" si="51"/>
        <v>-0.037</v>
      </c>
      <c r="AS35" s="121">
        <f ca="1" t="shared" si="51"/>
        <v>-0.019</v>
      </c>
      <c r="AT35" s="121">
        <f ca="1" t="shared" si="51"/>
        <v>-0.024</v>
      </c>
      <c r="AU35" s="121">
        <f ca="1" t="shared" si="51"/>
        <v>-0.022</v>
      </c>
      <c r="AV35" s="121">
        <f ca="1" t="shared" si="51"/>
        <v>-0.016</v>
      </c>
      <c r="AW35" s="121">
        <f ca="1" t="shared" si="51"/>
        <v>-0.025</v>
      </c>
      <c r="AX35" s="121">
        <f ca="1" t="shared" si="51"/>
        <v>-0.029</v>
      </c>
      <c r="AY35" s="121">
        <f ca="1" t="shared" si="51"/>
        <v>-0.04</v>
      </c>
      <c r="AZ35" s="121">
        <f ca="1" t="shared" si="51"/>
        <v>-0.023</v>
      </c>
      <c r="BA35" s="121">
        <f ca="1" t="shared" si="51"/>
        <v>-0.024</v>
      </c>
      <c r="BB35" s="121">
        <f ca="1" t="shared" si="51"/>
        <v>-0.016</v>
      </c>
      <c r="BC35" s="121">
        <f ca="1" t="shared" si="51"/>
        <v>-0.04</v>
      </c>
      <c r="BD35" s="121">
        <f ca="1" t="shared" si="51"/>
        <v>-0.027</v>
      </c>
      <c r="BE35" s="121">
        <f ca="1" t="shared" si="51"/>
        <v>-0.017</v>
      </c>
      <c r="BF35" s="121">
        <f ca="1" t="shared" si="51"/>
        <v>-0.02</v>
      </c>
      <c r="BG35" s="121">
        <f ca="1" t="shared" si="51"/>
        <v>-0.014</v>
      </c>
      <c r="BH35" s="121">
        <f ca="1" t="shared" si="51"/>
        <v>-0.012</v>
      </c>
      <c r="BI35" s="121">
        <f ca="1" t="shared" si="51"/>
        <v>-0.013</v>
      </c>
      <c r="BJ35" s="121">
        <f ca="1" t="shared" si="51"/>
        <v>-0.037</v>
      </c>
      <c r="BK35" s="121">
        <f ca="1" t="shared" si="51"/>
        <v>-0.041</v>
      </c>
      <c r="BL35" s="121">
        <f ca="1" t="shared" si="51"/>
        <v>-0.02</v>
      </c>
      <c r="BM35" s="121">
        <f ca="1" t="shared" si="51"/>
        <v>-0.034</v>
      </c>
      <c r="BN35" s="121">
        <f ca="1" t="shared" si="51"/>
        <v>-0.034</v>
      </c>
      <c r="BO35" s="121">
        <f ca="1" t="shared" si="51"/>
        <v>-0.033</v>
      </c>
      <c r="BP35" s="121">
        <f ca="1" t="shared" si="51"/>
        <v>-0.036</v>
      </c>
    </row>
    <row r="36" ht="15" customHeight="1" spans="1:68">
      <c r="A36" s="56"/>
      <c r="B36" s="57" t="s">
        <v>123</v>
      </c>
      <c r="C36" s="64" t="s">
        <v>124</v>
      </c>
      <c r="D36" s="57" t="s">
        <v>125</v>
      </c>
      <c r="E36" s="57"/>
      <c r="F36" s="53" t="s">
        <v>58</v>
      </c>
      <c r="G36" s="58">
        <v>0</v>
      </c>
      <c r="H36" s="60">
        <v>0.35</v>
      </c>
      <c r="I36" s="60">
        <v>0</v>
      </c>
      <c r="J36" s="79" t="s">
        <v>59</v>
      </c>
      <c r="K36" s="80">
        <f t="shared" si="30"/>
        <v>0.35</v>
      </c>
      <c r="L36" s="80">
        <f t="shared" si="31"/>
        <v>0</v>
      </c>
      <c r="M36" s="81"/>
      <c r="N36" s="82">
        <f t="shared" si="32"/>
        <v>0</v>
      </c>
      <c r="O36" s="82">
        <f>G36+R36</f>
        <v>0</v>
      </c>
      <c r="P36" s="63">
        <f t="shared" si="33"/>
        <v>0</v>
      </c>
      <c r="Q36" s="63"/>
      <c r="R36" s="63"/>
      <c r="S36" s="82">
        <f ca="1" t="shared" si="34"/>
        <v>0.093125</v>
      </c>
      <c r="T36" s="92">
        <f ca="1" t="shared" si="35"/>
        <v>0.0171290170706451</v>
      </c>
      <c r="U36" s="93">
        <f ca="1" t="shared" si="36"/>
        <v>4.9988274077174</v>
      </c>
      <c r="V36" s="93">
        <f ca="1" t="shared" si="37"/>
        <v>4.9988274077174</v>
      </c>
      <c r="W36" s="93">
        <f ca="1" t="shared" si="38"/>
        <v>1.8122269677613</v>
      </c>
      <c r="X36" s="93">
        <f ca="1" t="shared" si="39"/>
        <v>4.9988274077174</v>
      </c>
      <c r="Y36" s="101">
        <f ca="1" t="shared" si="40"/>
        <v>1</v>
      </c>
      <c r="Z36" s="105"/>
      <c r="AA36" s="105"/>
      <c r="AB36" s="105"/>
      <c r="AC36" s="105"/>
      <c r="AD36" s="106"/>
      <c r="AE36" s="107"/>
      <c r="AF36" s="108"/>
      <c r="AG36" s="122"/>
      <c r="AH36" s="122"/>
      <c r="AI36" s="123"/>
      <c r="AJ36" s="124"/>
      <c r="AK36" s="121">
        <f ca="1" t="shared" ref="AK36:BP36" si="52">MAX(ABS(AK37),ABS(AK38))*2</f>
        <v>0.116</v>
      </c>
      <c r="AL36" s="121">
        <f ca="1" t="shared" si="52"/>
        <v>0.092</v>
      </c>
      <c r="AM36" s="121">
        <f ca="1" t="shared" si="52"/>
        <v>0.098</v>
      </c>
      <c r="AN36" s="121">
        <f ca="1" t="shared" si="52"/>
        <v>0.074</v>
      </c>
      <c r="AO36" s="121">
        <f ca="1" t="shared" si="52"/>
        <v>0.122</v>
      </c>
      <c r="AP36" s="121">
        <f ca="1" t="shared" si="52"/>
        <v>0.074</v>
      </c>
      <c r="AQ36" s="121">
        <f ca="1" t="shared" si="52"/>
        <v>0.08</v>
      </c>
      <c r="AR36" s="121">
        <f ca="1" t="shared" si="52"/>
        <v>0.114</v>
      </c>
      <c r="AS36" s="121">
        <f ca="1" t="shared" si="52"/>
        <v>0.106</v>
      </c>
      <c r="AT36" s="121">
        <f ca="1" t="shared" si="52"/>
        <v>0.07</v>
      </c>
      <c r="AU36" s="121">
        <f ca="1" t="shared" si="52"/>
        <v>0.084</v>
      </c>
      <c r="AV36" s="121">
        <f ca="1" t="shared" si="52"/>
        <v>0.08</v>
      </c>
      <c r="AW36" s="121">
        <f ca="1" t="shared" si="52"/>
        <v>0.072</v>
      </c>
      <c r="AX36" s="121">
        <f ca="1" t="shared" si="52"/>
        <v>0.114</v>
      </c>
      <c r="AY36" s="121">
        <f ca="1" t="shared" si="52"/>
        <v>0.096</v>
      </c>
      <c r="AZ36" s="121">
        <f ca="1" t="shared" si="52"/>
        <v>0.096</v>
      </c>
      <c r="BA36" s="121">
        <f ca="1" t="shared" si="52"/>
        <v>0.076</v>
      </c>
      <c r="BB36" s="121">
        <f ca="1" t="shared" si="52"/>
        <v>0.102</v>
      </c>
      <c r="BC36" s="121">
        <f ca="1" t="shared" si="52"/>
        <v>0.096</v>
      </c>
      <c r="BD36" s="121">
        <f ca="1" t="shared" si="52"/>
        <v>0.09</v>
      </c>
      <c r="BE36" s="121">
        <f ca="1" t="shared" si="52"/>
        <v>0.106</v>
      </c>
      <c r="BF36" s="121">
        <f ca="1" t="shared" si="52"/>
        <v>0.12</v>
      </c>
      <c r="BG36" s="121">
        <f ca="1" t="shared" si="52"/>
        <v>0.098</v>
      </c>
      <c r="BH36" s="121">
        <f ca="1" t="shared" si="52"/>
        <v>0.106</v>
      </c>
      <c r="BI36" s="121">
        <f ca="1" t="shared" si="52"/>
        <v>0.088</v>
      </c>
      <c r="BJ36" s="121">
        <f ca="1" t="shared" si="52"/>
        <v>0.12</v>
      </c>
      <c r="BK36" s="121">
        <f ca="1" t="shared" si="52"/>
        <v>0.082</v>
      </c>
      <c r="BL36" s="121">
        <f ca="1" t="shared" si="52"/>
        <v>0.116</v>
      </c>
      <c r="BM36" s="121">
        <f ca="1" t="shared" si="52"/>
        <v>0.072</v>
      </c>
      <c r="BN36" s="121">
        <f ca="1" t="shared" si="52"/>
        <v>0.072</v>
      </c>
      <c r="BO36" s="121">
        <f ca="1" t="shared" si="52"/>
        <v>0.078</v>
      </c>
      <c r="BP36" s="121">
        <f ca="1" t="shared" si="52"/>
        <v>0.07</v>
      </c>
    </row>
    <row r="37" ht="15" customHeight="1" spans="1:68">
      <c r="A37" s="56"/>
      <c r="B37" s="57" t="s">
        <v>126</v>
      </c>
      <c r="C37" s="57" t="s">
        <v>127</v>
      </c>
      <c r="D37" s="64" t="s">
        <v>128</v>
      </c>
      <c r="E37" s="57"/>
      <c r="F37" s="53" t="s">
        <v>58</v>
      </c>
      <c r="G37" s="58">
        <v>0</v>
      </c>
      <c r="H37" s="60">
        <v>0.2</v>
      </c>
      <c r="I37" s="60">
        <v>0.15</v>
      </c>
      <c r="J37" s="79" t="s">
        <v>59</v>
      </c>
      <c r="K37" s="80">
        <f t="shared" si="30"/>
        <v>0.2</v>
      </c>
      <c r="L37" s="80">
        <f t="shared" si="31"/>
        <v>-0.15</v>
      </c>
      <c r="M37" s="81"/>
      <c r="N37" s="82">
        <f t="shared" si="32"/>
        <v>0.041</v>
      </c>
      <c r="O37" s="82">
        <f t="shared" si="42"/>
        <v>0.029</v>
      </c>
      <c r="P37" s="63">
        <f t="shared" si="33"/>
        <v>0.012</v>
      </c>
      <c r="Q37" s="63">
        <v>0.041</v>
      </c>
      <c r="R37" s="63">
        <v>-0.029</v>
      </c>
      <c r="S37" s="82">
        <f ca="1" t="shared" si="34"/>
        <v>0.0350625</v>
      </c>
      <c r="T37" s="92">
        <f ca="1" t="shared" si="35"/>
        <v>0.00337865691964206</v>
      </c>
      <c r="U37" s="93">
        <f ca="1" t="shared" si="36"/>
        <v>17.2652431782015</v>
      </c>
      <c r="V37" s="93">
        <f ca="1" t="shared" si="37"/>
        <v>16.2724916954549</v>
      </c>
      <c r="W37" s="93">
        <f ca="1" t="shared" si="38"/>
        <v>18.2579946609481</v>
      </c>
      <c r="X37" s="93">
        <f ca="1" t="shared" si="39"/>
        <v>16.2724916954549</v>
      </c>
      <c r="Y37" s="101">
        <f ca="1" t="shared" si="40"/>
        <v>1</v>
      </c>
      <c r="Z37" s="105"/>
      <c r="AA37" s="105"/>
      <c r="AB37" s="105"/>
      <c r="AC37" s="105"/>
      <c r="AD37" s="106"/>
      <c r="AE37" s="107"/>
      <c r="AF37" s="108"/>
      <c r="AG37" s="122"/>
      <c r="AH37" s="122"/>
      <c r="AI37" s="123"/>
      <c r="AJ37" s="124"/>
      <c r="AK37" s="121">
        <f ca="1" t="shared" si="43"/>
        <v>0.035</v>
      </c>
      <c r="AL37" s="121">
        <f ca="1" t="shared" ref="AL37:BP37" si="53">ROUNDUP(RAND()*($N37-$O37)+$O37,3)</f>
        <v>0.036</v>
      </c>
      <c r="AM37" s="121">
        <f ca="1" t="shared" si="53"/>
        <v>0.035</v>
      </c>
      <c r="AN37" s="121">
        <f ca="1" t="shared" si="53"/>
        <v>0.037</v>
      </c>
      <c r="AO37" s="121">
        <f ca="1" t="shared" si="53"/>
        <v>0.035</v>
      </c>
      <c r="AP37" s="121">
        <f ca="1" t="shared" si="53"/>
        <v>0.032</v>
      </c>
      <c r="AQ37" s="121">
        <f ca="1" t="shared" si="53"/>
        <v>0.032</v>
      </c>
      <c r="AR37" s="121">
        <f ca="1" t="shared" si="53"/>
        <v>0.038</v>
      </c>
      <c r="AS37" s="121">
        <f ca="1" t="shared" si="53"/>
        <v>0.036</v>
      </c>
      <c r="AT37" s="121">
        <f ca="1" t="shared" si="53"/>
        <v>0.035</v>
      </c>
      <c r="AU37" s="121">
        <f ca="1" t="shared" si="53"/>
        <v>0.036</v>
      </c>
      <c r="AV37" s="121">
        <f ca="1" t="shared" si="53"/>
        <v>0.038</v>
      </c>
      <c r="AW37" s="121">
        <f ca="1" t="shared" si="53"/>
        <v>0.03</v>
      </c>
      <c r="AX37" s="121">
        <f ca="1" t="shared" si="53"/>
        <v>0.035</v>
      </c>
      <c r="AY37" s="121">
        <f ca="1" t="shared" si="53"/>
        <v>0.03</v>
      </c>
      <c r="AZ37" s="121">
        <f ca="1" t="shared" si="53"/>
        <v>0.039</v>
      </c>
      <c r="BA37" s="121">
        <f ca="1" t="shared" si="53"/>
        <v>0.038</v>
      </c>
      <c r="BB37" s="121">
        <f ca="1" t="shared" si="53"/>
        <v>0.04</v>
      </c>
      <c r="BC37" s="121">
        <f ca="1" t="shared" si="53"/>
        <v>0.033</v>
      </c>
      <c r="BD37" s="121">
        <f ca="1" t="shared" si="53"/>
        <v>0.041</v>
      </c>
      <c r="BE37" s="121">
        <f ca="1" t="shared" si="53"/>
        <v>0.039</v>
      </c>
      <c r="BF37" s="121">
        <f ca="1" t="shared" si="53"/>
        <v>0.037</v>
      </c>
      <c r="BG37" s="121">
        <f ca="1" t="shared" si="53"/>
        <v>0.04</v>
      </c>
      <c r="BH37" s="121">
        <f ca="1" t="shared" si="53"/>
        <v>0.033</v>
      </c>
      <c r="BI37" s="121">
        <f ca="1" t="shared" si="53"/>
        <v>0.03</v>
      </c>
      <c r="BJ37" s="121">
        <f ca="1" t="shared" si="53"/>
        <v>0.03</v>
      </c>
      <c r="BK37" s="121">
        <f ca="1" t="shared" si="53"/>
        <v>0.032</v>
      </c>
      <c r="BL37" s="121">
        <f ca="1" t="shared" si="53"/>
        <v>0.037</v>
      </c>
      <c r="BM37" s="121">
        <f ca="1" t="shared" si="53"/>
        <v>0.03</v>
      </c>
      <c r="BN37" s="121">
        <f ca="1" t="shared" si="53"/>
        <v>0.032</v>
      </c>
      <c r="BO37" s="121">
        <f ca="1" t="shared" si="53"/>
        <v>0.039</v>
      </c>
      <c r="BP37" s="121">
        <f ca="1" t="shared" si="53"/>
        <v>0.032</v>
      </c>
    </row>
    <row r="38" ht="15" customHeight="1" spans="1:68">
      <c r="A38" s="56"/>
      <c r="B38" s="57" t="s">
        <v>129</v>
      </c>
      <c r="C38" s="57" t="s">
        <v>130</v>
      </c>
      <c r="D38" s="57" t="s">
        <v>131</v>
      </c>
      <c r="E38" s="57"/>
      <c r="F38" s="53" t="s">
        <v>58</v>
      </c>
      <c r="G38" s="58">
        <v>0</v>
      </c>
      <c r="H38" s="60">
        <v>0.2</v>
      </c>
      <c r="I38" s="60">
        <v>0.15</v>
      </c>
      <c r="J38" s="79" t="s">
        <v>59</v>
      </c>
      <c r="K38" s="80">
        <f t="shared" si="30"/>
        <v>0.2</v>
      </c>
      <c r="L38" s="80">
        <f t="shared" si="31"/>
        <v>-0.15</v>
      </c>
      <c r="M38" s="81"/>
      <c r="N38" s="82">
        <f t="shared" si="32"/>
        <v>-0.03</v>
      </c>
      <c r="O38" s="82">
        <f t="shared" si="42"/>
        <v>-0.061</v>
      </c>
      <c r="P38" s="63">
        <f t="shared" si="33"/>
        <v>0.031</v>
      </c>
      <c r="Q38" s="63">
        <v>-0.03</v>
      </c>
      <c r="R38" s="63">
        <v>0.061</v>
      </c>
      <c r="S38" s="82">
        <f ca="1" t="shared" si="34"/>
        <v>-0.04609375</v>
      </c>
      <c r="T38" s="92">
        <f ca="1" t="shared" si="35"/>
        <v>0.00919452633451713</v>
      </c>
      <c r="U38" s="93">
        <f ca="1" t="shared" si="36"/>
        <v>6.344354370311</v>
      </c>
      <c r="V38" s="93">
        <f ca="1" t="shared" si="37"/>
        <v>8.92174833324984</v>
      </c>
      <c r="W38" s="93">
        <f ca="1" t="shared" si="38"/>
        <v>3.76696040737215</v>
      </c>
      <c r="X38" s="93">
        <f ca="1" t="shared" si="39"/>
        <v>3.76696040737215</v>
      </c>
      <c r="Y38" s="101">
        <f ca="1" t="shared" si="40"/>
        <v>1</v>
      </c>
      <c r="Z38" s="105" t="str">
        <f ca="1" t="shared" ref="Z38:Z70" si="54">IF($S38="","",IF(F38="Tolerance",IF(($AA$9*3*T38+S38)-G38&lt;H38,"",($AA$9*3*T38+S38)-G38),IF(OR(F38="GD&amp;T",F38="MAX"),IF(($AA$9*3*T38+S38)&lt;H38,"",($AA$9*3*T38+S38)),"")))</f>
        <v/>
      </c>
      <c r="AA38" s="105">
        <f ca="1" t="shared" ref="AA38:AA70" si="55">IF(S38="","",IF(F38="Tolerance",IF(-(($AA$9*3*T38)-S38)-G38&gt;I38,"",-(($AA$9*3*T38)-S38)-G38),IF(F38="MIN",IF(-(($AA$9*3*T38)-S38)&gt;I38,"",-(($AA$9*3*T38)-S38)),"")))</f>
        <v>-0.0827799100747234</v>
      </c>
      <c r="AB38" s="105">
        <f ca="1" t="shared" ref="AB38:AB70" si="56">IF(OR(G38="",S38=""),"",S38-G38)</f>
        <v>-0.04609375</v>
      </c>
      <c r="AC38" s="105" t="str">
        <f ca="1" t="shared" ref="AC38:AC70" si="57">IF(OR($U38&gt;$AC$9,$T38=""),"",$AC$9*6*$T38)</f>
        <v/>
      </c>
      <c r="AD38" s="106"/>
      <c r="AE38" s="107" t="str">
        <f t="shared" ref="AE38:AE70" si="58">IF(AD38="","",IF(AD38&gt;=0.966,"Normal","Not Normal"))</f>
        <v/>
      </c>
      <c r="AF38" s="108"/>
      <c r="AG38" s="122"/>
      <c r="AH38" s="122"/>
      <c r="AI38" s="123"/>
      <c r="AJ38" s="124"/>
      <c r="AK38" s="121">
        <f ca="1" t="shared" si="43"/>
        <v>-0.058</v>
      </c>
      <c r="AL38" s="121">
        <f ca="1" t="shared" ref="AL38:BP38" si="59">ROUNDUP(RAND()*($N38-$O38)+$O38,3)</f>
        <v>-0.046</v>
      </c>
      <c r="AM38" s="121">
        <f ca="1" t="shared" si="59"/>
        <v>-0.049</v>
      </c>
      <c r="AN38" s="121">
        <f ca="1" t="shared" si="59"/>
        <v>-0.032</v>
      </c>
      <c r="AO38" s="121">
        <f ca="1" t="shared" si="59"/>
        <v>-0.061</v>
      </c>
      <c r="AP38" s="121">
        <f ca="1" t="shared" si="59"/>
        <v>-0.037</v>
      </c>
      <c r="AQ38" s="121">
        <f ca="1" t="shared" si="59"/>
        <v>-0.04</v>
      </c>
      <c r="AR38" s="121">
        <f ca="1" t="shared" si="59"/>
        <v>-0.057</v>
      </c>
      <c r="AS38" s="121">
        <f ca="1" t="shared" si="59"/>
        <v>-0.053</v>
      </c>
      <c r="AT38" s="121">
        <f ca="1" t="shared" si="59"/>
        <v>-0.032</v>
      </c>
      <c r="AU38" s="121">
        <f ca="1" t="shared" si="59"/>
        <v>-0.042</v>
      </c>
      <c r="AV38" s="121">
        <f ca="1" t="shared" si="59"/>
        <v>-0.04</v>
      </c>
      <c r="AW38" s="121">
        <f ca="1" t="shared" si="59"/>
        <v>-0.036</v>
      </c>
      <c r="AX38" s="121">
        <f ca="1" t="shared" si="59"/>
        <v>-0.057</v>
      </c>
      <c r="AY38" s="121">
        <f ca="1" t="shared" si="59"/>
        <v>-0.048</v>
      </c>
      <c r="AZ38" s="121">
        <f ca="1" t="shared" si="59"/>
        <v>-0.048</v>
      </c>
      <c r="BA38" s="121">
        <f ca="1" t="shared" si="59"/>
        <v>-0.038</v>
      </c>
      <c r="BB38" s="121">
        <f ca="1" t="shared" si="59"/>
        <v>-0.051</v>
      </c>
      <c r="BC38" s="121">
        <f ca="1" t="shared" si="59"/>
        <v>-0.048</v>
      </c>
      <c r="BD38" s="121">
        <f ca="1" t="shared" si="59"/>
        <v>-0.045</v>
      </c>
      <c r="BE38" s="121">
        <f ca="1" t="shared" si="59"/>
        <v>-0.053</v>
      </c>
      <c r="BF38" s="121">
        <f ca="1" t="shared" si="59"/>
        <v>-0.06</v>
      </c>
      <c r="BG38" s="121">
        <f ca="1" t="shared" si="59"/>
        <v>-0.049</v>
      </c>
      <c r="BH38" s="121">
        <f ca="1" t="shared" si="59"/>
        <v>-0.053</v>
      </c>
      <c r="BI38" s="121">
        <f ca="1" t="shared" si="59"/>
        <v>-0.044</v>
      </c>
      <c r="BJ38" s="121">
        <f ca="1" t="shared" si="59"/>
        <v>-0.06</v>
      </c>
      <c r="BK38" s="121">
        <f ca="1" t="shared" si="59"/>
        <v>-0.041</v>
      </c>
      <c r="BL38" s="121">
        <f ca="1" t="shared" si="59"/>
        <v>-0.058</v>
      </c>
      <c r="BM38" s="121">
        <f ca="1" t="shared" si="59"/>
        <v>-0.036</v>
      </c>
      <c r="BN38" s="121">
        <f ca="1" t="shared" si="59"/>
        <v>-0.036</v>
      </c>
      <c r="BO38" s="121">
        <f ca="1" t="shared" si="59"/>
        <v>-0.032</v>
      </c>
      <c r="BP38" s="121">
        <f ca="1" t="shared" si="59"/>
        <v>-0.035</v>
      </c>
    </row>
    <row r="39" ht="15" customHeight="1" spans="1:68">
      <c r="A39" s="56"/>
      <c r="B39" s="57" t="s">
        <v>132</v>
      </c>
      <c r="C39" s="57" t="s">
        <v>133</v>
      </c>
      <c r="D39" s="57" t="s">
        <v>134</v>
      </c>
      <c r="E39" s="57"/>
      <c r="F39" s="53" t="s">
        <v>58</v>
      </c>
      <c r="G39" s="58">
        <v>0</v>
      </c>
      <c r="H39" s="60">
        <v>0.35</v>
      </c>
      <c r="I39" s="60">
        <v>0</v>
      </c>
      <c r="J39" s="79" t="s">
        <v>59</v>
      </c>
      <c r="K39" s="80">
        <f t="shared" si="30"/>
        <v>0.35</v>
      </c>
      <c r="L39" s="80">
        <f t="shared" si="31"/>
        <v>0</v>
      </c>
      <c r="M39" s="81"/>
      <c r="N39" s="82">
        <f t="shared" si="32"/>
        <v>0</v>
      </c>
      <c r="O39" s="82">
        <f>G39+R39</f>
        <v>0</v>
      </c>
      <c r="P39" s="63">
        <f t="shared" si="33"/>
        <v>0</v>
      </c>
      <c r="Q39" s="63"/>
      <c r="R39" s="63"/>
      <c r="S39" s="82">
        <f ca="1" t="shared" si="34"/>
        <v>0.09475</v>
      </c>
      <c r="T39" s="92">
        <f ca="1" t="shared" si="35"/>
        <v>0.0188833430610496</v>
      </c>
      <c r="U39" s="93">
        <f ca="1" t="shared" si="36"/>
        <v>4.50573466034377</v>
      </c>
      <c r="V39" s="93">
        <f ca="1" t="shared" si="37"/>
        <v>4.50573466034377</v>
      </c>
      <c r="W39" s="93">
        <f ca="1" t="shared" si="38"/>
        <v>1.67254988860949</v>
      </c>
      <c r="X39" s="93">
        <f ca="1" t="shared" si="39"/>
        <v>4.50573466034377</v>
      </c>
      <c r="Y39" s="101">
        <f ca="1" t="shared" si="40"/>
        <v>1</v>
      </c>
      <c r="Z39" s="105" t="str">
        <f ca="1" t="shared" si="54"/>
        <v/>
      </c>
      <c r="AA39" s="105" t="str">
        <f ca="1" t="shared" si="55"/>
        <v/>
      </c>
      <c r="AB39" s="105">
        <f ca="1" t="shared" si="56"/>
        <v>0.09475</v>
      </c>
      <c r="AC39" s="105" t="str">
        <f ca="1" t="shared" si="57"/>
        <v/>
      </c>
      <c r="AD39" s="106"/>
      <c r="AE39" s="107" t="str">
        <f t="shared" si="58"/>
        <v/>
      </c>
      <c r="AF39" s="108"/>
      <c r="AG39" s="122"/>
      <c r="AH39" s="122"/>
      <c r="AI39" s="123"/>
      <c r="AJ39" s="124"/>
      <c r="AK39" s="121">
        <f ca="1" t="shared" ref="AK39:BP39" si="60">MAX(ABS(AK40),ABS(AK41))*2</f>
        <v>0.102</v>
      </c>
      <c r="AL39" s="121">
        <f ca="1" t="shared" si="60"/>
        <v>0.072</v>
      </c>
      <c r="AM39" s="121">
        <f ca="1" t="shared" si="60"/>
        <v>0.112</v>
      </c>
      <c r="AN39" s="121">
        <f ca="1" t="shared" si="60"/>
        <v>0.126</v>
      </c>
      <c r="AO39" s="121">
        <f ca="1" t="shared" si="60"/>
        <v>0.098</v>
      </c>
      <c r="AP39" s="121">
        <f ca="1" t="shared" si="60"/>
        <v>0.06</v>
      </c>
      <c r="AQ39" s="121">
        <f ca="1" t="shared" si="60"/>
        <v>0.12</v>
      </c>
      <c r="AR39" s="121">
        <f ca="1" t="shared" si="60"/>
        <v>0.086</v>
      </c>
      <c r="AS39" s="121">
        <f ca="1" t="shared" si="60"/>
        <v>0.076</v>
      </c>
      <c r="AT39" s="121">
        <f ca="1" t="shared" si="60"/>
        <v>0.122</v>
      </c>
      <c r="AU39" s="121">
        <f ca="1" t="shared" si="60"/>
        <v>0.064</v>
      </c>
      <c r="AV39" s="121">
        <f ca="1" t="shared" si="60"/>
        <v>0.096</v>
      </c>
      <c r="AW39" s="121">
        <f ca="1" t="shared" si="60"/>
        <v>0.112</v>
      </c>
      <c r="AX39" s="121">
        <f ca="1" t="shared" si="60"/>
        <v>0.104</v>
      </c>
      <c r="AY39" s="121">
        <f ca="1" t="shared" si="60"/>
        <v>0.09</v>
      </c>
      <c r="AZ39" s="121">
        <f ca="1" t="shared" si="60"/>
        <v>0.082</v>
      </c>
      <c r="BA39" s="121">
        <f ca="1" t="shared" si="60"/>
        <v>0.096</v>
      </c>
      <c r="BB39" s="121">
        <f ca="1" t="shared" si="60"/>
        <v>0.078</v>
      </c>
      <c r="BC39" s="121">
        <f ca="1" t="shared" si="60"/>
        <v>0.098</v>
      </c>
      <c r="BD39" s="121">
        <f ca="1" t="shared" si="60"/>
        <v>0.062</v>
      </c>
      <c r="BE39" s="121">
        <f ca="1" t="shared" si="60"/>
        <v>0.104</v>
      </c>
      <c r="BF39" s="121">
        <f ca="1" t="shared" si="60"/>
        <v>0.106</v>
      </c>
      <c r="BG39" s="121">
        <f ca="1" t="shared" si="60"/>
        <v>0.106</v>
      </c>
      <c r="BH39" s="121">
        <f ca="1" t="shared" si="60"/>
        <v>0.108</v>
      </c>
      <c r="BI39" s="121">
        <f ca="1" t="shared" si="60"/>
        <v>0.096</v>
      </c>
      <c r="BJ39" s="121">
        <f ca="1" t="shared" si="60"/>
        <v>0.054</v>
      </c>
      <c r="BK39" s="121">
        <f ca="1" t="shared" si="60"/>
        <v>0.082</v>
      </c>
      <c r="BL39" s="121">
        <f ca="1" t="shared" si="60"/>
        <v>0.106</v>
      </c>
      <c r="BM39" s="121">
        <f ca="1" t="shared" si="60"/>
        <v>0.108</v>
      </c>
      <c r="BN39" s="121">
        <f ca="1" t="shared" si="60"/>
        <v>0.12</v>
      </c>
      <c r="BO39" s="121">
        <f ca="1" t="shared" si="60"/>
        <v>0.09</v>
      </c>
      <c r="BP39" s="121">
        <f ca="1" t="shared" si="60"/>
        <v>0.096</v>
      </c>
    </row>
    <row r="40" ht="15" customHeight="1" spans="1:68">
      <c r="A40" s="56"/>
      <c r="B40" s="57" t="s">
        <v>135</v>
      </c>
      <c r="C40" s="57" t="s">
        <v>136</v>
      </c>
      <c r="D40" s="57" t="s">
        <v>137</v>
      </c>
      <c r="E40" s="57"/>
      <c r="F40" s="53" t="s">
        <v>58</v>
      </c>
      <c r="G40" s="58">
        <v>0</v>
      </c>
      <c r="H40" s="60">
        <v>0.2</v>
      </c>
      <c r="I40" s="60">
        <v>0.15</v>
      </c>
      <c r="J40" s="79" t="s">
        <v>59</v>
      </c>
      <c r="K40" s="80">
        <f t="shared" ref="K40:K75" si="61">IF(AND(G40="",H40=""),"",IF(G40="",H40,G40+H40))</f>
        <v>0.2</v>
      </c>
      <c r="L40" s="80">
        <f t="shared" ref="L40:L75" si="62">IF(AND(G40="",I40=""),"",IF(G40="",I40,G40-I40))</f>
        <v>-0.15</v>
      </c>
      <c r="M40" s="81"/>
      <c r="N40" s="82">
        <f t="shared" ref="N40:N74" si="63">G40+Q40</f>
        <v>0.065</v>
      </c>
      <c r="O40" s="82">
        <f t="shared" ref="O40:O74" si="64">G40-R40</f>
        <v>0.005</v>
      </c>
      <c r="P40" s="63">
        <f t="shared" ref="P40:P74" si="65">N40-O40</f>
        <v>0.06</v>
      </c>
      <c r="Q40" s="63">
        <v>0.065</v>
      </c>
      <c r="R40" s="63">
        <v>-0.005</v>
      </c>
      <c r="S40" s="82">
        <f ca="1" t="shared" ref="S40:S75" si="66">IF(OR($AK40="",ISNUMBER($AK40)=FALSE),"",AVERAGE(AK40:BP40))</f>
        <v>0.040625</v>
      </c>
      <c r="T40" s="92">
        <f ca="1" t="shared" ref="T40:T75" si="67">IF(OR($AK40="",ISNUMBER($AK40)=FALSE),"",STDEV(AK40:BP40))</f>
        <v>0.0141278722457965</v>
      </c>
      <c r="U40" s="93">
        <f ca="1" t="shared" ref="U40:U75" si="68">IF(OR($AK40="",ISNUMBER($AK40)=FALSE),"",IF(AND(G40=0,I40=0),V40,IF(AND(G40="",H40=""),W40,(H40+ABS(I40))/(6*T40))))</f>
        <v>4.12895390887253</v>
      </c>
      <c r="V40" s="93">
        <f ca="1" t="shared" ref="V40:V75" si="69">IF(OR($AK40="",ISNUMBER($AK40)=FALSE),"",IF(H40="","",(K40-S40)/(3*T40)))</f>
        <v>3.76029730986605</v>
      </c>
      <c r="W40" s="93">
        <f ca="1" t="shared" ref="W40:W75" si="70">IF(OR($AK40="",ISNUMBER($AK40)=FALSE),"",IF(I40="","",(S40-L40)/(3*T40)))</f>
        <v>4.497610507879</v>
      </c>
      <c r="X40" s="93">
        <f ca="1" t="shared" ref="X40:X75" si="71">IF(OR($AK40="",ISNUMBER($AK40)=FALSE),"",IF(AND(G40=0,I40=0),((H40)-(S40))/(3*T40),MIN(V40:W40)))</f>
        <v>3.76029730986605</v>
      </c>
      <c r="Y40" s="101">
        <f ca="1" t="shared" ref="Y40:Y75" si="72">IF(OR($AK40="",ISNUMBER($AK40)=FALSE),"",IF(AND(G40=0,I40=0),NORMSDIST(3*X40),NORMSDIST(3*X40)+NORMSDIST(6*U40-3*X40)-1))</f>
        <v>1</v>
      </c>
      <c r="Z40" s="105" t="str">
        <f ca="1" t="shared" si="54"/>
        <v/>
      </c>
      <c r="AA40" s="105">
        <f ca="1" t="shared" si="55"/>
        <v>-0.0157452102607282</v>
      </c>
      <c r="AB40" s="105">
        <f ca="1" t="shared" si="56"/>
        <v>0.040625</v>
      </c>
      <c r="AC40" s="105" t="str">
        <f ca="1" t="shared" si="57"/>
        <v/>
      </c>
      <c r="AD40" s="106"/>
      <c r="AE40" s="107" t="str">
        <f t="shared" si="58"/>
        <v/>
      </c>
      <c r="AF40" s="108"/>
      <c r="AG40" s="122"/>
      <c r="AH40" s="122"/>
      <c r="AI40" s="123"/>
      <c r="AJ40" s="124"/>
      <c r="AK40" s="121">
        <f ca="1" t="shared" si="43"/>
        <v>0.051</v>
      </c>
      <c r="AL40" s="121">
        <f ca="1" t="shared" ref="AL40:BP40" si="73">ROUNDUP(RAND()*($N40-$O40)+$O40,3)</f>
        <v>0.031</v>
      </c>
      <c r="AM40" s="121">
        <f ca="1" t="shared" si="73"/>
        <v>0.056</v>
      </c>
      <c r="AN40" s="121">
        <f ca="1" t="shared" si="73"/>
        <v>0.063</v>
      </c>
      <c r="AO40" s="121">
        <f ca="1" t="shared" si="73"/>
        <v>0.029</v>
      </c>
      <c r="AP40" s="121">
        <f ca="1" t="shared" si="73"/>
        <v>0.03</v>
      </c>
      <c r="AQ40" s="121">
        <f ca="1" t="shared" si="73"/>
        <v>0.06</v>
      </c>
      <c r="AR40" s="121">
        <f ca="1" t="shared" si="73"/>
        <v>0.043</v>
      </c>
      <c r="AS40" s="121">
        <f ca="1" t="shared" si="73"/>
        <v>0.038</v>
      </c>
      <c r="AT40" s="121">
        <f ca="1" t="shared" si="73"/>
        <v>0.061</v>
      </c>
      <c r="AU40" s="121">
        <f ca="1" t="shared" si="73"/>
        <v>0.014</v>
      </c>
      <c r="AV40" s="121">
        <f ca="1" t="shared" si="73"/>
        <v>0.048</v>
      </c>
      <c r="AW40" s="121">
        <f ca="1" t="shared" si="73"/>
        <v>0.056</v>
      </c>
      <c r="AX40" s="121">
        <f ca="1" t="shared" si="73"/>
        <v>0.029</v>
      </c>
      <c r="AY40" s="121">
        <f ca="1" t="shared" si="73"/>
        <v>0.035</v>
      </c>
      <c r="AZ40" s="121">
        <f ca="1" t="shared" si="73"/>
        <v>0.024</v>
      </c>
      <c r="BA40" s="121">
        <f ca="1" t="shared" si="73"/>
        <v>0.048</v>
      </c>
      <c r="BB40" s="121">
        <f ca="1" t="shared" si="73"/>
        <v>0.039</v>
      </c>
      <c r="BC40" s="121">
        <f ca="1" t="shared" si="73"/>
        <v>0.049</v>
      </c>
      <c r="BD40" s="121">
        <f ca="1" t="shared" si="73"/>
        <v>0.028</v>
      </c>
      <c r="BE40" s="121">
        <f ca="1" t="shared" si="73"/>
        <v>0.052</v>
      </c>
      <c r="BF40" s="121">
        <f ca="1" t="shared" si="73"/>
        <v>0.021</v>
      </c>
      <c r="BG40" s="121">
        <f ca="1" t="shared" si="73"/>
        <v>0.053</v>
      </c>
      <c r="BH40" s="121">
        <f ca="1" t="shared" si="73"/>
        <v>0.026</v>
      </c>
      <c r="BI40" s="121">
        <f ca="1" t="shared" si="73"/>
        <v>0.048</v>
      </c>
      <c r="BJ40" s="121">
        <f ca="1" t="shared" si="73"/>
        <v>0.02</v>
      </c>
      <c r="BK40" s="121">
        <f ca="1" t="shared" si="73"/>
        <v>0.041</v>
      </c>
      <c r="BL40" s="121">
        <f ca="1" t="shared" si="73"/>
        <v>0.039</v>
      </c>
      <c r="BM40" s="121">
        <f ca="1" t="shared" si="73"/>
        <v>0.015</v>
      </c>
      <c r="BN40" s="121">
        <f ca="1" t="shared" si="73"/>
        <v>0.06</v>
      </c>
      <c r="BO40" s="121">
        <f ca="1" t="shared" si="73"/>
        <v>0.045</v>
      </c>
      <c r="BP40" s="121">
        <f ca="1" t="shared" si="73"/>
        <v>0.048</v>
      </c>
    </row>
    <row r="41" ht="15" customHeight="1" spans="1:68">
      <c r="A41" s="56"/>
      <c r="B41" s="57" t="s">
        <v>138</v>
      </c>
      <c r="C41" s="57" t="s">
        <v>139</v>
      </c>
      <c r="D41" s="57" t="s">
        <v>140</v>
      </c>
      <c r="E41" s="57"/>
      <c r="F41" s="53" t="s">
        <v>58</v>
      </c>
      <c r="G41" s="58">
        <v>0</v>
      </c>
      <c r="H41" s="60">
        <v>0.2</v>
      </c>
      <c r="I41" s="60">
        <v>0.15</v>
      </c>
      <c r="J41" s="79" t="s">
        <v>59</v>
      </c>
      <c r="K41" s="80">
        <f t="shared" si="61"/>
        <v>0.2</v>
      </c>
      <c r="L41" s="80">
        <f t="shared" si="62"/>
        <v>-0.15</v>
      </c>
      <c r="M41" s="81"/>
      <c r="N41" s="82">
        <f t="shared" si="63"/>
        <v>-0.019</v>
      </c>
      <c r="O41" s="82">
        <f t="shared" si="64"/>
        <v>-0.055</v>
      </c>
      <c r="P41" s="63">
        <f t="shared" si="65"/>
        <v>0.036</v>
      </c>
      <c r="Q41" s="63">
        <v>-0.019</v>
      </c>
      <c r="R41" s="63">
        <v>0.055</v>
      </c>
      <c r="S41" s="82">
        <f ca="1" t="shared" si="66"/>
        <v>-0.0378125</v>
      </c>
      <c r="T41" s="92">
        <f ca="1" t="shared" si="67"/>
        <v>0.0111888120964217</v>
      </c>
      <c r="U41" s="93">
        <f ca="1" t="shared" si="68"/>
        <v>5.21354124375625</v>
      </c>
      <c r="V41" s="93">
        <f ca="1" t="shared" si="69"/>
        <v>7.08483015446162</v>
      </c>
      <c r="W41" s="93">
        <f ca="1" t="shared" si="70"/>
        <v>3.34225233305088</v>
      </c>
      <c r="X41" s="93">
        <f ca="1" t="shared" si="71"/>
        <v>3.34225233305088</v>
      </c>
      <c r="Y41" s="101">
        <f ca="1" t="shared" si="72"/>
        <v>1</v>
      </c>
      <c r="Z41" s="105" t="str">
        <f ca="1" t="shared" si="54"/>
        <v/>
      </c>
      <c r="AA41" s="105">
        <f ca="1" t="shared" si="55"/>
        <v>-0.0824558602647225</v>
      </c>
      <c r="AB41" s="105">
        <f ca="1" t="shared" si="56"/>
        <v>-0.0378125</v>
      </c>
      <c r="AC41" s="105" t="str">
        <f ca="1" t="shared" si="57"/>
        <v/>
      </c>
      <c r="AD41" s="106"/>
      <c r="AE41" s="107" t="str">
        <f t="shared" si="58"/>
        <v/>
      </c>
      <c r="AF41" s="108"/>
      <c r="AG41" s="122"/>
      <c r="AH41" s="122"/>
      <c r="AI41" s="123"/>
      <c r="AJ41" s="124"/>
      <c r="AK41" s="121">
        <f ca="1" t="shared" ref="AK41:AK74" si="74">ROUNDUP(RAND()*($N41-$O41)+$O41,3)</f>
        <v>-0.034</v>
      </c>
      <c r="AL41" s="121">
        <f ca="1" t="shared" ref="AL41:BP41" si="75">ROUNDUP(RAND()*($N41-$O41)+$O41,3)</f>
        <v>-0.036</v>
      </c>
      <c r="AM41" s="121">
        <f ca="1" t="shared" si="75"/>
        <v>-0.055</v>
      </c>
      <c r="AN41" s="121">
        <f ca="1" t="shared" si="75"/>
        <v>-0.023</v>
      </c>
      <c r="AO41" s="121">
        <f ca="1" t="shared" si="75"/>
        <v>-0.049</v>
      </c>
      <c r="AP41" s="121">
        <f ca="1" t="shared" si="75"/>
        <v>-0.023</v>
      </c>
      <c r="AQ41" s="121">
        <f ca="1" t="shared" si="75"/>
        <v>-0.053</v>
      </c>
      <c r="AR41" s="121">
        <f ca="1" t="shared" si="75"/>
        <v>-0.042</v>
      </c>
      <c r="AS41" s="121">
        <f ca="1" t="shared" si="75"/>
        <v>-0.036</v>
      </c>
      <c r="AT41" s="121">
        <f ca="1" t="shared" si="75"/>
        <v>-0.023</v>
      </c>
      <c r="AU41" s="121">
        <f ca="1" t="shared" si="75"/>
        <v>-0.032</v>
      </c>
      <c r="AV41" s="121">
        <f ca="1" t="shared" si="75"/>
        <v>-0.036</v>
      </c>
      <c r="AW41" s="121">
        <f ca="1" t="shared" si="75"/>
        <v>-0.027</v>
      </c>
      <c r="AX41" s="121">
        <f ca="1" t="shared" si="75"/>
        <v>-0.052</v>
      </c>
      <c r="AY41" s="121">
        <f ca="1" t="shared" si="75"/>
        <v>-0.045</v>
      </c>
      <c r="AZ41" s="121">
        <f ca="1" t="shared" si="75"/>
        <v>-0.041</v>
      </c>
      <c r="BA41" s="121">
        <f ca="1" t="shared" si="75"/>
        <v>-0.044</v>
      </c>
      <c r="BB41" s="121">
        <f ca="1" t="shared" si="75"/>
        <v>-0.038</v>
      </c>
      <c r="BC41" s="121">
        <f ca="1" t="shared" si="75"/>
        <v>-0.041</v>
      </c>
      <c r="BD41" s="121">
        <f ca="1" t="shared" si="75"/>
        <v>-0.031</v>
      </c>
      <c r="BE41" s="121">
        <f ca="1" t="shared" si="75"/>
        <v>-0.023</v>
      </c>
      <c r="BF41" s="121">
        <f ca="1" t="shared" si="75"/>
        <v>-0.053</v>
      </c>
      <c r="BG41" s="121">
        <f ca="1" t="shared" si="75"/>
        <v>-0.028</v>
      </c>
      <c r="BH41" s="121">
        <f ca="1" t="shared" si="75"/>
        <v>-0.054</v>
      </c>
      <c r="BI41" s="121">
        <f ca="1" t="shared" si="75"/>
        <v>-0.025</v>
      </c>
      <c r="BJ41" s="121">
        <f ca="1" t="shared" si="75"/>
        <v>-0.027</v>
      </c>
      <c r="BK41" s="121">
        <f ca="1" t="shared" si="75"/>
        <v>-0.028</v>
      </c>
      <c r="BL41" s="121">
        <f ca="1" t="shared" si="75"/>
        <v>-0.053</v>
      </c>
      <c r="BM41" s="121">
        <f ca="1" t="shared" si="75"/>
        <v>-0.054</v>
      </c>
      <c r="BN41" s="121">
        <f ca="1" t="shared" si="75"/>
        <v>-0.035</v>
      </c>
      <c r="BO41" s="121">
        <f ca="1" t="shared" si="75"/>
        <v>-0.022</v>
      </c>
      <c r="BP41" s="121">
        <f ca="1" t="shared" si="75"/>
        <v>-0.047</v>
      </c>
    </row>
    <row r="42" ht="15" customHeight="1" spans="1:68">
      <c r="A42" s="56"/>
      <c r="B42" s="57" t="s">
        <v>141</v>
      </c>
      <c r="C42" s="57" t="s">
        <v>142</v>
      </c>
      <c r="D42" s="57" t="s">
        <v>143</v>
      </c>
      <c r="E42" s="57"/>
      <c r="F42" s="53" t="s">
        <v>58</v>
      </c>
      <c r="G42" s="58">
        <v>0</v>
      </c>
      <c r="H42" s="60">
        <v>0.35</v>
      </c>
      <c r="I42" s="60">
        <v>0</v>
      </c>
      <c r="J42" s="79" t="s">
        <v>59</v>
      </c>
      <c r="K42" s="80">
        <f t="shared" si="61"/>
        <v>0.35</v>
      </c>
      <c r="L42" s="80">
        <f t="shared" si="62"/>
        <v>0</v>
      </c>
      <c r="M42" s="81"/>
      <c r="N42" s="82">
        <f t="shared" si="63"/>
        <v>0</v>
      </c>
      <c r="O42" s="82">
        <f>G42+R42</f>
        <v>0</v>
      </c>
      <c r="P42" s="63">
        <f t="shared" si="65"/>
        <v>0</v>
      </c>
      <c r="Q42" s="63"/>
      <c r="R42" s="63"/>
      <c r="S42" s="82">
        <f ca="1" t="shared" si="66"/>
        <v>0.0871875</v>
      </c>
      <c r="T42" s="92">
        <f ca="1" t="shared" si="67"/>
        <v>0.0232787283490398</v>
      </c>
      <c r="U42" s="93">
        <f ca="1" t="shared" si="68"/>
        <v>3.76327114407348</v>
      </c>
      <c r="V42" s="93">
        <f ca="1" t="shared" si="69"/>
        <v>3.76327114407348</v>
      </c>
      <c r="W42" s="93">
        <f ca="1" t="shared" si="70"/>
        <v>1.24845737122057</v>
      </c>
      <c r="X42" s="93">
        <f ca="1" t="shared" si="71"/>
        <v>3.76327114407348</v>
      </c>
      <c r="Y42" s="101">
        <f ca="1" t="shared" si="72"/>
        <v>1</v>
      </c>
      <c r="Z42" s="105" t="str">
        <f ca="1" t="shared" si="54"/>
        <v/>
      </c>
      <c r="AA42" s="105">
        <f ca="1" t="shared" si="55"/>
        <v>-0.00569462611266863</v>
      </c>
      <c r="AB42" s="105">
        <f ca="1" t="shared" si="56"/>
        <v>0.0871875</v>
      </c>
      <c r="AC42" s="105" t="str">
        <f ca="1" t="shared" si="57"/>
        <v/>
      </c>
      <c r="AD42" s="106"/>
      <c r="AE42" s="107" t="str">
        <f t="shared" si="58"/>
        <v/>
      </c>
      <c r="AF42" s="108"/>
      <c r="AG42" s="122"/>
      <c r="AH42" s="122"/>
      <c r="AI42" s="123"/>
      <c r="AJ42" s="124"/>
      <c r="AK42" s="121">
        <f ca="1" t="shared" ref="AK42:BP42" si="76">MAX(ABS(AK43),ABS(AK44))*2</f>
        <v>0.09</v>
      </c>
      <c r="AL42" s="121">
        <f ca="1" t="shared" si="76"/>
        <v>0.098</v>
      </c>
      <c r="AM42" s="121">
        <f ca="1" t="shared" si="76"/>
        <v>0.068</v>
      </c>
      <c r="AN42" s="121">
        <f ca="1" t="shared" si="76"/>
        <v>0.094</v>
      </c>
      <c r="AO42" s="121">
        <f ca="1" t="shared" si="76"/>
        <v>0.106</v>
      </c>
      <c r="AP42" s="121">
        <f ca="1" t="shared" si="76"/>
        <v>0.07</v>
      </c>
      <c r="AQ42" s="121">
        <f ca="1" t="shared" si="76"/>
        <v>0.098</v>
      </c>
      <c r="AR42" s="121">
        <f ca="1" t="shared" si="76"/>
        <v>0.068</v>
      </c>
      <c r="AS42" s="121">
        <f ca="1" t="shared" si="76"/>
        <v>0.074</v>
      </c>
      <c r="AT42" s="121">
        <f ca="1" t="shared" si="76"/>
        <v>0.132</v>
      </c>
      <c r="AU42" s="121">
        <f ca="1" t="shared" si="76"/>
        <v>0.052</v>
      </c>
      <c r="AV42" s="121">
        <f ca="1" t="shared" si="76"/>
        <v>0.096</v>
      </c>
      <c r="AW42" s="121">
        <f ca="1" t="shared" si="76"/>
        <v>0.094</v>
      </c>
      <c r="AX42" s="121">
        <f ca="1" t="shared" si="76"/>
        <v>0.122</v>
      </c>
      <c r="AY42" s="121">
        <f ca="1" t="shared" si="76"/>
        <v>0.138</v>
      </c>
      <c r="AZ42" s="121">
        <f ca="1" t="shared" si="76"/>
        <v>0.076</v>
      </c>
      <c r="BA42" s="121">
        <f ca="1" t="shared" si="76"/>
        <v>0.046</v>
      </c>
      <c r="BB42" s="121">
        <f ca="1" t="shared" si="76"/>
        <v>0.076</v>
      </c>
      <c r="BC42" s="121">
        <f ca="1" t="shared" si="76"/>
        <v>0.086</v>
      </c>
      <c r="BD42" s="121">
        <f ca="1" t="shared" si="76"/>
        <v>0.09</v>
      </c>
      <c r="BE42" s="121">
        <f ca="1" t="shared" si="76"/>
        <v>0.09</v>
      </c>
      <c r="BF42" s="121">
        <f ca="1" t="shared" si="76"/>
        <v>0.104</v>
      </c>
      <c r="BG42" s="121">
        <f ca="1" t="shared" si="76"/>
        <v>0.058</v>
      </c>
      <c r="BH42" s="121">
        <f ca="1" t="shared" si="76"/>
        <v>0.134</v>
      </c>
      <c r="BI42" s="121">
        <f ca="1" t="shared" si="76"/>
        <v>0.1</v>
      </c>
      <c r="BJ42" s="121">
        <f ca="1" t="shared" si="76"/>
        <v>0.08</v>
      </c>
      <c r="BK42" s="121">
        <f ca="1" t="shared" si="76"/>
        <v>0.054</v>
      </c>
      <c r="BL42" s="121">
        <f ca="1" t="shared" si="76"/>
        <v>0.074</v>
      </c>
      <c r="BM42" s="121">
        <f ca="1" t="shared" si="76"/>
        <v>0.074</v>
      </c>
      <c r="BN42" s="121">
        <f ca="1" t="shared" si="76"/>
        <v>0.06</v>
      </c>
      <c r="BO42" s="121">
        <f ca="1" t="shared" si="76"/>
        <v>0.094</v>
      </c>
      <c r="BP42" s="121">
        <f ca="1" t="shared" si="76"/>
        <v>0.094</v>
      </c>
    </row>
    <row r="43" ht="15" customHeight="1" spans="1:68">
      <c r="A43" s="56"/>
      <c r="B43" s="57" t="s">
        <v>144</v>
      </c>
      <c r="C43" s="57" t="s">
        <v>145</v>
      </c>
      <c r="D43" s="57" t="s">
        <v>146</v>
      </c>
      <c r="E43" s="57"/>
      <c r="F43" s="53" t="s">
        <v>58</v>
      </c>
      <c r="G43" s="58">
        <v>0</v>
      </c>
      <c r="H43" s="60">
        <v>0.2</v>
      </c>
      <c r="I43" s="60">
        <v>0.15</v>
      </c>
      <c r="J43" s="79" t="s">
        <v>59</v>
      </c>
      <c r="K43" s="80">
        <f t="shared" si="61"/>
        <v>0.2</v>
      </c>
      <c r="L43" s="80">
        <f t="shared" si="62"/>
        <v>-0.15</v>
      </c>
      <c r="M43" s="81"/>
      <c r="N43" s="82">
        <f t="shared" si="63"/>
        <v>0.06</v>
      </c>
      <c r="O43" s="82">
        <f>G43-R43</f>
        <v>0.017</v>
      </c>
      <c r="P43" s="63">
        <f t="shared" si="65"/>
        <v>0.043</v>
      </c>
      <c r="Q43" s="63">
        <v>0.06</v>
      </c>
      <c r="R43" s="63">
        <v>-0.017</v>
      </c>
      <c r="S43" s="82">
        <f ca="1" t="shared" si="66"/>
        <v>0.036125</v>
      </c>
      <c r="T43" s="92">
        <f ca="1" t="shared" si="67"/>
        <v>0.00968454039077979</v>
      </c>
      <c r="U43" s="93">
        <f ca="1" t="shared" si="68"/>
        <v>6.02334555689084</v>
      </c>
      <c r="V43" s="93">
        <f ca="1" t="shared" si="69"/>
        <v>5.64043287505992</v>
      </c>
      <c r="W43" s="93">
        <f ca="1" t="shared" si="70"/>
        <v>6.40625823872176</v>
      </c>
      <c r="X43" s="93">
        <f ca="1" t="shared" si="71"/>
        <v>5.64043287505992</v>
      </c>
      <c r="Y43" s="101">
        <f ca="1" t="shared" si="72"/>
        <v>1</v>
      </c>
      <c r="Z43" s="105" t="str">
        <f ca="1" t="shared" si="54"/>
        <v/>
      </c>
      <c r="AA43" s="105">
        <f ca="1" t="shared" si="55"/>
        <v>-0.00251631615921136</v>
      </c>
      <c r="AB43" s="105">
        <f ca="1" t="shared" si="56"/>
        <v>0.036125</v>
      </c>
      <c r="AC43" s="105" t="str">
        <f ca="1" t="shared" si="57"/>
        <v/>
      </c>
      <c r="AD43" s="106"/>
      <c r="AE43" s="107" t="str">
        <f t="shared" si="58"/>
        <v/>
      </c>
      <c r="AF43" s="108"/>
      <c r="AG43" s="122"/>
      <c r="AH43" s="122"/>
      <c r="AI43" s="123"/>
      <c r="AJ43" s="124"/>
      <c r="AK43" s="121">
        <f ca="1" t="shared" ref="AK43:BP43" si="77">ROUNDUP(RAND()*($N43-$O43)+$O43,3)</f>
        <v>0.045</v>
      </c>
      <c r="AL43" s="121">
        <f ca="1" t="shared" si="77"/>
        <v>0.049</v>
      </c>
      <c r="AM43" s="121">
        <f ca="1" t="shared" si="77"/>
        <v>0.034</v>
      </c>
      <c r="AN43" s="121">
        <f ca="1" t="shared" si="77"/>
        <v>0.047</v>
      </c>
      <c r="AO43" s="121">
        <f ca="1" t="shared" si="77"/>
        <v>0.03</v>
      </c>
      <c r="AP43" s="121">
        <f ca="1" t="shared" si="77"/>
        <v>0.035</v>
      </c>
      <c r="AQ43" s="121">
        <f ca="1" t="shared" si="77"/>
        <v>0.038</v>
      </c>
      <c r="AR43" s="121">
        <f ca="1" t="shared" si="77"/>
        <v>0.034</v>
      </c>
      <c r="AS43" s="121">
        <f ca="1" t="shared" si="77"/>
        <v>0.037</v>
      </c>
      <c r="AT43" s="121">
        <f ca="1" t="shared" si="77"/>
        <v>0.018</v>
      </c>
      <c r="AU43" s="121">
        <f ca="1" t="shared" si="77"/>
        <v>0.026</v>
      </c>
      <c r="AV43" s="121">
        <f ca="1" t="shared" si="77"/>
        <v>0.048</v>
      </c>
      <c r="AW43" s="121">
        <f ca="1" t="shared" si="77"/>
        <v>0.047</v>
      </c>
      <c r="AX43" s="121">
        <f ca="1" t="shared" si="77"/>
        <v>0.025</v>
      </c>
      <c r="AY43" s="121">
        <f ca="1" t="shared" si="77"/>
        <v>0.022</v>
      </c>
      <c r="AZ43" s="121">
        <f ca="1" t="shared" si="77"/>
        <v>0.038</v>
      </c>
      <c r="BA43" s="121">
        <f ca="1" t="shared" si="77"/>
        <v>0.02</v>
      </c>
      <c r="BB43" s="121">
        <f ca="1" t="shared" si="77"/>
        <v>0.03</v>
      </c>
      <c r="BC43" s="121">
        <f ca="1" t="shared" si="77"/>
        <v>0.043</v>
      </c>
      <c r="BD43" s="121">
        <f ca="1" t="shared" si="77"/>
        <v>0.045</v>
      </c>
      <c r="BE43" s="121">
        <f ca="1" t="shared" si="77"/>
        <v>0.045</v>
      </c>
      <c r="BF43" s="121">
        <f ca="1" t="shared" si="77"/>
        <v>0.018</v>
      </c>
      <c r="BG43" s="121">
        <f ca="1" t="shared" si="77"/>
        <v>0.029</v>
      </c>
      <c r="BH43" s="121">
        <f ca="1" t="shared" si="77"/>
        <v>0.039</v>
      </c>
      <c r="BI43" s="121">
        <f ca="1" t="shared" si="77"/>
        <v>0.05</v>
      </c>
      <c r="BJ43" s="121">
        <f ca="1" t="shared" si="77"/>
        <v>0.04</v>
      </c>
      <c r="BK43" s="121">
        <f ca="1" t="shared" si="77"/>
        <v>0.026</v>
      </c>
      <c r="BL43" s="121">
        <f ca="1" t="shared" si="77"/>
        <v>0.037</v>
      </c>
      <c r="BM43" s="121">
        <f ca="1" t="shared" si="77"/>
        <v>0.037</v>
      </c>
      <c r="BN43" s="121">
        <f ca="1" t="shared" si="77"/>
        <v>0.03</v>
      </c>
      <c r="BO43" s="121">
        <f ca="1" t="shared" si="77"/>
        <v>0.047</v>
      </c>
      <c r="BP43" s="121">
        <f ca="1" t="shared" si="77"/>
        <v>0.047</v>
      </c>
    </row>
    <row r="44" ht="15" customHeight="1" spans="1:68">
      <c r="A44" s="56"/>
      <c r="B44" s="57" t="s">
        <v>147</v>
      </c>
      <c r="C44" s="57" t="s">
        <v>148</v>
      </c>
      <c r="D44" s="57" t="s">
        <v>149</v>
      </c>
      <c r="E44" s="57"/>
      <c r="F44" s="53" t="s">
        <v>58</v>
      </c>
      <c r="G44" s="58">
        <v>0</v>
      </c>
      <c r="H44" s="60">
        <v>0.2</v>
      </c>
      <c r="I44" s="60">
        <v>0.15</v>
      </c>
      <c r="J44" s="79" t="s">
        <v>59</v>
      </c>
      <c r="K44" s="80">
        <f t="shared" si="61"/>
        <v>0.2</v>
      </c>
      <c r="L44" s="80">
        <f t="shared" si="62"/>
        <v>-0.15</v>
      </c>
      <c r="M44" s="81"/>
      <c r="N44" s="82">
        <f t="shared" si="63"/>
        <v>-0.001</v>
      </c>
      <c r="O44" s="82">
        <f>G44-R44</f>
        <v>-0.074</v>
      </c>
      <c r="P44" s="63">
        <f t="shared" si="65"/>
        <v>0.073</v>
      </c>
      <c r="Q44" s="63">
        <v>-0.001</v>
      </c>
      <c r="R44" s="63">
        <v>0.074</v>
      </c>
      <c r="S44" s="82">
        <f ca="1" t="shared" si="66"/>
        <v>-0.03190625</v>
      </c>
      <c r="T44" s="92">
        <f ca="1" t="shared" si="67"/>
        <v>0.0180775379693214</v>
      </c>
      <c r="U44" s="93">
        <f ca="1" t="shared" si="68"/>
        <v>3.22684059258115</v>
      </c>
      <c r="V44" s="93">
        <f ca="1" t="shared" si="69"/>
        <v>4.27614000670441</v>
      </c>
      <c r="W44" s="93">
        <f ca="1" t="shared" si="70"/>
        <v>2.17754117845788</v>
      </c>
      <c r="X44" s="93">
        <f ca="1" t="shared" si="71"/>
        <v>2.17754117845788</v>
      </c>
      <c r="Y44" s="101">
        <f ca="1" t="shared" si="72"/>
        <v>0.999999999967686</v>
      </c>
      <c r="Z44" s="105" t="str">
        <f ca="1" t="shared" si="54"/>
        <v/>
      </c>
      <c r="AA44" s="105">
        <f ca="1" t="shared" si="55"/>
        <v>-0.104035626497593</v>
      </c>
      <c r="AB44" s="105">
        <f ca="1" t="shared" si="56"/>
        <v>-0.03190625</v>
      </c>
      <c r="AC44" s="105" t="str">
        <f ca="1" t="shared" si="57"/>
        <v/>
      </c>
      <c r="AD44" s="106"/>
      <c r="AE44" s="107" t="str">
        <f t="shared" si="58"/>
        <v/>
      </c>
      <c r="AF44" s="108"/>
      <c r="AG44" s="122"/>
      <c r="AH44" s="122"/>
      <c r="AI44" s="123"/>
      <c r="AJ44" s="124"/>
      <c r="AK44" s="121">
        <f ca="1" t="shared" ref="AK44:BP44" si="78">ROUNDUP(RAND()*($N44-$O44)+$O44,3)</f>
        <v>-0.043</v>
      </c>
      <c r="AL44" s="121">
        <f ca="1" t="shared" si="78"/>
        <v>-0.02</v>
      </c>
      <c r="AM44" s="121">
        <f ca="1" t="shared" si="78"/>
        <v>-0.011</v>
      </c>
      <c r="AN44" s="121">
        <f ca="1" t="shared" si="78"/>
        <v>-0.037</v>
      </c>
      <c r="AO44" s="121">
        <f ca="1" t="shared" si="78"/>
        <v>-0.053</v>
      </c>
      <c r="AP44" s="121">
        <f ca="1" t="shared" si="78"/>
        <v>-0.022</v>
      </c>
      <c r="AQ44" s="121">
        <f ca="1" t="shared" si="78"/>
        <v>-0.049</v>
      </c>
      <c r="AR44" s="121">
        <f ca="1" t="shared" si="78"/>
        <v>-0.023</v>
      </c>
      <c r="AS44" s="121">
        <f ca="1" t="shared" si="78"/>
        <v>-0.021</v>
      </c>
      <c r="AT44" s="121">
        <f ca="1" t="shared" si="78"/>
        <v>-0.066</v>
      </c>
      <c r="AU44" s="121">
        <f ca="1" t="shared" si="78"/>
        <v>-0.026</v>
      </c>
      <c r="AV44" s="121">
        <f ca="1" t="shared" si="78"/>
        <v>-0.024</v>
      </c>
      <c r="AW44" s="121">
        <f ca="1" t="shared" si="78"/>
        <v>-0.004</v>
      </c>
      <c r="AX44" s="121">
        <f ca="1" t="shared" si="78"/>
        <v>-0.061</v>
      </c>
      <c r="AY44" s="121">
        <f ca="1" t="shared" si="78"/>
        <v>-0.069</v>
      </c>
      <c r="AZ44" s="121">
        <f ca="1" t="shared" si="78"/>
        <v>-0.004</v>
      </c>
      <c r="BA44" s="121">
        <f ca="1" t="shared" si="78"/>
        <v>-0.023</v>
      </c>
      <c r="BB44" s="121">
        <f ca="1" t="shared" si="78"/>
        <v>-0.038</v>
      </c>
      <c r="BC44" s="121">
        <f ca="1" t="shared" si="78"/>
        <v>-0.017</v>
      </c>
      <c r="BD44" s="121">
        <f ca="1" t="shared" si="78"/>
        <v>-0.025</v>
      </c>
      <c r="BE44" s="121">
        <f ca="1" t="shared" si="78"/>
        <v>-0.037</v>
      </c>
      <c r="BF44" s="121">
        <f ca="1" t="shared" si="78"/>
        <v>-0.052</v>
      </c>
      <c r="BG44" s="121">
        <f ca="1" t="shared" si="78"/>
        <v>-0.02</v>
      </c>
      <c r="BH44" s="121">
        <f ca="1" t="shared" si="78"/>
        <v>-0.067</v>
      </c>
      <c r="BI44" s="121">
        <f ca="1" t="shared" si="78"/>
        <v>-0.03</v>
      </c>
      <c r="BJ44" s="121">
        <f ca="1" t="shared" si="78"/>
        <v>-0.028</v>
      </c>
      <c r="BK44" s="121">
        <f ca="1" t="shared" si="78"/>
        <v>-0.027</v>
      </c>
      <c r="BL44" s="121">
        <f ca="1" t="shared" si="78"/>
        <v>-0.017</v>
      </c>
      <c r="BM44" s="121">
        <f ca="1" t="shared" si="78"/>
        <v>-0.011</v>
      </c>
      <c r="BN44" s="121">
        <f ca="1" t="shared" si="78"/>
        <v>-0.015</v>
      </c>
      <c r="BO44" s="121">
        <f ca="1" t="shared" si="78"/>
        <v>-0.042</v>
      </c>
      <c r="BP44" s="121">
        <f ca="1" t="shared" si="78"/>
        <v>-0.039</v>
      </c>
    </row>
    <row r="45" ht="15" customHeight="1" spans="1:68">
      <c r="A45" s="56"/>
      <c r="B45" s="57" t="s">
        <v>150</v>
      </c>
      <c r="C45" s="57" t="s">
        <v>151</v>
      </c>
      <c r="D45" s="57" t="s">
        <v>64</v>
      </c>
      <c r="E45" s="57"/>
      <c r="F45" s="53" t="s">
        <v>58</v>
      </c>
      <c r="G45" s="58">
        <v>32.13</v>
      </c>
      <c r="H45" s="60">
        <v>0.15</v>
      </c>
      <c r="I45" s="60">
        <v>0.15</v>
      </c>
      <c r="J45" s="79" t="s">
        <v>59</v>
      </c>
      <c r="K45" s="80">
        <f t="shared" si="61"/>
        <v>32.28</v>
      </c>
      <c r="L45" s="80">
        <f t="shared" si="62"/>
        <v>31.98</v>
      </c>
      <c r="M45" s="81"/>
      <c r="N45" s="82">
        <f t="shared" si="63"/>
        <v>32.199</v>
      </c>
      <c r="O45" s="82">
        <f>G45+R45</f>
        <v>32.163</v>
      </c>
      <c r="P45" s="63">
        <f t="shared" si="65"/>
        <v>0.0360000000000014</v>
      </c>
      <c r="Q45" s="63">
        <v>0.069</v>
      </c>
      <c r="R45" s="63">
        <v>0.033</v>
      </c>
      <c r="S45" s="82">
        <f ca="1" t="shared" si="66"/>
        <v>32.181875</v>
      </c>
      <c r="T45" s="92">
        <f ca="1" t="shared" si="67"/>
        <v>0.0110387879185023</v>
      </c>
      <c r="U45" s="93">
        <f ca="1" t="shared" si="68"/>
        <v>4.52948279912092</v>
      </c>
      <c r="V45" s="93">
        <f ca="1" t="shared" si="69"/>
        <v>2.96303666442503</v>
      </c>
      <c r="W45" s="93">
        <f ca="1" t="shared" si="70"/>
        <v>6.09592893381683</v>
      </c>
      <c r="X45" s="93">
        <f ca="1" t="shared" si="71"/>
        <v>2.96303666442503</v>
      </c>
      <c r="Y45" s="101">
        <f ca="1" t="shared" si="72"/>
        <v>1</v>
      </c>
      <c r="Z45" s="105" t="str">
        <f ca="1" t="shared" si="54"/>
        <v/>
      </c>
      <c r="AA45" s="105">
        <f ca="1" t="shared" si="55"/>
        <v>0.00783023620517298</v>
      </c>
      <c r="AB45" s="105">
        <f ca="1" t="shared" si="56"/>
        <v>0.0518749999999955</v>
      </c>
      <c r="AC45" s="105" t="str">
        <f ca="1" t="shared" si="57"/>
        <v/>
      </c>
      <c r="AD45" s="106"/>
      <c r="AE45" s="107" t="str">
        <f t="shared" si="58"/>
        <v/>
      </c>
      <c r="AF45" s="108"/>
      <c r="AG45" s="122"/>
      <c r="AH45" s="122"/>
      <c r="AI45" s="123"/>
      <c r="AJ45" s="124"/>
      <c r="AK45" s="121">
        <f ca="1" t="shared" si="74"/>
        <v>32.199</v>
      </c>
      <c r="AL45" s="121">
        <f ca="1" t="shared" ref="AL45:AX45" si="79">ROUNDUP(RAND()*($N45-$O45)+$O45,3)</f>
        <v>32.164</v>
      </c>
      <c r="AM45" s="121">
        <f ca="1" t="shared" si="79"/>
        <v>32.172</v>
      </c>
      <c r="AN45" s="121">
        <f ca="1" t="shared" si="79"/>
        <v>32.195</v>
      </c>
      <c r="AO45" s="121">
        <f ca="1" t="shared" si="79"/>
        <v>32.192</v>
      </c>
      <c r="AP45" s="121">
        <f ca="1" t="shared" si="79"/>
        <v>32.171</v>
      </c>
      <c r="AQ45" s="121">
        <f ca="1" t="shared" si="79"/>
        <v>32.193</v>
      </c>
      <c r="AR45" s="121">
        <f ca="1" t="shared" si="79"/>
        <v>32.178</v>
      </c>
      <c r="AS45" s="121">
        <f ca="1" t="shared" si="79"/>
        <v>32.18</v>
      </c>
      <c r="AT45" s="121">
        <f ca="1" t="shared" si="79"/>
        <v>32.194</v>
      </c>
      <c r="AU45" s="121">
        <f ca="1" t="shared" si="79"/>
        <v>32.183</v>
      </c>
      <c r="AV45" s="121">
        <f ca="1" t="shared" si="79"/>
        <v>32.183</v>
      </c>
      <c r="AW45" s="121">
        <f ca="1" t="shared" si="79"/>
        <v>32.164</v>
      </c>
      <c r="AX45" s="121">
        <f ca="1" t="shared" si="79"/>
        <v>32.189</v>
      </c>
      <c r="AY45" s="121">
        <f ca="1" t="shared" ref="AY45:BI45" si="80">ROUNDUP(RAND()*($N45-$O45)+$O45,3)</f>
        <v>32.19</v>
      </c>
      <c r="AZ45" s="121">
        <f ca="1" t="shared" si="80"/>
        <v>32.18</v>
      </c>
      <c r="BA45" s="121">
        <f ca="1" t="shared" si="80"/>
        <v>32.188</v>
      </c>
      <c r="BB45" s="121">
        <f ca="1" t="shared" si="80"/>
        <v>32.184</v>
      </c>
      <c r="BC45" s="121">
        <f ca="1" t="shared" si="80"/>
        <v>32.195</v>
      </c>
      <c r="BD45" s="121">
        <f ca="1" t="shared" si="80"/>
        <v>32.174</v>
      </c>
      <c r="BE45" s="121">
        <f ca="1" t="shared" si="80"/>
        <v>32.176</v>
      </c>
      <c r="BF45" s="121">
        <f ca="1" t="shared" si="80"/>
        <v>32.167</v>
      </c>
      <c r="BG45" s="121">
        <f ca="1" t="shared" si="80"/>
        <v>32.167</v>
      </c>
      <c r="BH45" s="121">
        <f ca="1" t="shared" si="80"/>
        <v>32.193</v>
      </c>
      <c r="BI45" s="121">
        <f ca="1" t="shared" si="80"/>
        <v>32.166</v>
      </c>
      <c r="BJ45" s="121">
        <f ca="1" t="shared" ref="BJ45:BP45" si="81">ROUNDUP(RAND()*($N45-$O45)+$O45,3)</f>
        <v>32.188</v>
      </c>
      <c r="BK45" s="121">
        <f ca="1" t="shared" si="81"/>
        <v>32.175</v>
      </c>
      <c r="BL45" s="121">
        <f ca="1" t="shared" si="81"/>
        <v>32.198</v>
      </c>
      <c r="BM45" s="121">
        <f ca="1" t="shared" si="81"/>
        <v>32.176</v>
      </c>
      <c r="BN45" s="121">
        <f ca="1" t="shared" si="81"/>
        <v>32.174</v>
      </c>
      <c r="BO45" s="121">
        <f ca="1" t="shared" si="81"/>
        <v>32.173</v>
      </c>
      <c r="BP45" s="121">
        <f ca="1" t="shared" si="81"/>
        <v>32.199</v>
      </c>
    </row>
    <row r="46" ht="15" customHeight="1" spans="1:68">
      <c r="A46" s="56"/>
      <c r="B46" s="57" t="s">
        <v>152</v>
      </c>
      <c r="C46" s="57" t="s">
        <v>153</v>
      </c>
      <c r="D46" s="57" t="s">
        <v>64</v>
      </c>
      <c r="E46" s="57"/>
      <c r="F46" s="53" t="s">
        <v>58</v>
      </c>
      <c r="G46" s="58">
        <v>32.13</v>
      </c>
      <c r="H46" s="60">
        <v>0.15</v>
      </c>
      <c r="I46" s="60">
        <v>0.15</v>
      </c>
      <c r="J46" s="79" t="s">
        <v>59</v>
      </c>
      <c r="K46" s="80">
        <f t="shared" si="61"/>
        <v>32.28</v>
      </c>
      <c r="L46" s="80">
        <f t="shared" si="62"/>
        <v>31.98</v>
      </c>
      <c r="M46" s="81"/>
      <c r="N46" s="82">
        <f t="shared" si="63"/>
        <v>32.192</v>
      </c>
      <c r="O46" s="82">
        <f t="shared" si="64"/>
        <v>32.105</v>
      </c>
      <c r="P46" s="63">
        <f t="shared" si="65"/>
        <v>0.0869999999999962</v>
      </c>
      <c r="Q46" s="63">
        <v>0.062</v>
      </c>
      <c r="R46" s="63">
        <v>0.025</v>
      </c>
      <c r="S46" s="82">
        <f ca="1" t="shared" si="66"/>
        <v>32.1478125</v>
      </c>
      <c r="T46" s="92">
        <f ca="1" t="shared" si="67"/>
        <v>0.0260426913776892</v>
      </c>
      <c r="U46" s="93">
        <f ca="1" t="shared" si="68"/>
        <v>1.91992445307842</v>
      </c>
      <c r="V46" s="93">
        <f ca="1" t="shared" si="69"/>
        <v>1.69193342427537</v>
      </c>
      <c r="W46" s="93">
        <f ca="1" t="shared" si="70"/>
        <v>2.14791548188149</v>
      </c>
      <c r="X46" s="93">
        <f ca="1" t="shared" si="71"/>
        <v>1.69193342427537</v>
      </c>
      <c r="Y46" s="101">
        <f ca="1" t="shared" si="72"/>
        <v>0.999999807007493</v>
      </c>
      <c r="Z46" s="105" t="str">
        <f ca="1" t="shared" si="54"/>
        <v/>
      </c>
      <c r="AA46" s="105">
        <f ca="1" t="shared" si="55"/>
        <v>-0.0860978385969844</v>
      </c>
      <c r="AB46" s="105">
        <f ca="1" t="shared" si="56"/>
        <v>0.017812499999998</v>
      </c>
      <c r="AC46" s="105" t="str">
        <f ca="1" t="shared" si="57"/>
        <v/>
      </c>
      <c r="AD46" s="106"/>
      <c r="AE46" s="107" t="str">
        <f t="shared" si="58"/>
        <v/>
      </c>
      <c r="AF46" s="108"/>
      <c r="AG46" s="122"/>
      <c r="AH46" s="122"/>
      <c r="AI46" s="123"/>
      <c r="AJ46" s="124"/>
      <c r="AK46" s="121">
        <f ca="1" t="shared" si="74"/>
        <v>32.19</v>
      </c>
      <c r="AL46" s="121">
        <f ca="1" t="shared" ref="AL46:AX46" si="82">ROUNDUP(RAND()*($N46-$O46)+$O46,3)</f>
        <v>32.177</v>
      </c>
      <c r="AM46" s="121">
        <f ca="1" t="shared" si="82"/>
        <v>32.131</v>
      </c>
      <c r="AN46" s="121">
        <f ca="1" t="shared" si="82"/>
        <v>32.14</v>
      </c>
      <c r="AO46" s="121">
        <f ca="1" t="shared" si="82"/>
        <v>32.188</v>
      </c>
      <c r="AP46" s="121">
        <f ca="1" t="shared" si="82"/>
        <v>32.167</v>
      </c>
      <c r="AQ46" s="121">
        <f ca="1" t="shared" si="82"/>
        <v>32.142</v>
      </c>
      <c r="AR46" s="121">
        <f ca="1" t="shared" si="82"/>
        <v>32.175</v>
      </c>
      <c r="AS46" s="121">
        <f ca="1" t="shared" si="82"/>
        <v>32.114</v>
      </c>
      <c r="AT46" s="121">
        <f ca="1" t="shared" si="82"/>
        <v>32.112</v>
      </c>
      <c r="AU46" s="121">
        <f ca="1" t="shared" si="82"/>
        <v>32.125</v>
      </c>
      <c r="AV46" s="121">
        <f ca="1" t="shared" si="82"/>
        <v>32.15</v>
      </c>
      <c r="AW46" s="121">
        <f ca="1" t="shared" si="82"/>
        <v>32.171</v>
      </c>
      <c r="AX46" s="121">
        <f ca="1" t="shared" si="82"/>
        <v>32.139</v>
      </c>
      <c r="AY46" s="121">
        <f ca="1" t="shared" ref="AY46:BI46" si="83">ROUNDUP(RAND()*($N46-$O46)+$O46,3)</f>
        <v>32.135</v>
      </c>
      <c r="AZ46" s="121">
        <f ca="1" t="shared" si="83"/>
        <v>32.171</v>
      </c>
      <c r="BA46" s="121">
        <f ca="1" t="shared" si="83"/>
        <v>32.123</v>
      </c>
      <c r="BB46" s="121">
        <f ca="1" t="shared" si="83"/>
        <v>32.153</v>
      </c>
      <c r="BC46" s="121">
        <f ca="1" t="shared" si="83"/>
        <v>32.111</v>
      </c>
      <c r="BD46" s="121">
        <f ca="1" t="shared" si="83"/>
        <v>32.145</v>
      </c>
      <c r="BE46" s="121">
        <f ca="1" t="shared" si="83"/>
        <v>32.12</v>
      </c>
      <c r="BF46" s="121">
        <f ca="1" t="shared" si="83"/>
        <v>32.107</v>
      </c>
      <c r="BG46" s="121">
        <f ca="1" t="shared" si="83"/>
        <v>32.167</v>
      </c>
      <c r="BH46" s="121">
        <f ca="1" t="shared" si="83"/>
        <v>32.187</v>
      </c>
      <c r="BI46" s="121">
        <f ca="1" t="shared" si="83"/>
        <v>32.176</v>
      </c>
      <c r="BJ46" s="121">
        <f ca="1" t="shared" ref="BJ46:BP46" si="84">ROUNDUP(RAND()*($N46-$O46)+$O46,3)</f>
        <v>32.14</v>
      </c>
      <c r="BK46" s="121">
        <f ca="1" t="shared" si="84"/>
        <v>32.147</v>
      </c>
      <c r="BL46" s="121">
        <f ca="1" t="shared" si="84"/>
        <v>32.148</v>
      </c>
      <c r="BM46" s="121">
        <f ca="1" t="shared" si="84"/>
        <v>32.192</v>
      </c>
      <c r="BN46" s="121">
        <f ca="1" t="shared" si="84"/>
        <v>32.148</v>
      </c>
      <c r="BO46" s="121">
        <f ca="1" t="shared" si="84"/>
        <v>32.131</v>
      </c>
      <c r="BP46" s="121">
        <f ca="1" t="shared" si="84"/>
        <v>32.108</v>
      </c>
    </row>
    <row r="47" ht="15" customHeight="1" spans="1:68">
      <c r="A47" s="56"/>
      <c r="B47" s="57" t="s">
        <v>154</v>
      </c>
      <c r="C47" s="57" t="s">
        <v>155</v>
      </c>
      <c r="D47" s="57" t="s">
        <v>156</v>
      </c>
      <c r="E47" s="57"/>
      <c r="F47" s="53" t="s">
        <v>58</v>
      </c>
      <c r="G47" s="58">
        <v>1.5</v>
      </c>
      <c r="H47" s="60">
        <v>0.15</v>
      </c>
      <c r="I47" s="60">
        <v>0.15</v>
      </c>
      <c r="J47" s="79" t="s">
        <v>59</v>
      </c>
      <c r="K47" s="80">
        <f t="shared" si="61"/>
        <v>1.65</v>
      </c>
      <c r="L47" s="80">
        <f t="shared" si="62"/>
        <v>1.35</v>
      </c>
      <c r="M47" s="81"/>
      <c r="N47" s="82">
        <f t="shared" si="63"/>
        <v>1.545</v>
      </c>
      <c r="O47" s="82">
        <f t="shared" si="64"/>
        <v>1.467</v>
      </c>
      <c r="P47" s="63">
        <f t="shared" si="65"/>
        <v>0.0779999999999998</v>
      </c>
      <c r="Q47" s="63">
        <v>0.045</v>
      </c>
      <c r="R47" s="63">
        <v>0.033</v>
      </c>
      <c r="S47" s="82">
        <f ca="1" t="shared" si="66"/>
        <v>1.503875</v>
      </c>
      <c r="T47" s="92">
        <f ca="1" t="shared" si="67"/>
        <v>0.0225871073702419</v>
      </c>
      <c r="U47" s="93">
        <f ca="1" t="shared" si="68"/>
        <v>2.21365220346338</v>
      </c>
      <c r="V47" s="93">
        <f ca="1" t="shared" si="69"/>
        <v>2.15646618820725</v>
      </c>
      <c r="W47" s="93">
        <f ca="1" t="shared" si="70"/>
        <v>2.27083821871952</v>
      </c>
      <c r="X47" s="93">
        <f ca="1" t="shared" si="71"/>
        <v>2.15646618820725</v>
      </c>
      <c r="Y47" s="101">
        <f ca="1" t="shared" si="72"/>
        <v>0.999999999946008</v>
      </c>
      <c r="Z47" s="105" t="str">
        <f ca="1" t="shared" si="54"/>
        <v/>
      </c>
      <c r="AA47" s="105">
        <f ca="1" t="shared" si="55"/>
        <v>-0.0862475584072655</v>
      </c>
      <c r="AB47" s="105">
        <f ca="1" t="shared" si="56"/>
        <v>0.00387499999999985</v>
      </c>
      <c r="AC47" s="105" t="str">
        <f ca="1" t="shared" si="57"/>
        <v/>
      </c>
      <c r="AD47" s="106"/>
      <c r="AE47" s="107" t="str">
        <f t="shared" si="58"/>
        <v/>
      </c>
      <c r="AF47" s="108"/>
      <c r="AG47" s="122"/>
      <c r="AH47" s="122"/>
      <c r="AI47" s="123"/>
      <c r="AJ47" s="124"/>
      <c r="AK47" s="121">
        <f ca="1" t="shared" si="74"/>
        <v>1.479</v>
      </c>
      <c r="AL47" s="121">
        <f ca="1" t="shared" ref="AL47:AX47" si="85">ROUNDUP(RAND()*($N47-$O47)+$O47,3)</f>
        <v>1.514</v>
      </c>
      <c r="AM47" s="121">
        <f ca="1" t="shared" si="85"/>
        <v>1.532</v>
      </c>
      <c r="AN47" s="121">
        <f ca="1" t="shared" si="85"/>
        <v>1.506</v>
      </c>
      <c r="AO47" s="121">
        <f ca="1" t="shared" si="85"/>
        <v>1.499</v>
      </c>
      <c r="AP47" s="121">
        <f ca="1" t="shared" si="85"/>
        <v>1.475</v>
      </c>
      <c r="AQ47" s="121">
        <f ca="1" t="shared" si="85"/>
        <v>1.479</v>
      </c>
      <c r="AR47" s="121">
        <f ca="1" t="shared" si="85"/>
        <v>1.512</v>
      </c>
      <c r="AS47" s="121">
        <f ca="1" t="shared" si="85"/>
        <v>1.494</v>
      </c>
      <c r="AT47" s="121">
        <f ca="1" t="shared" si="85"/>
        <v>1.539</v>
      </c>
      <c r="AU47" s="121">
        <f ca="1" t="shared" si="85"/>
        <v>1.531</v>
      </c>
      <c r="AV47" s="121">
        <f ca="1" t="shared" si="85"/>
        <v>1.531</v>
      </c>
      <c r="AW47" s="121">
        <f ca="1" t="shared" si="85"/>
        <v>1.52</v>
      </c>
      <c r="AX47" s="121">
        <f ca="1" t="shared" si="85"/>
        <v>1.475</v>
      </c>
      <c r="AY47" s="121">
        <f ca="1" t="shared" ref="AY47:BI47" si="86">ROUNDUP(RAND()*($N47-$O47)+$O47,3)</f>
        <v>1.508</v>
      </c>
      <c r="AZ47" s="121">
        <f ca="1" t="shared" si="86"/>
        <v>1.485</v>
      </c>
      <c r="BA47" s="121">
        <f ca="1" t="shared" si="86"/>
        <v>1.503</v>
      </c>
      <c r="BB47" s="121">
        <f ca="1" t="shared" si="86"/>
        <v>1.53</v>
      </c>
      <c r="BC47" s="121">
        <f ca="1" t="shared" si="86"/>
        <v>1.471</v>
      </c>
      <c r="BD47" s="121">
        <f ca="1" t="shared" si="86"/>
        <v>1.545</v>
      </c>
      <c r="BE47" s="121">
        <f ca="1" t="shared" si="86"/>
        <v>1.481</v>
      </c>
      <c r="BF47" s="121">
        <f ca="1" t="shared" si="86"/>
        <v>1.473</v>
      </c>
      <c r="BG47" s="121">
        <f ca="1" t="shared" si="86"/>
        <v>1.472</v>
      </c>
      <c r="BH47" s="121">
        <f ca="1" t="shared" si="86"/>
        <v>1.517</v>
      </c>
      <c r="BI47" s="121">
        <f ca="1" t="shared" si="86"/>
        <v>1.528</v>
      </c>
      <c r="BJ47" s="121">
        <f ca="1" t="shared" ref="BJ47:BP47" si="87">ROUNDUP(RAND()*($N47-$O47)+$O47,3)</f>
        <v>1.507</v>
      </c>
      <c r="BK47" s="121">
        <f ca="1" t="shared" si="87"/>
        <v>1.477</v>
      </c>
      <c r="BL47" s="121">
        <f ca="1" t="shared" si="87"/>
        <v>1.492</v>
      </c>
      <c r="BM47" s="121">
        <f ca="1" t="shared" si="87"/>
        <v>1.509</v>
      </c>
      <c r="BN47" s="121">
        <f ca="1" t="shared" si="87"/>
        <v>1.515</v>
      </c>
      <c r="BO47" s="121">
        <f ca="1" t="shared" si="87"/>
        <v>1.53</v>
      </c>
      <c r="BP47" s="121">
        <f ca="1" t="shared" si="87"/>
        <v>1.495</v>
      </c>
    </row>
    <row r="48" ht="15" customHeight="1" spans="1:68">
      <c r="A48" s="56"/>
      <c r="B48" s="57" t="s">
        <v>157</v>
      </c>
      <c r="C48" s="57" t="s">
        <v>158</v>
      </c>
      <c r="D48" s="57" t="s">
        <v>156</v>
      </c>
      <c r="E48" s="57"/>
      <c r="F48" s="53" t="s">
        <v>58</v>
      </c>
      <c r="G48" s="58">
        <v>1.5</v>
      </c>
      <c r="H48" s="60">
        <v>0.15</v>
      </c>
      <c r="I48" s="60">
        <v>0.15</v>
      </c>
      <c r="J48" s="79" t="s">
        <v>59</v>
      </c>
      <c r="K48" s="80">
        <f t="shared" si="61"/>
        <v>1.65</v>
      </c>
      <c r="L48" s="80">
        <f t="shared" si="62"/>
        <v>1.35</v>
      </c>
      <c r="M48" s="81"/>
      <c r="N48" s="82">
        <f t="shared" si="63"/>
        <v>1.542</v>
      </c>
      <c r="O48" s="82">
        <f>G48+R48</f>
        <v>1.528</v>
      </c>
      <c r="P48" s="63">
        <f t="shared" si="65"/>
        <v>0.014</v>
      </c>
      <c r="Q48" s="63">
        <v>0.042</v>
      </c>
      <c r="R48" s="63">
        <v>0.028</v>
      </c>
      <c r="S48" s="82">
        <f ca="1" t="shared" si="66"/>
        <v>1.53528125</v>
      </c>
      <c r="T48" s="92">
        <f ca="1" t="shared" si="67"/>
        <v>0.00415998119567711</v>
      </c>
      <c r="U48" s="93">
        <f ca="1" t="shared" si="68"/>
        <v>12.0192850996437</v>
      </c>
      <c r="V48" s="93">
        <f ca="1" t="shared" si="69"/>
        <v>9.19224908349834</v>
      </c>
      <c r="W48" s="93">
        <f ca="1" t="shared" si="70"/>
        <v>14.8463211157891</v>
      </c>
      <c r="X48" s="93">
        <f ca="1" t="shared" si="71"/>
        <v>9.19224908349834</v>
      </c>
      <c r="Y48" s="101">
        <f ca="1" t="shared" si="72"/>
        <v>1</v>
      </c>
      <c r="Z48" s="105" t="str">
        <f ca="1" t="shared" si="54"/>
        <v/>
      </c>
      <c r="AA48" s="105">
        <f ca="1" t="shared" si="55"/>
        <v>0.0186829250292484</v>
      </c>
      <c r="AB48" s="105">
        <f ca="1" t="shared" si="56"/>
        <v>0.0352812500000002</v>
      </c>
      <c r="AC48" s="105" t="str">
        <f ca="1" t="shared" si="57"/>
        <v/>
      </c>
      <c r="AD48" s="106"/>
      <c r="AE48" s="107" t="str">
        <f t="shared" si="58"/>
        <v/>
      </c>
      <c r="AF48" s="108"/>
      <c r="AG48" s="122"/>
      <c r="AH48" s="122"/>
      <c r="AI48" s="123"/>
      <c r="AJ48" s="124"/>
      <c r="AK48" s="121">
        <f ca="1" t="shared" si="74"/>
        <v>1.533</v>
      </c>
      <c r="AL48" s="121">
        <f ca="1" t="shared" ref="AL48:AX48" si="88">ROUNDUP(RAND()*($N48-$O48)+$O48,3)</f>
        <v>1.54</v>
      </c>
      <c r="AM48" s="121">
        <f ca="1" t="shared" si="88"/>
        <v>1.533</v>
      </c>
      <c r="AN48" s="121">
        <f ca="1" t="shared" si="88"/>
        <v>1.534</v>
      </c>
      <c r="AO48" s="121">
        <f ca="1" t="shared" si="88"/>
        <v>1.532</v>
      </c>
      <c r="AP48" s="121">
        <f ca="1" t="shared" si="88"/>
        <v>1.534</v>
      </c>
      <c r="AQ48" s="121">
        <f ca="1" t="shared" si="88"/>
        <v>1.536</v>
      </c>
      <c r="AR48" s="121">
        <f ca="1" t="shared" si="88"/>
        <v>1.541</v>
      </c>
      <c r="AS48" s="121">
        <f ca="1" t="shared" si="88"/>
        <v>1.54</v>
      </c>
      <c r="AT48" s="121">
        <f ca="1" t="shared" si="88"/>
        <v>1.54</v>
      </c>
      <c r="AU48" s="121">
        <f ca="1" t="shared" si="88"/>
        <v>1.532</v>
      </c>
      <c r="AV48" s="121">
        <f ca="1" t="shared" si="88"/>
        <v>1.535</v>
      </c>
      <c r="AW48" s="121">
        <f ca="1" t="shared" si="88"/>
        <v>1.536</v>
      </c>
      <c r="AX48" s="121">
        <f ca="1" t="shared" si="88"/>
        <v>1.541</v>
      </c>
      <c r="AY48" s="121">
        <f ca="1" t="shared" ref="AY48:BI48" si="89">ROUNDUP(RAND()*($N48-$O48)+$O48,3)</f>
        <v>1.533</v>
      </c>
      <c r="AZ48" s="121">
        <f ca="1" t="shared" si="89"/>
        <v>1.531</v>
      </c>
      <c r="BA48" s="121">
        <f ca="1" t="shared" si="89"/>
        <v>1.542</v>
      </c>
      <c r="BB48" s="121">
        <f ca="1" t="shared" si="89"/>
        <v>1.541</v>
      </c>
      <c r="BC48" s="121">
        <f ca="1" t="shared" si="89"/>
        <v>1.54</v>
      </c>
      <c r="BD48" s="121">
        <f ca="1" t="shared" si="89"/>
        <v>1.534</v>
      </c>
      <c r="BE48" s="121">
        <f ca="1" t="shared" si="89"/>
        <v>1.532</v>
      </c>
      <c r="BF48" s="121">
        <f ca="1" t="shared" si="89"/>
        <v>1.533</v>
      </c>
      <c r="BG48" s="121">
        <f ca="1" t="shared" si="89"/>
        <v>1.529</v>
      </c>
      <c r="BH48" s="121">
        <f ca="1" t="shared" si="89"/>
        <v>1.541</v>
      </c>
      <c r="BI48" s="121">
        <f ca="1" t="shared" si="89"/>
        <v>1.536</v>
      </c>
      <c r="BJ48" s="121">
        <f ca="1" t="shared" ref="BJ48:BP48" si="90">ROUNDUP(RAND()*($N48-$O48)+$O48,3)</f>
        <v>1.54</v>
      </c>
      <c r="BK48" s="121">
        <f ca="1" t="shared" si="90"/>
        <v>1.532</v>
      </c>
      <c r="BL48" s="121">
        <f ca="1" t="shared" si="90"/>
        <v>1.531</v>
      </c>
      <c r="BM48" s="121">
        <f ca="1" t="shared" si="90"/>
        <v>1.53</v>
      </c>
      <c r="BN48" s="121">
        <f ca="1" t="shared" si="90"/>
        <v>1.529</v>
      </c>
      <c r="BO48" s="121">
        <f ca="1" t="shared" si="90"/>
        <v>1.53</v>
      </c>
      <c r="BP48" s="121">
        <f ca="1" t="shared" si="90"/>
        <v>1.538</v>
      </c>
    </row>
    <row r="49" ht="15" customHeight="1" spans="1:68">
      <c r="A49" s="56"/>
      <c r="B49" s="57" t="s">
        <v>159</v>
      </c>
      <c r="C49" s="57" t="s">
        <v>160</v>
      </c>
      <c r="D49" s="57" t="s">
        <v>156</v>
      </c>
      <c r="E49" s="57"/>
      <c r="F49" s="53" t="s">
        <v>58</v>
      </c>
      <c r="G49" s="58">
        <v>1.5</v>
      </c>
      <c r="H49" s="60">
        <v>0.15</v>
      </c>
      <c r="I49" s="60">
        <v>0.15</v>
      </c>
      <c r="J49" s="79" t="s">
        <v>59</v>
      </c>
      <c r="K49" s="80">
        <f t="shared" si="61"/>
        <v>1.65</v>
      </c>
      <c r="L49" s="80">
        <f t="shared" si="62"/>
        <v>1.35</v>
      </c>
      <c r="M49" s="81"/>
      <c r="N49" s="82">
        <f t="shared" si="63"/>
        <v>1.545</v>
      </c>
      <c r="O49" s="82">
        <f t="shared" si="64"/>
        <v>1.465</v>
      </c>
      <c r="P49" s="63">
        <f t="shared" si="65"/>
        <v>0.0799999999999998</v>
      </c>
      <c r="Q49" s="63">
        <v>0.045</v>
      </c>
      <c r="R49" s="63">
        <v>0.035</v>
      </c>
      <c r="S49" s="82">
        <f ca="1" t="shared" si="66"/>
        <v>1.50359375</v>
      </c>
      <c r="T49" s="92">
        <f ca="1" t="shared" si="67"/>
        <v>0.0245262984267118</v>
      </c>
      <c r="U49" s="93">
        <f ca="1" t="shared" si="68"/>
        <v>2.03862805263531</v>
      </c>
      <c r="V49" s="93">
        <f ca="1" t="shared" si="69"/>
        <v>1.98978592220759</v>
      </c>
      <c r="W49" s="93">
        <f ca="1" t="shared" si="70"/>
        <v>2.08747018306303</v>
      </c>
      <c r="X49" s="93">
        <f ca="1" t="shared" si="71"/>
        <v>1.98978592220759</v>
      </c>
      <c r="Y49" s="101">
        <f ca="1" t="shared" si="72"/>
        <v>0.999999998619518</v>
      </c>
      <c r="Z49" s="105" t="str">
        <f ca="1" t="shared" si="54"/>
        <v/>
      </c>
      <c r="AA49" s="105">
        <f ca="1" t="shared" si="55"/>
        <v>-0.0942661807225804</v>
      </c>
      <c r="AB49" s="105">
        <f ca="1" t="shared" si="56"/>
        <v>0.00359374999999984</v>
      </c>
      <c r="AC49" s="105" t="str">
        <f ca="1" t="shared" si="57"/>
        <v/>
      </c>
      <c r="AD49" s="106"/>
      <c r="AE49" s="107" t="str">
        <f t="shared" si="58"/>
        <v/>
      </c>
      <c r="AF49" s="108"/>
      <c r="AG49" s="122"/>
      <c r="AH49" s="122"/>
      <c r="AI49" s="123"/>
      <c r="AJ49" s="124"/>
      <c r="AK49" s="121">
        <f ca="1" t="shared" si="74"/>
        <v>1.496</v>
      </c>
      <c r="AL49" s="121">
        <f ca="1" t="shared" ref="AL49:AX49" si="91">ROUNDUP(RAND()*($N49-$O49)+$O49,3)</f>
        <v>1.537</v>
      </c>
      <c r="AM49" s="121">
        <f ca="1" t="shared" si="91"/>
        <v>1.484</v>
      </c>
      <c r="AN49" s="121">
        <f ca="1" t="shared" si="91"/>
        <v>1.523</v>
      </c>
      <c r="AO49" s="121">
        <f ca="1" t="shared" si="91"/>
        <v>1.513</v>
      </c>
      <c r="AP49" s="121">
        <f ca="1" t="shared" si="91"/>
        <v>1.524</v>
      </c>
      <c r="AQ49" s="121">
        <f ca="1" t="shared" si="91"/>
        <v>1.516</v>
      </c>
      <c r="AR49" s="121">
        <f ca="1" t="shared" si="91"/>
        <v>1.54</v>
      </c>
      <c r="AS49" s="121">
        <f ca="1" t="shared" si="91"/>
        <v>1.486</v>
      </c>
      <c r="AT49" s="121">
        <f ca="1" t="shared" si="91"/>
        <v>1.471</v>
      </c>
      <c r="AU49" s="121">
        <f ca="1" t="shared" si="91"/>
        <v>1.491</v>
      </c>
      <c r="AV49" s="121">
        <f ca="1" t="shared" si="91"/>
        <v>1.469</v>
      </c>
      <c r="AW49" s="121">
        <f ca="1" t="shared" si="91"/>
        <v>1.507</v>
      </c>
      <c r="AX49" s="121">
        <f ca="1" t="shared" si="91"/>
        <v>1.469</v>
      </c>
      <c r="AY49" s="121">
        <f ca="1" t="shared" ref="AY49:BI49" si="92">ROUNDUP(RAND()*($N49-$O49)+$O49,3)</f>
        <v>1.521</v>
      </c>
      <c r="AZ49" s="121">
        <f ca="1" t="shared" si="92"/>
        <v>1.486</v>
      </c>
      <c r="BA49" s="121">
        <f ca="1" t="shared" si="92"/>
        <v>1.542</v>
      </c>
      <c r="BB49" s="121">
        <f ca="1" t="shared" si="92"/>
        <v>1.469</v>
      </c>
      <c r="BC49" s="121">
        <f ca="1" t="shared" si="92"/>
        <v>1.528</v>
      </c>
      <c r="BD49" s="121">
        <f ca="1" t="shared" si="92"/>
        <v>1.492</v>
      </c>
      <c r="BE49" s="121">
        <f ca="1" t="shared" si="92"/>
        <v>1.493</v>
      </c>
      <c r="BF49" s="121">
        <f ca="1" t="shared" si="92"/>
        <v>1.481</v>
      </c>
      <c r="BG49" s="121">
        <f ca="1" t="shared" si="92"/>
        <v>1.512</v>
      </c>
      <c r="BH49" s="121">
        <f ca="1" t="shared" si="92"/>
        <v>1.528</v>
      </c>
      <c r="BI49" s="121">
        <f ca="1" t="shared" si="92"/>
        <v>1.515</v>
      </c>
      <c r="BJ49" s="121">
        <f ca="1" t="shared" ref="BJ49:BP49" si="93">ROUNDUP(RAND()*($N49-$O49)+$O49,3)</f>
        <v>1.54</v>
      </c>
      <c r="BK49" s="121">
        <f ca="1" t="shared" si="93"/>
        <v>1.53</v>
      </c>
      <c r="BL49" s="121">
        <f ca="1" t="shared" si="93"/>
        <v>1.474</v>
      </c>
      <c r="BM49" s="121">
        <f ca="1" t="shared" si="93"/>
        <v>1.53</v>
      </c>
      <c r="BN49" s="121">
        <f ca="1" t="shared" si="93"/>
        <v>1.474</v>
      </c>
      <c r="BO49" s="121">
        <f ca="1" t="shared" si="93"/>
        <v>1.5</v>
      </c>
      <c r="BP49" s="121">
        <f ca="1" t="shared" si="93"/>
        <v>1.474</v>
      </c>
    </row>
    <row r="50" ht="15" customHeight="1" spans="1:68">
      <c r="A50" s="56"/>
      <c r="B50" s="57" t="s">
        <v>161</v>
      </c>
      <c r="C50" s="57" t="s">
        <v>162</v>
      </c>
      <c r="D50" s="57" t="s">
        <v>156</v>
      </c>
      <c r="E50" s="57"/>
      <c r="F50" s="53" t="s">
        <v>58</v>
      </c>
      <c r="G50" s="58">
        <v>1.5</v>
      </c>
      <c r="H50" s="60">
        <v>0.15</v>
      </c>
      <c r="I50" s="60">
        <v>0.15</v>
      </c>
      <c r="J50" s="79" t="s">
        <v>59</v>
      </c>
      <c r="K50" s="80">
        <v>1.65</v>
      </c>
      <c r="L50" s="80">
        <v>1.35</v>
      </c>
      <c r="M50" s="81"/>
      <c r="N50" s="82">
        <v>1.543</v>
      </c>
      <c r="O50" s="82">
        <v>1.468</v>
      </c>
      <c r="P50" s="63">
        <v>0.075</v>
      </c>
      <c r="Q50" s="63">
        <v>0.045</v>
      </c>
      <c r="R50" s="63">
        <v>0.026</v>
      </c>
      <c r="S50" s="82">
        <v>1.50003125</v>
      </c>
      <c r="T50" s="92">
        <v>0.0207060601616859</v>
      </c>
      <c r="U50" s="93">
        <v>2.41475199094221</v>
      </c>
      <c r="V50" s="93">
        <v>2.41424891761076</v>
      </c>
      <c r="W50" s="93">
        <v>2.41525506427365</v>
      </c>
      <c r="X50" s="93">
        <v>2.41424891761076</v>
      </c>
      <c r="Y50" s="101">
        <v>0.999999999999565</v>
      </c>
      <c r="Z50" s="105" t="s">
        <v>163</v>
      </c>
      <c r="AA50" s="105">
        <v>-0.0825859300451264</v>
      </c>
      <c r="AB50" s="105">
        <v>3.12500000001492e-5</v>
      </c>
      <c r="AC50" s="105" t="s">
        <v>163</v>
      </c>
      <c r="AD50" s="106"/>
      <c r="AE50" s="107" t="s">
        <v>163</v>
      </c>
      <c r="AF50" s="108"/>
      <c r="AG50" s="122"/>
      <c r="AH50" s="122"/>
      <c r="AI50" s="123"/>
      <c r="AJ50" s="124"/>
      <c r="AK50" s="121">
        <v>1.481</v>
      </c>
      <c r="AL50" s="121">
        <v>1.542</v>
      </c>
      <c r="AM50" s="121">
        <v>1.482</v>
      </c>
      <c r="AN50" s="121">
        <v>1.518</v>
      </c>
      <c r="AO50" s="121">
        <v>1.506</v>
      </c>
      <c r="AP50" s="121">
        <v>1.526</v>
      </c>
      <c r="AQ50" s="121">
        <v>1.528</v>
      </c>
      <c r="AR50" s="121">
        <v>1.486</v>
      </c>
      <c r="AS50" s="121">
        <v>1.489</v>
      </c>
      <c r="AT50" s="121">
        <v>1.473</v>
      </c>
      <c r="AU50" s="121">
        <v>1.493</v>
      </c>
      <c r="AV50" s="121">
        <v>1.483</v>
      </c>
      <c r="AW50" s="121">
        <v>1.475</v>
      </c>
      <c r="AX50" s="121">
        <v>1.496</v>
      </c>
      <c r="AY50" s="121">
        <v>1.502</v>
      </c>
      <c r="AZ50" s="121">
        <v>1.476</v>
      </c>
      <c r="BA50" s="121">
        <v>1.477</v>
      </c>
      <c r="BB50" s="121">
        <v>1.517</v>
      </c>
      <c r="BC50" s="121">
        <v>1.507</v>
      </c>
      <c r="BD50" s="121">
        <v>1.481</v>
      </c>
      <c r="BE50" s="121">
        <v>1.478</v>
      </c>
      <c r="BF50" s="121">
        <v>1.493</v>
      </c>
      <c r="BG50" s="121">
        <v>1.528</v>
      </c>
      <c r="BH50" s="121">
        <v>1.518</v>
      </c>
      <c r="BI50" s="121">
        <v>1.478</v>
      </c>
      <c r="BJ50" s="121">
        <v>1.525</v>
      </c>
      <c r="BK50" s="121">
        <v>1.501</v>
      </c>
      <c r="BL50" s="121">
        <v>1.486</v>
      </c>
      <c r="BM50" s="121">
        <v>1.527</v>
      </c>
      <c r="BN50" s="121">
        <v>1.524</v>
      </c>
      <c r="BO50" s="121">
        <v>1.524</v>
      </c>
      <c r="BP50" s="121">
        <v>1.481</v>
      </c>
    </row>
    <row r="51" ht="15" customHeight="1" spans="1:68">
      <c r="A51" s="56"/>
      <c r="B51" s="57" t="s">
        <v>164</v>
      </c>
      <c r="C51" s="57" t="s">
        <v>165</v>
      </c>
      <c r="D51" s="57" t="s">
        <v>64</v>
      </c>
      <c r="E51" s="57"/>
      <c r="F51" s="53" t="s">
        <v>58</v>
      </c>
      <c r="G51" s="58">
        <v>8.65</v>
      </c>
      <c r="H51" s="60">
        <v>0.15</v>
      </c>
      <c r="I51" s="60">
        <v>0.15</v>
      </c>
      <c r="J51" s="79" t="s">
        <v>59</v>
      </c>
      <c r="K51" s="80">
        <f t="shared" si="61"/>
        <v>8.8</v>
      </c>
      <c r="L51" s="80">
        <f t="shared" si="62"/>
        <v>8.5</v>
      </c>
      <c r="M51" s="81"/>
      <c r="N51" s="82">
        <f t="shared" si="63"/>
        <v>8.694</v>
      </c>
      <c r="O51" s="82">
        <f t="shared" si="64"/>
        <v>8.621</v>
      </c>
      <c r="P51" s="63">
        <f t="shared" si="65"/>
        <v>0.0730000000000004</v>
      </c>
      <c r="Q51" s="63">
        <v>0.044</v>
      </c>
      <c r="R51" s="63">
        <v>0.029</v>
      </c>
      <c r="S51" s="82">
        <f ca="1" t="shared" si="66"/>
        <v>8.65578125</v>
      </c>
      <c r="T51" s="92">
        <f ca="1" t="shared" si="67"/>
        <v>0.0200414640747145</v>
      </c>
      <c r="U51" s="93">
        <f ca="1" t="shared" si="68"/>
        <v>2.49482771386363</v>
      </c>
      <c r="V51" s="93">
        <f ca="1" t="shared" si="69"/>
        <v>2.39867289572514</v>
      </c>
      <c r="W51" s="93">
        <f ca="1" t="shared" si="70"/>
        <v>2.59098253200213</v>
      </c>
      <c r="X51" s="93">
        <f ca="1" t="shared" si="71"/>
        <v>2.39867289572514</v>
      </c>
      <c r="Y51" s="101">
        <f ca="1" t="shared" si="72"/>
        <v>0.999999999999686</v>
      </c>
      <c r="Z51" s="105" t="str">
        <f ca="1" t="shared" si="54"/>
        <v/>
      </c>
      <c r="AA51" s="105">
        <f ca="1" t="shared" si="55"/>
        <v>-0.0741841916581105</v>
      </c>
      <c r="AB51" s="105">
        <f ca="1" t="shared" si="56"/>
        <v>0.00578125000000007</v>
      </c>
      <c r="AC51" s="105" t="str">
        <f ca="1" t="shared" si="57"/>
        <v/>
      </c>
      <c r="AD51" s="106"/>
      <c r="AE51" s="107" t="str">
        <f t="shared" si="58"/>
        <v/>
      </c>
      <c r="AF51" s="108"/>
      <c r="AG51" s="122"/>
      <c r="AH51" s="122"/>
      <c r="AI51" s="123"/>
      <c r="AJ51" s="124"/>
      <c r="AK51" s="121">
        <f ca="1" t="shared" ref="AK51:AK55" si="94">ROUNDUP(RAND()*($N51-$O51)+$O51,3)</f>
        <v>8.658</v>
      </c>
      <c r="AL51" s="121">
        <f ca="1" t="shared" ref="AL51:AX51" si="95">ROUNDUP(RAND()*($N51-$O51)+$O51,3)</f>
        <v>8.678</v>
      </c>
      <c r="AM51" s="121">
        <f ca="1" t="shared" si="95"/>
        <v>8.64</v>
      </c>
      <c r="AN51" s="121">
        <f ca="1" t="shared" si="95"/>
        <v>8.653</v>
      </c>
      <c r="AO51" s="121">
        <f ca="1" t="shared" si="95"/>
        <v>8.647</v>
      </c>
      <c r="AP51" s="121">
        <f ca="1" t="shared" si="95"/>
        <v>8.661</v>
      </c>
      <c r="AQ51" s="121">
        <f ca="1" t="shared" si="95"/>
        <v>8.634</v>
      </c>
      <c r="AR51" s="121">
        <f ca="1" t="shared" si="95"/>
        <v>8.655</v>
      </c>
      <c r="AS51" s="121">
        <f ca="1" t="shared" si="95"/>
        <v>8.633</v>
      </c>
      <c r="AT51" s="121">
        <f ca="1" t="shared" si="95"/>
        <v>8.683</v>
      </c>
      <c r="AU51" s="121">
        <f ca="1" t="shared" si="95"/>
        <v>8.684</v>
      </c>
      <c r="AV51" s="121">
        <f ca="1" t="shared" si="95"/>
        <v>8.671</v>
      </c>
      <c r="AW51" s="121">
        <f ca="1" t="shared" si="95"/>
        <v>8.67</v>
      </c>
      <c r="AX51" s="121">
        <f ca="1" t="shared" si="95"/>
        <v>8.647</v>
      </c>
      <c r="AY51" s="121">
        <f ca="1" t="shared" ref="AY51:BJ51" si="96">ROUNDUP(RAND()*($N51-$O51)+$O51,3)</f>
        <v>8.678</v>
      </c>
      <c r="AZ51" s="121">
        <f ca="1" t="shared" si="96"/>
        <v>8.633</v>
      </c>
      <c r="BA51" s="121">
        <f ca="1" t="shared" si="96"/>
        <v>8.626</v>
      </c>
      <c r="BB51" s="121">
        <f ca="1" t="shared" si="96"/>
        <v>8.623</v>
      </c>
      <c r="BC51" s="121">
        <f ca="1" t="shared" si="96"/>
        <v>8.667</v>
      </c>
      <c r="BD51" s="121">
        <f ca="1" t="shared" si="96"/>
        <v>8.655</v>
      </c>
      <c r="BE51" s="121">
        <f ca="1" t="shared" si="96"/>
        <v>8.656</v>
      </c>
      <c r="BF51" s="121">
        <f ca="1" t="shared" si="96"/>
        <v>8.64</v>
      </c>
      <c r="BG51" s="121">
        <f ca="1" t="shared" si="96"/>
        <v>8.694</v>
      </c>
      <c r="BH51" s="121">
        <f ca="1" t="shared" si="96"/>
        <v>8.651</v>
      </c>
      <c r="BI51" s="121">
        <f ca="1" t="shared" si="96"/>
        <v>8.653</v>
      </c>
      <c r="BJ51" s="121">
        <f ca="1" t="shared" si="96"/>
        <v>8.668</v>
      </c>
      <c r="BK51" s="121">
        <f ca="1" t="shared" ref="BK51:BP51" si="97">ROUNDUP(RAND()*($N51-$O51)+$O51,3)</f>
        <v>8.65</v>
      </c>
      <c r="BL51" s="121">
        <f ca="1" t="shared" si="97"/>
        <v>8.686</v>
      </c>
      <c r="BM51" s="121">
        <f ca="1" t="shared" si="97"/>
        <v>8.688</v>
      </c>
      <c r="BN51" s="121">
        <f ca="1" t="shared" si="97"/>
        <v>8.641</v>
      </c>
      <c r="BO51" s="121">
        <f ca="1" t="shared" si="97"/>
        <v>8.623</v>
      </c>
      <c r="BP51" s="121">
        <f ca="1" t="shared" si="97"/>
        <v>8.639</v>
      </c>
    </row>
    <row r="52" ht="15" customHeight="1" spans="1:68">
      <c r="A52" s="56"/>
      <c r="B52" s="57" t="s">
        <v>166</v>
      </c>
      <c r="C52" s="57" t="s">
        <v>167</v>
      </c>
      <c r="D52" s="57" t="s">
        <v>64</v>
      </c>
      <c r="E52" s="57"/>
      <c r="F52" s="53" t="s">
        <v>58</v>
      </c>
      <c r="G52" s="58">
        <v>8.65</v>
      </c>
      <c r="H52" s="60">
        <v>0.15</v>
      </c>
      <c r="I52" s="60">
        <v>0.15</v>
      </c>
      <c r="J52" s="79" t="s">
        <v>59</v>
      </c>
      <c r="K52" s="80">
        <f t="shared" si="61"/>
        <v>8.8</v>
      </c>
      <c r="L52" s="80">
        <f t="shared" si="62"/>
        <v>8.5</v>
      </c>
      <c r="M52" s="81"/>
      <c r="N52" s="82">
        <f t="shared" si="63"/>
        <v>8.718</v>
      </c>
      <c r="O52" s="82">
        <f t="shared" si="64"/>
        <v>8.604</v>
      </c>
      <c r="P52" s="63">
        <f t="shared" si="65"/>
        <v>0.113999999999999</v>
      </c>
      <c r="Q52" s="63">
        <v>0.068</v>
      </c>
      <c r="R52" s="63">
        <v>0.046</v>
      </c>
      <c r="S52" s="82">
        <f ca="1" t="shared" si="66"/>
        <v>8.65678125</v>
      </c>
      <c r="T52" s="92">
        <f ca="1" t="shared" si="67"/>
        <v>0.0332378858601387</v>
      </c>
      <c r="U52" s="93">
        <f ca="1" t="shared" si="68"/>
        <v>1.50430747040875</v>
      </c>
      <c r="V52" s="93">
        <f ca="1" t="shared" si="69"/>
        <v>1.4363002368507</v>
      </c>
      <c r="W52" s="93">
        <f ca="1" t="shared" si="70"/>
        <v>1.57231470396681</v>
      </c>
      <c r="X52" s="93">
        <f ca="1" t="shared" si="71"/>
        <v>1.4363002368507</v>
      </c>
      <c r="Y52" s="101">
        <f ca="1" t="shared" si="72"/>
        <v>0.999990599532944</v>
      </c>
      <c r="Z52" s="105" t="str">
        <f ca="1" t="shared" si="54"/>
        <v/>
      </c>
      <c r="AA52" s="105">
        <f ca="1" t="shared" si="55"/>
        <v>-0.125837914581954</v>
      </c>
      <c r="AB52" s="105">
        <f ca="1" t="shared" si="56"/>
        <v>0.00678124999999952</v>
      </c>
      <c r="AC52" s="105" t="str">
        <f ca="1" t="shared" si="57"/>
        <v/>
      </c>
      <c r="AD52" s="106"/>
      <c r="AE52" s="107" t="str">
        <f t="shared" si="58"/>
        <v/>
      </c>
      <c r="AF52" s="108"/>
      <c r="AG52" s="122"/>
      <c r="AH52" s="122"/>
      <c r="AI52" s="123"/>
      <c r="AJ52" s="124"/>
      <c r="AK52" s="121">
        <f ca="1" t="shared" si="94"/>
        <v>8.681</v>
      </c>
      <c r="AL52" s="121">
        <f ca="1" t="shared" ref="AL52:AX52" si="98">ROUNDUP(RAND()*($N52-$O52)+$O52,3)</f>
        <v>8.623</v>
      </c>
      <c r="AM52" s="121">
        <f ca="1" t="shared" si="98"/>
        <v>8.709</v>
      </c>
      <c r="AN52" s="121">
        <f ca="1" t="shared" si="98"/>
        <v>8.688</v>
      </c>
      <c r="AO52" s="121">
        <f ca="1" t="shared" si="98"/>
        <v>8.716</v>
      </c>
      <c r="AP52" s="121">
        <f ca="1" t="shared" si="98"/>
        <v>8.683</v>
      </c>
      <c r="AQ52" s="121">
        <f ca="1" t="shared" si="98"/>
        <v>8.644</v>
      </c>
      <c r="AR52" s="121">
        <f ca="1" t="shared" si="98"/>
        <v>8.622</v>
      </c>
      <c r="AS52" s="121">
        <f ca="1" t="shared" si="98"/>
        <v>8.606</v>
      </c>
      <c r="AT52" s="121">
        <f ca="1" t="shared" si="98"/>
        <v>8.708</v>
      </c>
      <c r="AU52" s="121">
        <f ca="1" t="shared" si="98"/>
        <v>8.625</v>
      </c>
      <c r="AV52" s="121">
        <f ca="1" t="shared" si="98"/>
        <v>8.685</v>
      </c>
      <c r="AW52" s="121">
        <f ca="1" t="shared" si="98"/>
        <v>8.634</v>
      </c>
      <c r="AX52" s="121">
        <f ca="1" t="shared" si="98"/>
        <v>8.683</v>
      </c>
      <c r="AY52" s="121">
        <f ca="1" t="shared" ref="AY52:BI52" si="99">ROUNDUP(RAND()*($N52-$O52)+$O52,3)</f>
        <v>8.689</v>
      </c>
      <c r="AZ52" s="121">
        <f ca="1" t="shared" si="99"/>
        <v>8.631</v>
      </c>
      <c r="BA52" s="121">
        <f ca="1" t="shared" si="99"/>
        <v>8.64</v>
      </c>
      <c r="BB52" s="121">
        <f ca="1" t="shared" si="99"/>
        <v>8.638</v>
      </c>
      <c r="BC52" s="121">
        <f ca="1" t="shared" si="99"/>
        <v>8.691</v>
      </c>
      <c r="BD52" s="121">
        <f ca="1" t="shared" si="99"/>
        <v>8.605</v>
      </c>
      <c r="BE52" s="121">
        <f ca="1" t="shared" si="99"/>
        <v>8.635</v>
      </c>
      <c r="BF52" s="121">
        <f ca="1" t="shared" si="99"/>
        <v>8.65</v>
      </c>
      <c r="BG52" s="121">
        <f ca="1" t="shared" si="99"/>
        <v>8.687</v>
      </c>
      <c r="BH52" s="121">
        <f ca="1" t="shared" si="99"/>
        <v>8.638</v>
      </c>
      <c r="BI52" s="121">
        <f ca="1" t="shared" si="99"/>
        <v>8.693</v>
      </c>
      <c r="BJ52" s="121">
        <f ca="1" t="shared" ref="BJ52:BP52" si="100">ROUNDUP(RAND()*($N52-$O52)+$O52,3)</f>
        <v>8.682</v>
      </c>
      <c r="BK52" s="121">
        <f ca="1" t="shared" si="100"/>
        <v>8.608</v>
      </c>
      <c r="BL52" s="121">
        <f ca="1" t="shared" si="100"/>
        <v>8.63</v>
      </c>
      <c r="BM52" s="121">
        <f ca="1" t="shared" si="100"/>
        <v>8.619</v>
      </c>
      <c r="BN52" s="121">
        <f ca="1" t="shared" si="100"/>
        <v>8.64</v>
      </c>
      <c r="BO52" s="121">
        <f ca="1" t="shared" si="100"/>
        <v>8.66</v>
      </c>
      <c r="BP52" s="121">
        <f ca="1" t="shared" si="100"/>
        <v>8.674</v>
      </c>
    </row>
    <row r="53" ht="15" customHeight="1" spans="1:68">
      <c r="A53" s="56"/>
      <c r="B53" s="57" t="s">
        <v>168</v>
      </c>
      <c r="C53" s="57" t="s">
        <v>169</v>
      </c>
      <c r="D53" s="57" t="s">
        <v>170</v>
      </c>
      <c r="E53" s="57"/>
      <c r="F53" s="53" t="s">
        <v>58</v>
      </c>
      <c r="G53" s="58">
        <v>0</v>
      </c>
      <c r="H53" s="60">
        <v>0.12</v>
      </c>
      <c r="I53" s="60">
        <v>0</v>
      </c>
      <c r="J53" s="79" t="s">
        <v>59</v>
      </c>
      <c r="K53" s="80">
        <f t="shared" si="61"/>
        <v>0.12</v>
      </c>
      <c r="L53" s="80">
        <f t="shared" si="62"/>
        <v>0</v>
      </c>
      <c r="M53" s="81"/>
      <c r="N53" s="82">
        <f t="shared" si="63"/>
        <v>0</v>
      </c>
      <c r="O53" s="82">
        <f>G53+R53</f>
        <v>0</v>
      </c>
      <c r="P53" s="63">
        <f t="shared" si="65"/>
        <v>0</v>
      </c>
      <c r="Q53" s="63"/>
      <c r="R53" s="63"/>
      <c r="S53" s="82">
        <f ca="1" t="shared" si="66"/>
        <v>0.046</v>
      </c>
      <c r="T53" s="92">
        <f ca="1" t="shared" si="67"/>
        <v>0.0165392982649438</v>
      </c>
      <c r="U53" s="93">
        <f ca="1" t="shared" si="68"/>
        <v>1.49139741429957</v>
      </c>
      <c r="V53" s="93">
        <f ca="1" t="shared" si="69"/>
        <v>1.49139741429957</v>
      </c>
      <c r="W53" s="93">
        <f ca="1" t="shared" si="70"/>
        <v>0.927084879159195</v>
      </c>
      <c r="X53" s="93">
        <f ca="1" t="shared" si="71"/>
        <v>1.49139741429957</v>
      </c>
      <c r="Y53" s="101">
        <f ca="1" t="shared" si="72"/>
        <v>0.999996164964424</v>
      </c>
      <c r="Z53" s="105" t="str">
        <f ca="1" t="shared" si="54"/>
        <v/>
      </c>
      <c r="AA53" s="105">
        <f ca="1" t="shared" si="55"/>
        <v>-0.0199918000771259</v>
      </c>
      <c r="AB53" s="105">
        <f ca="1" t="shared" si="56"/>
        <v>0.046</v>
      </c>
      <c r="AC53" s="105">
        <f ca="1" t="shared" si="57"/>
        <v>0.148853684384495</v>
      </c>
      <c r="AD53" s="106"/>
      <c r="AE53" s="107" t="str">
        <f t="shared" si="58"/>
        <v/>
      </c>
      <c r="AF53" s="108"/>
      <c r="AG53" s="122"/>
      <c r="AH53" s="122"/>
      <c r="AI53" s="123"/>
      <c r="AJ53" s="124"/>
      <c r="AK53" s="121">
        <f ca="1" t="shared" ref="AK53:BP53" si="101">MAX(ABS(AK54),ABS(AK55))*2</f>
        <v>0.032</v>
      </c>
      <c r="AL53" s="121">
        <f ca="1" t="shared" si="101"/>
        <v>0.046</v>
      </c>
      <c r="AM53" s="121">
        <f ca="1" t="shared" si="101"/>
        <v>0.05</v>
      </c>
      <c r="AN53" s="121">
        <f ca="1" t="shared" si="101"/>
        <v>0.028</v>
      </c>
      <c r="AO53" s="121">
        <f ca="1" t="shared" si="101"/>
        <v>0.034</v>
      </c>
      <c r="AP53" s="121">
        <f ca="1" t="shared" si="101"/>
        <v>0.036</v>
      </c>
      <c r="AQ53" s="121">
        <f ca="1" t="shared" si="101"/>
        <v>0.056</v>
      </c>
      <c r="AR53" s="121">
        <f ca="1" t="shared" si="101"/>
        <v>0.024</v>
      </c>
      <c r="AS53" s="121">
        <f ca="1" t="shared" si="101"/>
        <v>0.07</v>
      </c>
      <c r="AT53" s="121">
        <f ca="1" t="shared" si="101"/>
        <v>0.018</v>
      </c>
      <c r="AU53" s="121">
        <f ca="1" t="shared" si="101"/>
        <v>0.052</v>
      </c>
      <c r="AV53" s="121">
        <f ca="1" t="shared" si="101"/>
        <v>0.024</v>
      </c>
      <c r="AW53" s="121">
        <f ca="1" t="shared" si="101"/>
        <v>0.07</v>
      </c>
      <c r="AX53" s="121">
        <f ca="1" t="shared" si="101"/>
        <v>0.07</v>
      </c>
      <c r="AY53" s="121">
        <f ca="1" t="shared" si="101"/>
        <v>0.062</v>
      </c>
      <c r="AZ53" s="121">
        <f ca="1" t="shared" si="101"/>
        <v>0.018</v>
      </c>
      <c r="BA53" s="121">
        <f ca="1" t="shared" si="101"/>
        <v>0.076</v>
      </c>
      <c r="BB53" s="121">
        <f ca="1" t="shared" si="101"/>
        <v>0.046</v>
      </c>
      <c r="BC53" s="121">
        <f ca="1" t="shared" si="101"/>
        <v>0.054</v>
      </c>
      <c r="BD53" s="121">
        <f ca="1" t="shared" si="101"/>
        <v>0.062</v>
      </c>
      <c r="BE53" s="121">
        <f ca="1" t="shared" si="101"/>
        <v>0.056</v>
      </c>
      <c r="BF53" s="121">
        <f ca="1" t="shared" si="101"/>
        <v>0.064</v>
      </c>
      <c r="BG53" s="121">
        <f ca="1" t="shared" si="101"/>
        <v>0.048</v>
      </c>
      <c r="BH53" s="121">
        <f ca="1" t="shared" si="101"/>
        <v>0.048</v>
      </c>
      <c r="BI53" s="121">
        <f ca="1" t="shared" si="101"/>
        <v>0.034</v>
      </c>
      <c r="BJ53" s="121">
        <f ca="1" t="shared" si="101"/>
        <v>0.028</v>
      </c>
      <c r="BK53" s="121">
        <f ca="1" t="shared" si="101"/>
        <v>0.062</v>
      </c>
      <c r="BL53" s="121">
        <f ca="1" t="shared" si="101"/>
        <v>0.034</v>
      </c>
      <c r="BM53" s="121">
        <f ca="1" t="shared" si="101"/>
        <v>0.048</v>
      </c>
      <c r="BN53" s="121">
        <f ca="1" t="shared" si="101"/>
        <v>0.024</v>
      </c>
      <c r="BO53" s="121">
        <f ca="1" t="shared" si="101"/>
        <v>0.046</v>
      </c>
      <c r="BP53" s="121">
        <f ca="1" t="shared" si="101"/>
        <v>0.052</v>
      </c>
    </row>
    <row r="54" ht="15" customHeight="1" spans="1:68">
      <c r="A54" s="56"/>
      <c r="B54" s="57" t="s">
        <v>171</v>
      </c>
      <c r="C54" s="57" t="s">
        <v>172</v>
      </c>
      <c r="D54" s="57" t="s">
        <v>173</v>
      </c>
      <c r="E54" s="57"/>
      <c r="F54" s="53" t="s">
        <v>58</v>
      </c>
      <c r="G54" s="58">
        <v>0</v>
      </c>
      <c r="H54" s="60">
        <v>0.06</v>
      </c>
      <c r="I54" s="60">
        <v>0.06</v>
      </c>
      <c r="J54" s="79" t="s">
        <v>59</v>
      </c>
      <c r="K54" s="80">
        <f t="shared" si="61"/>
        <v>0.06</v>
      </c>
      <c r="L54" s="80">
        <f t="shared" si="62"/>
        <v>-0.06</v>
      </c>
      <c r="M54" s="81"/>
      <c r="N54" s="82">
        <f t="shared" si="63"/>
        <v>0.027</v>
      </c>
      <c r="O54" s="82">
        <f>G54-R54</f>
        <v>0.008</v>
      </c>
      <c r="P54" s="63">
        <f t="shared" si="65"/>
        <v>0.019</v>
      </c>
      <c r="Q54" s="63">
        <v>0.027</v>
      </c>
      <c r="R54" s="63">
        <v>-0.008</v>
      </c>
      <c r="S54" s="82">
        <f ca="1" t="shared" si="66"/>
        <v>0.01803125</v>
      </c>
      <c r="T54" s="92">
        <f ca="1" t="shared" si="67"/>
        <v>0.00598645985645133</v>
      </c>
      <c r="U54" s="93">
        <f ca="1" t="shared" si="68"/>
        <v>3.34087264920802</v>
      </c>
      <c r="V54" s="93">
        <f ca="1" t="shared" si="69"/>
        <v>2.33687081660748</v>
      </c>
      <c r="W54" s="93">
        <f ca="1" t="shared" si="70"/>
        <v>4.34487448180855</v>
      </c>
      <c r="X54" s="93">
        <f ca="1" t="shared" si="71"/>
        <v>2.33687081660748</v>
      </c>
      <c r="Y54" s="101">
        <f ca="1" t="shared" si="72"/>
        <v>0.999999999998814</v>
      </c>
      <c r="Z54" s="105" t="str">
        <f ca="1" t="shared" si="54"/>
        <v/>
      </c>
      <c r="AA54" s="105">
        <f ca="1" t="shared" si="55"/>
        <v>-0.00585472482724078</v>
      </c>
      <c r="AB54" s="105">
        <f ca="1" t="shared" si="56"/>
        <v>0.01803125</v>
      </c>
      <c r="AC54" s="105" t="str">
        <f ca="1" t="shared" si="57"/>
        <v/>
      </c>
      <c r="AD54" s="106"/>
      <c r="AE54" s="107" t="str">
        <f t="shared" si="58"/>
        <v/>
      </c>
      <c r="AF54" s="108"/>
      <c r="AG54" s="122"/>
      <c r="AH54" s="122"/>
      <c r="AI54" s="123"/>
      <c r="AJ54" s="124"/>
      <c r="AK54" s="121">
        <f ca="1" t="shared" si="94"/>
        <v>0.015</v>
      </c>
      <c r="AL54" s="121">
        <f ca="1" t="shared" ref="AL54:BP54" si="102">ROUNDUP(RAND()*($N54-$O54)+$O54,3)</f>
        <v>0.023</v>
      </c>
      <c r="AM54" s="121">
        <f ca="1" t="shared" si="102"/>
        <v>0.025</v>
      </c>
      <c r="AN54" s="121">
        <f ca="1" t="shared" si="102"/>
        <v>0.014</v>
      </c>
      <c r="AO54" s="121">
        <f ca="1" t="shared" si="102"/>
        <v>0.017</v>
      </c>
      <c r="AP54" s="121">
        <f ca="1" t="shared" si="102"/>
        <v>0.018</v>
      </c>
      <c r="AQ54" s="121">
        <f ca="1" t="shared" si="102"/>
        <v>0.017</v>
      </c>
      <c r="AR54" s="121">
        <f ca="1" t="shared" si="102"/>
        <v>0.012</v>
      </c>
      <c r="AS54" s="121">
        <f ca="1" t="shared" si="102"/>
        <v>0.025</v>
      </c>
      <c r="AT54" s="121">
        <f ca="1" t="shared" si="102"/>
        <v>0.009</v>
      </c>
      <c r="AU54" s="121">
        <f ca="1" t="shared" si="102"/>
        <v>0.024</v>
      </c>
      <c r="AV54" s="121">
        <f ca="1" t="shared" si="102"/>
        <v>0.012</v>
      </c>
      <c r="AW54" s="121">
        <f ca="1" t="shared" si="102"/>
        <v>0.011</v>
      </c>
      <c r="AX54" s="121">
        <f ca="1" t="shared" si="102"/>
        <v>0.027</v>
      </c>
      <c r="AY54" s="121">
        <f ca="1" t="shared" si="102"/>
        <v>0.014</v>
      </c>
      <c r="AZ54" s="121">
        <f ca="1" t="shared" si="102"/>
        <v>0.009</v>
      </c>
      <c r="BA54" s="121">
        <f ca="1" t="shared" si="102"/>
        <v>0.022</v>
      </c>
      <c r="BB54" s="121">
        <f ca="1" t="shared" si="102"/>
        <v>0.023</v>
      </c>
      <c r="BC54" s="121">
        <f ca="1" t="shared" si="102"/>
        <v>0.027</v>
      </c>
      <c r="BD54" s="121">
        <f ca="1" t="shared" si="102"/>
        <v>0.011</v>
      </c>
      <c r="BE54" s="121">
        <f ca="1" t="shared" si="102"/>
        <v>0.026</v>
      </c>
      <c r="BF54" s="121">
        <f ca="1" t="shared" si="102"/>
        <v>0.013</v>
      </c>
      <c r="BG54" s="121">
        <f ca="1" t="shared" si="102"/>
        <v>0.014</v>
      </c>
      <c r="BH54" s="121">
        <f ca="1" t="shared" si="102"/>
        <v>0.024</v>
      </c>
      <c r="BI54" s="121">
        <f ca="1" t="shared" si="102"/>
        <v>0.017</v>
      </c>
      <c r="BJ54" s="121">
        <f ca="1" t="shared" si="102"/>
        <v>0.014</v>
      </c>
      <c r="BK54" s="121">
        <f ca="1" t="shared" si="102"/>
        <v>0.015</v>
      </c>
      <c r="BL54" s="121">
        <f ca="1" t="shared" si="102"/>
        <v>0.017</v>
      </c>
      <c r="BM54" s="121">
        <f ca="1" t="shared" si="102"/>
        <v>0.024</v>
      </c>
      <c r="BN54" s="121">
        <f ca="1" t="shared" si="102"/>
        <v>0.009</v>
      </c>
      <c r="BO54" s="121">
        <f ca="1" t="shared" si="102"/>
        <v>0.023</v>
      </c>
      <c r="BP54" s="121">
        <f ca="1" t="shared" si="102"/>
        <v>0.026</v>
      </c>
    </row>
    <row r="55" ht="15" customHeight="1" spans="1:68">
      <c r="A55" s="56"/>
      <c r="B55" s="57" t="s">
        <v>174</v>
      </c>
      <c r="C55" s="57" t="s">
        <v>175</v>
      </c>
      <c r="D55" s="57" t="s">
        <v>176</v>
      </c>
      <c r="E55" s="57"/>
      <c r="F55" s="53" t="s">
        <v>58</v>
      </c>
      <c r="G55" s="58">
        <v>0</v>
      </c>
      <c r="H55" s="60">
        <v>0.06</v>
      </c>
      <c r="I55" s="60">
        <v>0.06</v>
      </c>
      <c r="J55" s="79" t="s">
        <v>59</v>
      </c>
      <c r="K55" s="80">
        <f t="shared" si="61"/>
        <v>0.06</v>
      </c>
      <c r="L55" s="80">
        <f t="shared" si="62"/>
        <v>-0.06</v>
      </c>
      <c r="M55" s="81"/>
      <c r="N55" s="82">
        <f t="shared" si="63"/>
        <v>-0.003</v>
      </c>
      <c r="O55" s="82">
        <f>G55-R55</f>
        <v>-0.039</v>
      </c>
      <c r="P55" s="63">
        <f t="shared" si="65"/>
        <v>0.036</v>
      </c>
      <c r="Q55" s="63">
        <v>-0.003</v>
      </c>
      <c r="R55" s="63">
        <v>0.039</v>
      </c>
      <c r="S55" s="82">
        <f ca="1" t="shared" si="66"/>
        <v>-0.01853125</v>
      </c>
      <c r="T55" s="92">
        <f ca="1" t="shared" si="67"/>
        <v>0.0109219647736169</v>
      </c>
      <c r="U55" s="93">
        <f ca="1" t="shared" si="68"/>
        <v>1.83117235905319</v>
      </c>
      <c r="V55" s="93">
        <f ca="1" t="shared" si="69"/>
        <v>2.3967375720316</v>
      </c>
      <c r="W55" s="93">
        <f ca="1" t="shared" si="70"/>
        <v>1.26560714607479</v>
      </c>
      <c r="X55" s="93">
        <f ca="1" t="shared" si="71"/>
        <v>1.26560714607479</v>
      </c>
      <c r="Y55" s="101">
        <f ca="1" t="shared" si="72"/>
        <v>0.99992671835909</v>
      </c>
      <c r="Z55" s="105" t="str">
        <f ca="1" t="shared" si="54"/>
        <v/>
      </c>
      <c r="AA55" s="105">
        <f ca="1" t="shared" si="55"/>
        <v>-0.0621098894467315</v>
      </c>
      <c r="AB55" s="105">
        <f ca="1" t="shared" si="56"/>
        <v>-0.01853125</v>
      </c>
      <c r="AC55" s="105" t="str">
        <f ca="1" t="shared" si="57"/>
        <v/>
      </c>
      <c r="AD55" s="106"/>
      <c r="AE55" s="107" t="str">
        <f t="shared" si="58"/>
        <v/>
      </c>
      <c r="AF55" s="108"/>
      <c r="AG55" s="122"/>
      <c r="AH55" s="122"/>
      <c r="AI55" s="123"/>
      <c r="AJ55" s="124"/>
      <c r="AK55" s="121">
        <f ca="1" t="shared" si="94"/>
        <v>-0.016</v>
      </c>
      <c r="AL55" s="121">
        <f ca="1" t="shared" ref="AL55:BP55" si="103">ROUNDUP(RAND()*($N55-$O55)+$O55,3)</f>
        <v>-0.008</v>
      </c>
      <c r="AM55" s="121">
        <f ca="1" t="shared" si="103"/>
        <v>-0.021</v>
      </c>
      <c r="AN55" s="121">
        <f ca="1" t="shared" si="103"/>
        <v>-0.014</v>
      </c>
      <c r="AO55" s="121">
        <f ca="1" t="shared" si="103"/>
        <v>-0.009</v>
      </c>
      <c r="AP55" s="121">
        <f ca="1" t="shared" si="103"/>
        <v>-0.014</v>
      </c>
      <c r="AQ55" s="121">
        <f ca="1" t="shared" si="103"/>
        <v>-0.028</v>
      </c>
      <c r="AR55" s="121">
        <f ca="1" t="shared" si="103"/>
        <v>-0.005</v>
      </c>
      <c r="AS55" s="121">
        <f ca="1" t="shared" si="103"/>
        <v>-0.035</v>
      </c>
      <c r="AT55" s="121">
        <f ca="1" t="shared" si="103"/>
        <v>-0.006</v>
      </c>
      <c r="AU55" s="121">
        <f ca="1" t="shared" si="103"/>
        <v>-0.026</v>
      </c>
      <c r="AV55" s="121">
        <f ca="1" t="shared" si="103"/>
        <v>-0.007</v>
      </c>
      <c r="AW55" s="121">
        <f ca="1" t="shared" si="103"/>
        <v>-0.035</v>
      </c>
      <c r="AX55" s="121">
        <f ca="1" t="shared" si="103"/>
        <v>-0.035</v>
      </c>
      <c r="AY55" s="121">
        <f ca="1" t="shared" si="103"/>
        <v>-0.031</v>
      </c>
      <c r="AZ55" s="121">
        <f ca="1" t="shared" si="103"/>
        <v>-0.009</v>
      </c>
      <c r="BA55" s="121">
        <f ca="1" t="shared" si="103"/>
        <v>-0.038</v>
      </c>
      <c r="BB55" s="121">
        <f ca="1" t="shared" si="103"/>
        <v>-0.015</v>
      </c>
      <c r="BC55" s="121">
        <f ca="1" t="shared" si="103"/>
        <v>-0.007</v>
      </c>
      <c r="BD55" s="121">
        <f ca="1" t="shared" si="103"/>
        <v>-0.031</v>
      </c>
      <c r="BE55" s="121">
        <f ca="1" t="shared" si="103"/>
        <v>-0.028</v>
      </c>
      <c r="BF55" s="121">
        <f ca="1" t="shared" si="103"/>
        <v>-0.032</v>
      </c>
      <c r="BG55" s="121">
        <f ca="1" t="shared" si="103"/>
        <v>-0.024</v>
      </c>
      <c r="BH55" s="121">
        <f ca="1" t="shared" si="103"/>
        <v>-0.019</v>
      </c>
      <c r="BI55" s="121">
        <f ca="1" t="shared" si="103"/>
        <v>-0.011</v>
      </c>
      <c r="BJ55" s="121">
        <f ca="1" t="shared" si="103"/>
        <v>-0.004</v>
      </c>
      <c r="BK55" s="121">
        <f ca="1" t="shared" si="103"/>
        <v>-0.031</v>
      </c>
      <c r="BL55" s="121">
        <f ca="1" t="shared" si="103"/>
        <v>-0.012</v>
      </c>
      <c r="BM55" s="121">
        <f ca="1" t="shared" si="103"/>
        <v>-0.016</v>
      </c>
      <c r="BN55" s="121">
        <f ca="1" t="shared" si="103"/>
        <v>-0.012</v>
      </c>
      <c r="BO55" s="121">
        <f ca="1" t="shared" si="103"/>
        <v>-0.008</v>
      </c>
      <c r="BP55" s="121">
        <f ca="1" t="shared" si="103"/>
        <v>-0.006</v>
      </c>
    </row>
    <row r="56" ht="15" customHeight="1" spans="1:68">
      <c r="A56" s="56"/>
      <c r="B56" s="57" t="s">
        <v>177</v>
      </c>
      <c r="C56" s="57" t="s">
        <v>178</v>
      </c>
      <c r="D56" s="57" t="s">
        <v>179</v>
      </c>
      <c r="E56" s="57"/>
      <c r="F56" s="53" t="s">
        <v>58</v>
      </c>
      <c r="G56" s="58">
        <v>9.72</v>
      </c>
      <c r="H56" s="60">
        <v>0.15</v>
      </c>
      <c r="I56" s="60">
        <v>0.15</v>
      </c>
      <c r="J56" s="79" t="s">
        <v>59</v>
      </c>
      <c r="K56" s="80">
        <f t="shared" si="61"/>
        <v>9.87</v>
      </c>
      <c r="L56" s="80">
        <f t="shared" si="62"/>
        <v>9.57</v>
      </c>
      <c r="M56" s="81"/>
      <c r="N56" s="82">
        <f t="shared" si="63"/>
        <v>9.774</v>
      </c>
      <c r="O56" s="82">
        <f t="shared" si="64"/>
        <v>9.666</v>
      </c>
      <c r="P56" s="63">
        <f t="shared" si="65"/>
        <v>0.108000000000001</v>
      </c>
      <c r="Q56" s="63">
        <v>0.054</v>
      </c>
      <c r="R56" s="63">
        <v>0.054</v>
      </c>
      <c r="S56" s="82">
        <f ca="1" t="shared" si="66"/>
        <v>9.71828125</v>
      </c>
      <c r="T56" s="92">
        <f ca="1" t="shared" si="67"/>
        <v>0.029078574725466</v>
      </c>
      <c r="U56" s="93">
        <f ca="1" t="shared" si="68"/>
        <v>1.7194790484766</v>
      </c>
      <c r="V56" s="93">
        <f ca="1" t="shared" si="69"/>
        <v>1.73918141257372</v>
      </c>
      <c r="W56" s="93">
        <f ca="1" t="shared" si="70"/>
        <v>1.69977668437948</v>
      </c>
      <c r="X56" s="93">
        <f ca="1" t="shared" si="71"/>
        <v>1.69977668437948</v>
      </c>
      <c r="Y56" s="101">
        <f ca="1" t="shared" si="72"/>
        <v>0.999999738915661</v>
      </c>
      <c r="Z56" s="105" t="str">
        <f ca="1" t="shared" si="54"/>
        <v/>
      </c>
      <c r="AA56" s="105">
        <f ca="1" t="shared" si="55"/>
        <v>-0.117742263154609</v>
      </c>
      <c r="AB56" s="105">
        <f ca="1" t="shared" si="56"/>
        <v>-0.00171875000000021</v>
      </c>
      <c r="AC56" s="105" t="str">
        <f ca="1" t="shared" si="57"/>
        <v/>
      </c>
      <c r="AD56" s="106"/>
      <c r="AE56" s="107" t="str">
        <f t="shared" si="58"/>
        <v/>
      </c>
      <c r="AF56" s="108"/>
      <c r="AG56" s="122"/>
      <c r="AH56" s="122"/>
      <c r="AI56" s="123"/>
      <c r="AJ56" s="124"/>
      <c r="AK56" s="121">
        <f ca="1" t="shared" si="74"/>
        <v>9.75</v>
      </c>
      <c r="AL56" s="121">
        <f ca="1" t="shared" ref="AL56:AX56" si="104">ROUNDUP(RAND()*($N56-$O56)+$O56,3)</f>
        <v>9.72</v>
      </c>
      <c r="AM56" s="121">
        <f ca="1" t="shared" si="104"/>
        <v>9.717</v>
      </c>
      <c r="AN56" s="121">
        <f ca="1" t="shared" si="104"/>
        <v>9.717</v>
      </c>
      <c r="AO56" s="121">
        <f ca="1" t="shared" si="104"/>
        <v>9.682</v>
      </c>
      <c r="AP56" s="121">
        <f ca="1" t="shared" si="104"/>
        <v>9.719</v>
      </c>
      <c r="AQ56" s="121">
        <f ca="1" t="shared" si="104"/>
        <v>9.737</v>
      </c>
      <c r="AR56" s="121">
        <f ca="1" t="shared" si="104"/>
        <v>9.696</v>
      </c>
      <c r="AS56" s="121">
        <f ca="1" t="shared" si="104"/>
        <v>9.752</v>
      </c>
      <c r="AT56" s="121">
        <f ca="1" t="shared" si="104"/>
        <v>9.672</v>
      </c>
      <c r="AU56" s="121">
        <f ca="1" t="shared" si="104"/>
        <v>9.715</v>
      </c>
      <c r="AV56" s="121">
        <f ca="1" t="shared" si="104"/>
        <v>9.733</v>
      </c>
      <c r="AW56" s="121">
        <f ca="1" t="shared" si="104"/>
        <v>9.754</v>
      </c>
      <c r="AX56" s="121">
        <f ca="1" t="shared" si="104"/>
        <v>9.681</v>
      </c>
      <c r="AY56" s="121">
        <f ca="1" t="shared" ref="AY56:BI56" si="105">ROUNDUP(RAND()*($N56-$O56)+$O56,3)</f>
        <v>9.754</v>
      </c>
      <c r="AZ56" s="121">
        <f ca="1" t="shared" si="105"/>
        <v>9.717</v>
      </c>
      <c r="BA56" s="121">
        <f ca="1" t="shared" si="105"/>
        <v>9.691</v>
      </c>
      <c r="BB56" s="121">
        <f ca="1" t="shared" si="105"/>
        <v>9.669</v>
      </c>
      <c r="BC56" s="121">
        <f ca="1" t="shared" si="105"/>
        <v>9.685</v>
      </c>
      <c r="BD56" s="121">
        <f ca="1" t="shared" si="105"/>
        <v>9.733</v>
      </c>
      <c r="BE56" s="121">
        <f ca="1" t="shared" si="105"/>
        <v>9.753</v>
      </c>
      <c r="BF56" s="121">
        <f ca="1" t="shared" si="105"/>
        <v>9.691</v>
      </c>
      <c r="BG56" s="121">
        <f ca="1" t="shared" si="105"/>
        <v>9.769</v>
      </c>
      <c r="BH56" s="121">
        <f ca="1" t="shared" si="105"/>
        <v>9.751</v>
      </c>
      <c r="BI56" s="121">
        <f ca="1" t="shared" si="105"/>
        <v>9.746</v>
      </c>
      <c r="BJ56" s="121">
        <f ca="1" t="shared" ref="BJ56:BP56" si="106">ROUNDUP(RAND()*($N56-$O56)+$O56,3)</f>
        <v>9.688</v>
      </c>
      <c r="BK56" s="121">
        <f ca="1" t="shared" si="106"/>
        <v>9.701</v>
      </c>
      <c r="BL56" s="121">
        <f ca="1" t="shared" si="106"/>
        <v>9.75</v>
      </c>
      <c r="BM56" s="121">
        <f ca="1" t="shared" si="106"/>
        <v>9.692</v>
      </c>
      <c r="BN56" s="121">
        <f ca="1" t="shared" si="106"/>
        <v>9.695</v>
      </c>
      <c r="BO56" s="121">
        <f ca="1" t="shared" si="106"/>
        <v>9.704</v>
      </c>
      <c r="BP56" s="121">
        <f ca="1" t="shared" si="106"/>
        <v>9.751</v>
      </c>
    </row>
    <row r="57" ht="15" customHeight="1" spans="1:68">
      <c r="A57" s="56"/>
      <c r="B57" s="57" t="s">
        <v>180</v>
      </c>
      <c r="C57" s="57" t="s">
        <v>181</v>
      </c>
      <c r="D57" s="57" t="s">
        <v>179</v>
      </c>
      <c r="E57" s="57"/>
      <c r="F57" s="53" t="s">
        <v>58</v>
      </c>
      <c r="G57" s="58">
        <v>9.72</v>
      </c>
      <c r="H57" s="60">
        <v>0.15</v>
      </c>
      <c r="I57" s="60">
        <v>0.15</v>
      </c>
      <c r="J57" s="79" t="s">
        <v>59</v>
      </c>
      <c r="K57" s="80">
        <f t="shared" si="61"/>
        <v>9.87</v>
      </c>
      <c r="L57" s="80">
        <f t="shared" si="62"/>
        <v>9.57</v>
      </c>
      <c r="M57" s="81"/>
      <c r="N57" s="82">
        <f t="shared" si="63"/>
        <v>9.759</v>
      </c>
      <c r="O57" s="82">
        <f t="shared" ref="O57:O61" si="107">G57+R57</f>
        <v>9.757</v>
      </c>
      <c r="P57" s="63">
        <f t="shared" si="65"/>
        <v>0.00199999999999889</v>
      </c>
      <c r="Q57" s="63">
        <v>0.039</v>
      </c>
      <c r="R57" s="63">
        <v>0.037</v>
      </c>
      <c r="S57" s="82">
        <f ca="1" t="shared" si="66"/>
        <v>9.75846875</v>
      </c>
      <c r="T57" s="92">
        <f ca="1" t="shared" si="67"/>
        <v>0.000507007348678036</v>
      </c>
      <c r="U57" s="93">
        <f ca="1" t="shared" si="68"/>
        <v>98.6178999779181</v>
      </c>
      <c r="V57" s="93">
        <f ca="1" t="shared" si="69"/>
        <v>73.326517712747</v>
      </c>
      <c r="W57" s="93">
        <f ca="1" t="shared" si="70"/>
        <v>123.909282243088</v>
      </c>
      <c r="X57" s="93">
        <f ca="1" t="shared" si="71"/>
        <v>73.326517712747</v>
      </c>
      <c r="Y57" s="101">
        <f ca="1" t="shared" si="72"/>
        <v>1</v>
      </c>
      <c r="Z57" s="105" t="str">
        <f ca="1" t="shared" si="54"/>
        <v/>
      </c>
      <c r="AA57" s="105">
        <f ca="1" t="shared" si="55"/>
        <v>0.0364457906787745</v>
      </c>
      <c r="AB57" s="105">
        <f ca="1" t="shared" si="56"/>
        <v>0.0384687499999998</v>
      </c>
      <c r="AC57" s="105" t="str">
        <f ca="1" t="shared" si="57"/>
        <v/>
      </c>
      <c r="AD57" s="106"/>
      <c r="AE57" s="107" t="str">
        <f t="shared" si="58"/>
        <v/>
      </c>
      <c r="AF57" s="108"/>
      <c r="AG57" s="122"/>
      <c r="AH57" s="122"/>
      <c r="AI57" s="123"/>
      <c r="AJ57" s="124"/>
      <c r="AK57" s="121">
        <f ca="1" t="shared" si="74"/>
        <v>9.758</v>
      </c>
      <c r="AL57" s="121">
        <f ca="1" t="shared" ref="AL57:AX57" si="108">ROUNDUP(RAND()*($N57-$O57)+$O57,3)</f>
        <v>9.759</v>
      </c>
      <c r="AM57" s="121">
        <f ca="1" t="shared" si="108"/>
        <v>9.759</v>
      </c>
      <c r="AN57" s="121">
        <f ca="1" t="shared" si="108"/>
        <v>9.759</v>
      </c>
      <c r="AO57" s="121">
        <f ca="1" t="shared" si="108"/>
        <v>9.759</v>
      </c>
      <c r="AP57" s="121">
        <f ca="1" t="shared" si="108"/>
        <v>9.758</v>
      </c>
      <c r="AQ57" s="121">
        <f ca="1" t="shared" si="108"/>
        <v>9.759</v>
      </c>
      <c r="AR57" s="121">
        <f ca="1" t="shared" si="108"/>
        <v>9.759</v>
      </c>
      <c r="AS57" s="121">
        <f ca="1" t="shared" si="108"/>
        <v>9.758</v>
      </c>
      <c r="AT57" s="121">
        <f ca="1" t="shared" si="108"/>
        <v>9.758</v>
      </c>
      <c r="AU57" s="121">
        <f ca="1" t="shared" si="108"/>
        <v>9.759</v>
      </c>
      <c r="AV57" s="121">
        <f ca="1" t="shared" si="108"/>
        <v>9.759</v>
      </c>
      <c r="AW57" s="121">
        <f ca="1" t="shared" si="108"/>
        <v>9.759</v>
      </c>
      <c r="AX57" s="121">
        <f ca="1" t="shared" si="108"/>
        <v>9.758</v>
      </c>
      <c r="AY57" s="121">
        <f ca="1" t="shared" ref="AY57:BI57" si="109">ROUNDUP(RAND()*($N57-$O57)+$O57,3)</f>
        <v>9.758</v>
      </c>
      <c r="AZ57" s="121">
        <f ca="1" t="shared" si="109"/>
        <v>9.759</v>
      </c>
      <c r="BA57" s="121">
        <f ca="1" t="shared" si="109"/>
        <v>9.758</v>
      </c>
      <c r="BB57" s="121">
        <f ca="1" t="shared" si="109"/>
        <v>9.758</v>
      </c>
      <c r="BC57" s="121">
        <f ca="1" t="shared" si="109"/>
        <v>9.759</v>
      </c>
      <c r="BD57" s="121">
        <f ca="1" t="shared" si="109"/>
        <v>9.758</v>
      </c>
      <c r="BE57" s="121">
        <f ca="1" t="shared" si="109"/>
        <v>9.758</v>
      </c>
      <c r="BF57" s="121">
        <f ca="1" t="shared" si="109"/>
        <v>9.759</v>
      </c>
      <c r="BG57" s="121">
        <f ca="1" t="shared" si="109"/>
        <v>9.759</v>
      </c>
      <c r="BH57" s="121">
        <f ca="1" t="shared" si="109"/>
        <v>9.758</v>
      </c>
      <c r="BI57" s="121">
        <f ca="1" t="shared" si="109"/>
        <v>9.758</v>
      </c>
      <c r="BJ57" s="121">
        <f ca="1" t="shared" ref="BJ57:BP57" si="110">ROUNDUP(RAND()*($N57-$O57)+$O57,3)</f>
        <v>9.759</v>
      </c>
      <c r="BK57" s="121">
        <f ca="1" t="shared" si="110"/>
        <v>9.758</v>
      </c>
      <c r="BL57" s="121">
        <f ca="1" t="shared" si="110"/>
        <v>9.758</v>
      </c>
      <c r="BM57" s="121">
        <f ca="1" t="shared" si="110"/>
        <v>9.758</v>
      </c>
      <c r="BN57" s="121">
        <f ca="1" t="shared" si="110"/>
        <v>9.759</v>
      </c>
      <c r="BO57" s="121">
        <f ca="1" t="shared" si="110"/>
        <v>9.758</v>
      </c>
      <c r="BP57" s="121">
        <f ca="1" t="shared" si="110"/>
        <v>9.758</v>
      </c>
    </row>
    <row r="58" ht="15" customHeight="1" spans="1:68">
      <c r="A58" s="56"/>
      <c r="B58" s="57" t="s">
        <v>182</v>
      </c>
      <c r="C58" s="57" t="s">
        <v>183</v>
      </c>
      <c r="D58" s="57" t="s">
        <v>179</v>
      </c>
      <c r="E58" s="57"/>
      <c r="F58" s="53" t="s">
        <v>58</v>
      </c>
      <c r="G58" s="58">
        <v>9.72</v>
      </c>
      <c r="H58" s="60">
        <v>0.15</v>
      </c>
      <c r="I58" s="60">
        <v>0.15</v>
      </c>
      <c r="J58" s="79" t="s">
        <v>59</v>
      </c>
      <c r="K58" s="80">
        <f t="shared" si="61"/>
        <v>9.87</v>
      </c>
      <c r="L58" s="80">
        <f t="shared" si="62"/>
        <v>9.57</v>
      </c>
      <c r="M58" s="81"/>
      <c r="N58" s="82">
        <f t="shared" si="63"/>
        <v>9.778</v>
      </c>
      <c r="O58" s="82">
        <f t="shared" si="107"/>
        <v>9.779</v>
      </c>
      <c r="P58" s="63">
        <f t="shared" si="65"/>
        <v>-0.000999999999999446</v>
      </c>
      <c r="Q58" s="63">
        <v>0.058</v>
      </c>
      <c r="R58" s="63">
        <v>0.059</v>
      </c>
      <c r="S58" s="82">
        <f ca="1" t="shared" si="66"/>
        <v>9.779</v>
      </c>
      <c r="T58" s="92">
        <f ca="1" t="shared" si="67"/>
        <v>0</v>
      </c>
      <c r="U58" s="93" t="e">
        <f ca="1" t="shared" si="68"/>
        <v>#DIV/0!</v>
      </c>
      <c r="V58" s="93" t="e">
        <f ca="1" t="shared" si="69"/>
        <v>#DIV/0!</v>
      </c>
      <c r="W58" s="93" t="e">
        <f ca="1" t="shared" si="70"/>
        <v>#DIV/0!</v>
      </c>
      <c r="X58" s="93" t="e">
        <f ca="1" t="shared" si="71"/>
        <v>#DIV/0!</v>
      </c>
      <c r="Y58" s="101" t="e">
        <f ca="1" t="shared" si="72"/>
        <v>#DIV/0!</v>
      </c>
      <c r="Z58" s="105" t="str">
        <f ca="1" t="shared" si="54"/>
        <v/>
      </c>
      <c r="AA58" s="105">
        <f ca="1" t="shared" si="55"/>
        <v>0.0589999999999975</v>
      </c>
      <c r="AB58" s="105">
        <f ca="1" t="shared" si="56"/>
        <v>0.0589999999999975</v>
      </c>
      <c r="AC58" s="105" t="e">
        <f ca="1" t="shared" si="57"/>
        <v>#DIV/0!</v>
      </c>
      <c r="AD58" s="106"/>
      <c r="AE58" s="107" t="str">
        <f t="shared" si="58"/>
        <v/>
      </c>
      <c r="AF58" s="108"/>
      <c r="AG58" s="122"/>
      <c r="AH58" s="122"/>
      <c r="AI58" s="123"/>
      <c r="AJ58" s="124"/>
      <c r="AK58" s="121">
        <f ca="1" t="shared" si="74"/>
        <v>9.779</v>
      </c>
      <c r="AL58" s="121">
        <f ca="1" t="shared" ref="AL58:AX58" si="111">ROUNDUP(RAND()*($N58-$O58)+$O58,3)</f>
        <v>9.779</v>
      </c>
      <c r="AM58" s="121">
        <f ca="1" t="shared" si="111"/>
        <v>9.779</v>
      </c>
      <c r="AN58" s="121">
        <f ca="1" t="shared" si="111"/>
        <v>9.779</v>
      </c>
      <c r="AO58" s="121">
        <f ca="1" t="shared" si="111"/>
        <v>9.779</v>
      </c>
      <c r="AP58" s="121">
        <f ca="1" t="shared" si="111"/>
        <v>9.779</v>
      </c>
      <c r="AQ58" s="121">
        <f ca="1" t="shared" si="111"/>
        <v>9.779</v>
      </c>
      <c r="AR58" s="121">
        <f ca="1" t="shared" si="111"/>
        <v>9.779</v>
      </c>
      <c r="AS58" s="121">
        <f ca="1" t="shared" si="111"/>
        <v>9.779</v>
      </c>
      <c r="AT58" s="121">
        <f ca="1" t="shared" si="111"/>
        <v>9.779</v>
      </c>
      <c r="AU58" s="121">
        <f ca="1" t="shared" si="111"/>
        <v>9.779</v>
      </c>
      <c r="AV58" s="121">
        <f ca="1" t="shared" si="111"/>
        <v>9.779</v>
      </c>
      <c r="AW58" s="121">
        <f ca="1" t="shared" si="111"/>
        <v>9.779</v>
      </c>
      <c r="AX58" s="121">
        <f ca="1" t="shared" si="111"/>
        <v>9.779</v>
      </c>
      <c r="AY58" s="121">
        <f ca="1" t="shared" ref="AY58:BI58" si="112">ROUNDUP(RAND()*($N58-$O58)+$O58,3)</f>
        <v>9.779</v>
      </c>
      <c r="AZ58" s="121">
        <f ca="1" t="shared" si="112"/>
        <v>9.779</v>
      </c>
      <c r="BA58" s="121">
        <f ca="1" t="shared" si="112"/>
        <v>9.779</v>
      </c>
      <c r="BB58" s="121">
        <f ca="1" t="shared" si="112"/>
        <v>9.779</v>
      </c>
      <c r="BC58" s="121">
        <f ca="1" t="shared" si="112"/>
        <v>9.779</v>
      </c>
      <c r="BD58" s="121">
        <f ca="1" t="shared" si="112"/>
        <v>9.779</v>
      </c>
      <c r="BE58" s="121">
        <f ca="1" t="shared" si="112"/>
        <v>9.779</v>
      </c>
      <c r="BF58" s="121">
        <f ca="1" t="shared" si="112"/>
        <v>9.779</v>
      </c>
      <c r="BG58" s="121">
        <f ca="1" t="shared" si="112"/>
        <v>9.779</v>
      </c>
      <c r="BH58" s="121">
        <f ca="1" t="shared" si="112"/>
        <v>9.779</v>
      </c>
      <c r="BI58" s="121">
        <f ca="1" t="shared" si="112"/>
        <v>9.779</v>
      </c>
      <c r="BJ58" s="121">
        <f ca="1" t="shared" ref="BJ58:BP58" si="113">ROUNDUP(RAND()*($N58-$O58)+$O58,3)</f>
        <v>9.779</v>
      </c>
      <c r="BK58" s="121">
        <f ca="1" t="shared" si="113"/>
        <v>9.779</v>
      </c>
      <c r="BL58" s="121">
        <f ca="1" t="shared" si="113"/>
        <v>9.779</v>
      </c>
      <c r="BM58" s="121">
        <f ca="1" t="shared" si="113"/>
        <v>9.779</v>
      </c>
      <c r="BN58" s="121">
        <f ca="1" t="shared" si="113"/>
        <v>9.779</v>
      </c>
      <c r="BO58" s="121">
        <f ca="1" t="shared" si="113"/>
        <v>9.779</v>
      </c>
      <c r="BP58" s="121">
        <f ca="1" t="shared" si="113"/>
        <v>9.779</v>
      </c>
    </row>
    <row r="59" ht="15" customHeight="1" spans="1:68">
      <c r="A59" s="56"/>
      <c r="B59" s="57" t="s">
        <v>184</v>
      </c>
      <c r="C59" s="57" t="s">
        <v>185</v>
      </c>
      <c r="D59" s="57" t="s">
        <v>179</v>
      </c>
      <c r="E59" s="57"/>
      <c r="F59" s="53" t="s">
        <v>58</v>
      </c>
      <c r="G59" s="58">
        <v>9.72</v>
      </c>
      <c r="H59" s="60">
        <v>0.15</v>
      </c>
      <c r="I59" s="60">
        <v>0.15</v>
      </c>
      <c r="J59" s="79" t="s">
        <v>59</v>
      </c>
      <c r="K59" s="80">
        <f t="shared" si="61"/>
        <v>9.87</v>
      </c>
      <c r="L59" s="80">
        <f t="shared" si="62"/>
        <v>9.57</v>
      </c>
      <c r="M59" s="81"/>
      <c r="N59" s="82">
        <f t="shared" si="63"/>
        <v>9.77</v>
      </c>
      <c r="O59" s="82">
        <f t="shared" si="64"/>
        <v>9.696</v>
      </c>
      <c r="P59" s="63">
        <f t="shared" si="65"/>
        <v>0.0739999999999998</v>
      </c>
      <c r="Q59" s="63">
        <v>0.05</v>
      </c>
      <c r="R59" s="63">
        <v>0.024</v>
      </c>
      <c r="S59" s="82">
        <f ca="1" t="shared" si="66"/>
        <v>9.72696875</v>
      </c>
      <c r="T59" s="92">
        <f ca="1" t="shared" si="67"/>
        <v>0.0200007812347417</v>
      </c>
      <c r="U59" s="93">
        <f ca="1" t="shared" si="68"/>
        <v>2.49990234947169</v>
      </c>
      <c r="V59" s="93">
        <f ca="1" t="shared" si="69"/>
        <v>2.38376105281912</v>
      </c>
      <c r="W59" s="93">
        <f ca="1" t="shared" si="70"/>
        <v>2.61604364612424</v>
      </c>
      <c r="X59" s="93">
        <f ca="1" t="shared" si="71"/>
        <v>2.38376105281912</v>
      </c>
      <c r="Y59" s="101">
        <f ca="1" t="shared" si="72"/>
        <v>0.999999999999568</v>
      </c>
      <c r="Z59" s="105" t="str">
        <f ca="1" t="shared" si="54"/>
        <v/>
      </c>
      <c r="AA59" s="105">
        <f ca="1" t="shared" si="55"/>
        <v>-0.0728343671266192</v>
      </c>
      <c r="AB59" s="105">
        <f ca="1" t="shared" si="56"/>
        <v>0.00696875000000041</v>
      </c>
      <c r="AC59" s="105" t="str">
        <f ca="1" t="shared" si="57"/>
        <v/>
      </c>
      <c r="AD59" s="106"/>
      <c r="AE59" s="107" t="str">
        <f t="shared" si="58"/>
        <v/>
      </c>
      <c r="AF59" s="108"/>
      <c r="AG59" s="122"/>
      <c r="AH59" s="122"/>
      <c r="AI59" s="123"/>
      <c r="AJ59" s="124"/>
      <c r="AK59" s="121">
        <f ca="1" t="shared" si="74"/>
        <v>9.72</v>
      </c>
      <c r="AL59" s="121">
        <f ca="1" t="shared" ref="AL59:AX59" si="114">ROUNDUP(RAND()*($N59-$O59)+$O59,3)</f>
        <v>9.72</v>
      </c>
      <c r="AM59" s="121">
        <f ca="1" t="shared" si="114"/>
        <v>9.764</v>
      </c>
      <c r="AN59" s="121">
        <f ca="1" t="shared" si="114"/>
        <v>9.746</v>
      </c>
      <c r="AO59" s="121">
        <f ca="1" t="shared" si="114"/>
        <v>9.721</v>
      </c>
      <c r="AP59" s="121">
        <f ca="1" t="shared" si="114"/>
        <v>9.747</v>
      </c>
      <c r="AQ59" s="121">
        <f ca="1" t="shared" si="114"/>
        <v>9.723</v>
      </c>
      <c r="AR59" s="121">
        <f ca="1" t="shared" si="114"/>
        <v>9.717</v>
      </c>
      <c r="AS59" s="121">
        <f ca="1" t="shared" si="114"/>
        <v>9.707</v>
      </c>
      <c r="AT59" s="121">
        <f ca="1" t="shared" si="114"/>
        <v>9.707</v>
      </c>
      <c r="AU59" s="121">
        <f ca="1" t="shared" si="114"/>
        <v>9.7</v>
      </c>
      <c r="AV59" s="121">
        <f ca="1" t="shared" si="114"/>
        <v>9.707</v>
      </c>
      <c r="AW59" s="121">
        <f ca="1" t="shared" si="114"/>
        <v>9.714</v>
      </c>
      <c r="AX59" s="121">
        <f ca="1" t="shared" si="114"/>
        <v>9.729</v>
      </c>
      <c r="AY59" s="121">
        <f ca="1" t="shared" ref="AY59:BI59" si="115">ROUNDUP(RAND()*($N59-$O59)+$O59,3)</f>
        <v>9.708</v>
      </c>
      <c r="AZ59" s="121">
        <f ca="1" t="shared" si="115"/>
        <v>9.741</v>
      </c>
      <c r="BA59" s="121">
        <f ca="1" t="shared" si="115"/>
        <v>9.754</v>
      </c>
      <c r="BB59" s="121">
        <f ca="1" t="shared" si="115"/>
        <v>9.731</v>
      </c>
      <c r="BC59" s="121">
        <f ca="1" t="shared" si="115"/>
        <v>9.704</v>
      </c>
      <c r="BD59" s="121">
        <f ca="1" t="shared" si="115"/>
        <v>9.753</v>
      </c>
      <c r="BE59" s="121">
        <f ca="1" t="shared" si="115"/>
        <v>9.726</v>
      </c>
      <c r="BF59" s="121">
        <f ca="1" t="shared" si="115"/>
        <v>9.749</v>
      </c>
      <c r="BG59" s="121">
        <f ca="1" t="shared" si="115"/>
        <v>9.697</v>
      </c>
      <c r="BH59" s="121">
        <f ca="1" t="shared" si="115"/>
        <v>9.741</v>
      </c>
      <c r="BI59" s="121">
        <f ca="1" t="shared" si="115"/>
        <v>9.711</v>
      </c>
      <c r="BJ59" s="121">
        <f ca="1" t="shared" ref="BJ59:BP59" si="116">ROUNDUP(RAND()*($N59-$O59)+$O59,3)</f>
        <v>9.76</v>
      </c>
      <c r="BK59" s="121">
        <f ca="1" t="shared" si="116"/>
        <v>9.749</v>
      </c>
      <c r="BL59" s="121">
        <f ca="1" t="shared" si="116"/>
        <v>9.736</v>
      </c>
      <c r="BM59" s="121">
        <f ca="1" t="shared" si="116"/>
        <v>9.713</v>
      </c>
      <c r="BN59" s="121">
        <f ca="1" t="shared" si="116"/>
        <v>9.707</v>
      </c>
      <c r="BO59" s="121">
        <f ca="1" t="shared" si="116"/>
        <v>9.705</v>
      </c>
      <c r="BP59" s="121">
        <f ca="1" t="shared" si="116"/>
        <v>9.756</v>
      </c>
    </row>
    <row r="60" s="22" customFormat="1" ht="15" customHeight="1" spans="2:68">
      <c r="B60" s="50" t="s">
        <v>186</v>
      </c>
      <c r="C60" s="51" t="s">
        <v>187</v>
      </c>
      <c r="D60" s="61" t="s">
        <v>188</v>
      </c>
      <c r="E60" s="52"/>
      <c r="F60" s="53" t="s">
        <v>58</v>
      </c>
      <c r="G60" s="54">
        <v>0</v>
      </c>
      <c r="H60" s="55">
        <v>0.1</v>
      </c>
      <c r="I60" s="55">
        <v>0</v>
      </c>
      <c r="J60" s="79" t="s">
        <v>59</v>
      </c>
      <c r="K60" s="80">
        <f t="shared" si="61"/>
        <v>0.1</v>
      </c>
      <c r="L60" s="80">
        <f t="shared" si="62"/>
        <v>0</v>
      </c>
      <c r="M60" s="81"/>
      <c r="N60" s="82">
        <f t="shared" si="63"/>
        <v>0.056</v>
      </c>
      <c r="O60" s="82">
        <f t="shared" si="107"/>
        <v>0.031</v>
      </c>
      <c r="P60" s="63">
        <f t="shared" si="65"/>
        <v>0.025</v>
      </c>
      <c r="Q60" s="63">
        <v>0.056</v>
      </c>
      <c r="R60" s="63">
        <v>0.031</v>
      </c>
      <c r="S60" s="82">
        <f ca="1" t="shared" si="66"/>
        <v>0.0449375</v>
      </c>
      <c r="T60" s="92">
        <f ca="1" t="shared" si="67"/>
        <v>0.00616408693497549</v>
      </c>
      <c r="U60" s="93">
        <f ca="1" t="shared" si="68"/>
        <v>2.97759698399511</v>
      </c>
      <c r="V60" s="93">
        <f ca="1" t="shared" si="69"/>
        <v>2.97759698399511</v>
      </c>
      <c r="W60" s="93">
        <f ca="1" t="shared" si="70"/>
        <v>2.4300706373354</v>
      </c>
      <c r="X60" s="93">
        <f ca="1" t="shared" si="71"/>
        <v>2.97759698399511</v>
      </c>
      <c r="Y60" s="101">
        <f ca="1" t="shared" si="72"/>
        <v>1</v>
      </c>
      <c r="Z60" s="102"/>
      <c r="AA60" s="102"/>
      <c r="AB60" s="102"/>
      <c r="AC60" s="102"/>
      <c r="AD60" s="103"/>
      <c r="AE60" s="104"/>
      <c r="AF60" s="104"/>
      <c r="AG60" s="118"/>
      <c r="AH60" s="118"/>
      <c r="AI60" s="119"/>
      <c r="AJ60" s="120"/>
      <c r="AK60" s="121">
        <f ca="1" t="shared" si="74"/>
        <v>0.041</v>
      </c>
      <c r="AL60" s="121">
        <f ca="1" t="shared" ref="AL60:BP60" si="117">ROUNDUP(RAND()*($N60-$O60)+$O60,3)</f>
        <v>0.041</v>
      </c>
      <c r="AM60" s="121">
        <f ca="1" t="shared" si="117"/>
        <v>0.045</v>
      </c>
      <c r="AN60" s="121">
        <f ca="1" t="shared" si="117"/>
        <v>0.05</v>
      </c>
      <c r="AO60" s="121">
        <f ca="1" t="shared" si="117"/>
        <v>0.033</v>
      </c>
      <c r="AP60" s="121">
        <f ca="1" t="shared" si="117"/>
        <v>0.039</v>
      </c>
      <c r="AQ60" s="121">
        <f ca="1" t="shared" si="117"/>
        <v>0.052</v>
      </c>
      <c r="AR60" s="121">
        <f ca="1" t="shared" si="117"/>
        <v>0.032</v>
      </c>
      <c r="AS60" s="121">
        <f ca="1" t="shared" si="117"/>
        <v>0.041</v>
      </c>
      <c r="AT60" s="121">
        <f ca="1" t="shared" si="117"/>
        <v>0.049</v>
      </c>
      <c r="AU60" s="121">
        <f ca="1" t="shared" si="117"/>
        <v>0.049</v>
      </c>
      <c r="AV60" s="121">
        <f ca="1" t="shared" si="117"/>
        <v>0.045</v>
      </c>
      <c r="AW60" s="121">
        <f ca="1" t="shared" si="117"/>
        <v>0.043</v>
      </c>
      <c r="AX60" s="121">
        <f ca="1" t="shared" si="117"/>
        <v>0.045</v>
      </c>
      <c r="AY60" s="121">
        <f ca="1" t="shared" si="117"/>
        <v>0.054</v>
      </c>
      <c r="AZ60" s="121">
        <f ca="1" t="shared" si="117"/>
        <v>0.042</v>
      </c>
      <c r="BA60" s="121">
        <f ca="1" t="shared" si="117"/>
        <v>0.056</v>
      </c>
      <c r="BB60" s="121">
        <f ca="1" t="shared" si="117"/>
        <v>0.046</v>
      </c>
      <c r="BC60" s="121">
        <f ca="1" t="shared" si="117"/>
        <v>0.051</v>
      </c>
      <c r="BD60" s="121">
        <f ca="1" t="shared" si="117"/>
        <v>0.035</v>
      </c>
      <c r="BE60" s="121">
        <f ca="1" t="shared" si="117"/>
        <v>0.044</v>
      </c>
      <c r="BF60" s="121">
        <f ca="1" t="shared" si="117"/>
        <v>0.041</v>
      </c>
      <c r="BG60" s="121">
        <f ca="1" t="shared" si="117"/>
        <v>0.047</v>
      </c>
      <c r="BH60" s="121">
        <f ca="1" t="shared" si="117"/>
        <v>0.035</v>
      </c>
      <c r="BI60" s="121">
        <f ca="1" t="shared" si="117"/>
        <v>0.04</v>
      </c>
      <c r="BJ60" s="121">
        <f ca="1" t="shared" si="117"/>
        <v>0.05</v>
      </c>
      <c r="BK60" s="121">
        <f ca="1" t="shared" si="117"/>
        <v>0.053</v>
      </c>
      <c r="BL60" s="121">
        <f ca="1" t="shared" si="117"/>
        <v>0.044</v>
      </c>
      <c r="BM60" s="121">
        <f ca="1" t="shared" si="117"/>
        <v>0.05</v>
      </c>
      <c r="BN60" s="121">
        <f ca="1" t="shared" si="117"/>
        <v>0.05</v>
      </c>
      <c r="BO60" s="121">
        <f ca="1" t="shared" si="117"/>
        <v>0.044</v>
      </c>
      <c r="BP60" s="121">
        <f ca="1" t="shared" si="117"/>
        <v>0.051</v>
      </c>
    </row>
    <row r="61" s="22" customFormat="1" ht="15" customHeight="1" spans="2:68">
      <c r="B61" s="50" t="s">
        <v>189</v>
      </c>
      <c r="C61" s="51" t="s">
        <v>190</v>
      </c>
      <c r="D61" s="61" t="s">
        <v>84</v>
      </c>
      <c r="E61" s="52"/>
      <c r="F61" s="53" t="s">
        <v>58</v>
      </c>
      <c r="G61" s="54">
        <v>0</v>
      </c>
      <c r="H61" s="55">
        <v>0.14</v>
      </c>
      <c r="I61" s="55">
        <v>0</v>
      </c>
      <c r="J61" s="79" t="s">
        <v>59</v>
      </c>
      <c r="K61" s="80">
        <f t="shared" si="61"/>
        <v>0.14</v>
      </c>
      <c r="L61" s="80">
        <f t="shared" si="62"/>
        <v>0</v>
      </c>
      <c r="M61" s="81"/>
      <c r="N61" s="82">
        <f t="shared" si="63"/>
        <v>0.07</v>
      </c>
      <c r="O61" s="82">
        <f t="shared" si="107"/>
        <v>0.037</v>
      </c>
      <c r="P61" s="63">
        <f t="shared" si="65"/>
        <v>0.033</v>
      </c>
      <c r="Q61" s="63">
        <v>0.07</v>
      </c>
      <c r="R61" s="63">
        <v>0.037</v>
      </c>
      <c r="S61" s="82">
        <f ca="1" t="shared" si="66"/>
        <v>0.0541875</v>
      </c>
      <c r="T61" s="92">
        <f ca="1" t="shared" si="67"/>
        <v>0.0102875982337645</v>
      </c>
      <c r="U61" s="93">
        <f ca="1" t="shared" si="68"/>
        <v>2.78045137618089</v>
      </c>
      <c r="V61" s="93">
        <f ca="1" t="shared" si="69"/>
        <v>2.78045137618089</v>
      </c>
      <c r="W61" s="93">
        <f ca="1" t="shared" si="70"/>
        <v>1.75575480200206</v>
      </c>
      <c r="X61" s="93">
        <f ca="1" t="shared" si="71"/>
        <v>2.78045137618089</v>
      </c>
      <c r="Y61" s="101">
        <f ca="1" t="shared" si="72"/>
        <v>1</v>
      </c>
      <c r="Z61" s="102"/>
      <c r="AA61" s="102"/>
      <c r="AB61" s="102"/>
      <c r="AC61" s="102"/>
      <c r="AD61" s="103"/>
      <c r="AE61" s="104"/>
      <c r="AF61" s="104"/>
      <c r="AG61" s="118"/>
      <c r="AH61" s="118"/>
      <c r="AI61" s="119"/>
      <c r="AJ61" s="120"/>
      <c r="AK61" s="121">
        <f ca="1" t="shared" si="74"/>
        <v>0.052</v>
      </c>
      <c r="AL61" s="121">
        <f ca="1" t="shared" ref="AL61:BP61" si="118">ROUNDUP(RAND()*($N61-$O61)+$O61,3)</f>
        <v>0.062</v>
      </c>
      <c r="AM61" s="121">
        <f ca="1" t="shared" si="118"/>
        <v>0.045</v>
      </c>
      <c r="AN61" s="121">
        <f ca="1" t="shared" si="118"/>
        <v>0.043</v>
      </c>
      <c r="AO61" s="121">
        <f ca="1" t="shared" si="118"/>
        <v>0.041</v>
      </c>
      <c r="AP61" s="121">
        <f ca="1" t="shared" si="118"/>
        <v>0.045</v>
      </c>
      <c r="AQ61" s="121">
        <f ca="1" t="shared" si="118"/>
        <v>0.04</v>
      </c>
      <c r="AR61" s="121">
        <f ca="1" t="shared" si="118"/>
        <v>0.069</v>
      </c>
      <c r="AS61" s="121">
        <f ca="1" t="shared" si="118"/>
        <v>0.045</v>
      </c>
      <c r="AT61" s="121">
        <f ca="1" t="shared" si="118"/>
        <v>0.046</v>
      </c>
      <c r="AU61" s="121">
        <f ca="1" t="shared" si="118"/>
        <v>0.066</v>
      </c>
      <c r="AV61" s="121">
        <f ca="1" t="shared" si="118"/>
        <v>0.063</v>
      </c>
      <c r="AW61" s="121">
        <f ca="1" t="shared" si="118"/>
        <v>0.047</v>
      </c>
      <c r="AX61" s="121">
        <f ca="1" t="shared" si="118"/>
        <v>0.064</v>
      </c>
      <c r="AY61" s="121">
        <f ca="1" t="shared" si="118"/>
        <v>0.058</v>
      </c>
      <c r="AZ61" s="121">
        <f ca="1" t="shared" si="118"/>
        <v>0.062</v>
      </c>
      <c r="BA61" s="121">
        <f ca="1" t="shared" si="118"/>
        <v>0.038</v>
      </c>
      <c r="BB61" s="121">
        <f ca="1" t="shared" si="118"/>
        <v>0.07</v>
      </c>
      <c r="BC61" s="121">
        <f ca="1" t="shared" si="118"/>
        <v>0.061</v>
      </c>
      <c r="BD61" s="121">
        <f ca="1" t="shared" si="118"/>
        <v>0.058</v>
      </c>
      <c r="BE61" s="121">
        <f ca="1" t="shared" si="118"/>
        <v>0.049</v>
      </c>
      <c r="BF61" s="121">
        <f ca="1" t="shared" si="118"/>
        <v>0.07</v>
      </c>
      <c r="BG61" s="121">
        <f ca="1" t="shared" si="118"/>
        <v>0.045</v>
      </c>
      <c r="BH61" s="121">
        <f ca="1" t="shared" si="118"/>
        <v>0.068</v>
      </c>
      <c r="BI61" s="121">
        <f ca="1" t="shared" si="118"/>
        <v>0.054</v>
      </c>
      <c r="BJ61" s="121">
        <f ca="1" t="shared" si="118"/>
        <v>0.06</v>
      </c>
      <c r="BK61" s="121">
        <f ca="1" t="shared" si="118"/>
        <v>0.038</v>
      </c>
      <c r="BL61" s="121">
        <f ca="1" t="shared" si="118"/>
        <v>0.052</v>
      </c>
      <c r="BM61" s="121">
        <f ca="1" t="shared" si="118"/>
        <v>0.045</v>
      </c>
      <c r="BN61" s="121">
        <f ca="1" t="shared" si="118"/>
        <v>0.059</v>
      </c>
      <c r="BO61" s="121">
        <f ca="1" t="shared" si="118"/>
        <v>0.068</v>
      </c>
      <c r="BP61" s="121">
        <f ca="1" t="shared" si="118"/>
        <v>0.051</v>
      </c>
    </row>
    <row r="62" ht="15" customHeight="1" spans="1:68">
      <c r="A62" s="56"/>
      <c r="B62" s="57" t="s">
        <v>191</v>
      </c>
      <c r="C62" s="57" t="s">
        <v>192</v>
      </c>
      <c r="D62" s="57" t="s">
        <v>193</v>
      </c>
      <c r="E62" s="57"/>
      <c r="F62" s="53" t="s">
        <v>58</v>
      </c>
      <c r="G62" s="58">
        <v>4.3</v>
      </c>
      <c r="H62" s="60">
        <v>0.8</v>
      </c>
      <c r="I62" s="60">
        <v>0.8</v>
      </c>
      <c r="J62" s="79" t="s">
        <v>59</v>
      </c>
      <c r="K62" s="80">
        <f t="shared" si="61"/>
        <v>5.1</v>
      </c>
      <c r="L62" s="80">
        <f t="shared" si="62"/>
        <v>3.5</v>
      </c>
      <c r="M62" s="81"/>
      <c r="N62" s="82">
        <f t="shared" si="63"/>
        <v>4.593</v>
      </c>
      <c r="O62" s="82">
        <f t="shared" si="64"/>
        <v>4.189</v>
      </c>
      <c r="P62" s="63">
        <f t="shared" si="65"/>
        <v>0.404</v>
      </c>
      <c r="Q62" s="63">
        <v>0.293</v>
      </c>
      <c r="R62" s="63">
        <v>0.111</v>
      </c>
      <c r="S62" s="82">
        <f ca="1" t="shared" si="66"/>
        <v>4.4216875</v>
      </c>
      <c r="T62" s="92">
        <f ca="1" t="shared" si="67"/>
        <v>0.104881326945913</v>
      </c>
      <c r="U62" s="93">
        <f ca="1" t="shared" si="68"/>
        <v>2.54255618642379</v>
      </c>
      <c r="V62" s="93">
        <f ca="1" t="shared" si="69"/>
        <v>2.15580955400448</v>
      </c>
      <c r="W62" s="93">
        <f ca="1" t="shared" si="70"/>
        <v>2.92930281884309</v>
      </c>
      <c r="X62" s="93">
        <f ca="1" t="shared" si="71"/>
        <v>2.15580955400448</v>
      </c>
      <c r="Y62" s="101">
        <f ca="1" t="shared" si="72"/>
        <v>0.999999999950158</v>
      </c>
      <c r="Z62" s="105" t="str">
        <f ca="1" t="shared" si="54"/>
        <v/>
      </c>
      <c r="AA62" s="105">
        <f ca="1" t="shared" si="55"/>
        <v>-0.296788994514191</v>
      </c>
      <c r="AB62" s="105">
        <f ca="1" t="shared" si="56"/>
        <v>0.121687500000001</v>
      </c>
      <c r="AC62" s="105" t="str">
        <f ca="1" t="shared" si="57"/>
        <v/>
      </c>
      <c r="AD62" s="106"/>
      <c r="AE62" s="107" t="str">
        <f t="shared" si="58"/>
        <v/>
      </c>
      <c r="AF62" s="108"/>
      <c r="AG62" s="122"/>
      <c r="AH62" s="122"/>
      <c r="AI62" s="123"/>
      <c r="AJ62" s="124"/>
      <c r="AK62" s="121">
        <f ca="1" t="shared" si="74"/>
        <v>4.567</v>
      </c>
      <c r="AL62" s="121">
        <f ca="1" t="shared" ref="AL62:AX62" si="119">ROUNDUP(RAND()*($N62-$O62)+$O62,3)</f>
        <v>4.534</v>
      </c>
      <c r="AM62" s="121">
        <f ca="1" t="shared" si="119"/>
        <v>4.252</v>
      </c>
      <c r="AN62" s="121">
        <f ca="1" t="shared" si="119"/>
        <v>4.441</v>
      </c>
      <c r="AO62" s="121">
        <f ca="1" t="shared" si="119"/>
        <v>4.266</v>
      </c>
      <c r="AP62" s="121">
        <f ca="1" t="shared" si="119"/>
        <v>4.279</v>
      </c>
      <c r="AQ62" s="121">
        <f ca="1" t="shared" si="119"/>
        <v>4.394</v>
      </c>
      <c r="AR62" s="121">
        <f ca="1" t="shared" si="119"/>
        <v>4.489</v>
      </c>
      <c r="AS62" s="121">
        <f ca="1" t="shared" si="119"/>
        <v>4.49</v>
      </c>
      <c r="AT62" s="121">
        <f ca="1" t="shared" si="119"/>
        <v>4.447</v>
      </c>
      <c r="AU62" s="121">
        <f ca="1" t="shared" si="119"/>
        <v>4.554</v>
      </c>
      <c r="AV62" s="121">
        <f ca="1" t="shared" si="119"/>
        <v>4.46</v>
      </c>
      <c r="AW62" s="121">
        <f ca="1" t="shared" si="119"/>
        <v>4.206</v>
      </c>
      <c r="AX62" s="121">
        <f ca="1" t="shared" si="119"/>
        <v>4.526</v>
      </c>
      <c r="AY62" s="121">
        <f ca="1" t="shared" ref="AY62:BI62" si="120">ROUNDUP(RAND()*($N62-$O62)+$O62,3)</f>
        <v>4.434</v>
      </c>
      <c r="AZ62" s="121">
        <f ca="1" t="shared" si="120"/>
        <v>4.447</v>
      </c>
      <c r="BA62" s="121">
        <f ca="1" t="shared" si="120"/>
        <v>4.445</v>
      </c>
      <c r="BB62" s="121">
        <f ca="1" t="shared" si="120"/>
        <v>4.521</v>
      </c>
      <c r="BC62" s="121">
        <f ca="1" t="shared" si="120"/>
        <v>4.439</v>
      </c>
      <c r="BD62" s="121">
        <f ca="1" t="shared" si="120"/>
        <v>4.37</v>
      </c>
      <c r="BE62" s="121">
        <f ca="1" t="shared" si="120"/>
        <v>4.549</v>
      </c>
      <c r="BF62" s="121">
        <f ca="1" t="shared" si="120"/>
        <v>4.393</v>
      </c>
      <c r="BG62" s="121">
        <f ca="1" t="shared" si="120"/>
        <v>4.29</v>
      </c>
      <c r="BH62" s="121">
        <f ca="1" t="shared" si="120"/>
        <v>4.468</v>
      </c>
      <c r="BI62" s="121">
        <f ca="1" t="shared" si="120"/>
        <v>4.244</v>
      </c>
      <c r="BJ62" s="121">
        <f ca="1" t="shared" ref="BJ62:BP62" si="121">ROUNDUP(RAND()*($N62-$O62)+$O62,3)</f>
        <v>4.342</v>
      </c>
      <c r="BK62" s="121">
        <f ca="1" t="shared" si="121"/>
        <v>4.425</v>
      </c>
      <c r="BL62" s="121">
        <f ca="1" t="shared" si="121"/>
        <v>4.582</v>
      </c>
      <c r="BM62" s="121">
        <f ca="1" t="shared" si="121"/>
        <v>4.275</v>
      </c>
      <c r="BN62" s="121">
        <f ca="1" t="shared" si="121"/>
        <v>4.46</v>
      </c>
      <c r="BO62" s="121">
        <f ca="1" t="shared" si="121"/>
        <v>4.513</v>
      </c>
      <c r="BP62" s="121">
        <f ca="1" t="shared" si="121"/>
        <v>4.392</v>
      </c>
    </row>
    <row r="63" ht="15" customHeight="1" spans="1:68">
      <c r="A63" s="56"/>
      <c r="B63" s="57" t="s">
        <v>194</v>
      </c>
      <c r="C63" s="57" t="s">
        <v>195</v>
      </c>
      <c r="D63" s="57" t="s">
        <v>196</v>
      </c>
      <c r="E63" s="57"/>
      <c r="F63" s="53" t="s">
        <v>58</v>
      </c>
      <c r="G63" s="58">
        <v>4</v>
      </c>
      <c r="H63" s="60">
        <v>0.38</v>
      </c>
      <c r="I63" s="60">
        <v>0.38</v>
      </c>
      <c r="J63" s="79" t="s">
        <v>59</v>
      </c>
      <c r="K63" s="80">
        <f t="shared" si="61"/>
        <v>4.38</v>
      </c>
      <c r="L63" s="80">
        <f t="shared" si="62"/>
        <v>3.62</v>
      </c>
      <c r="M63" s="81"/>
      <c r="N63" s="82">
        <f t="shared" si="63"/>
        <v>4.156</v>
      </c>
      <c r="O63" s="82">
        <f t="shared" si="64"/>
        <v>3.937</v>
      </c>
      <c r="P63" s="63">
        <f t="shared" si="65"/>
        <v>0.219</v>
      </c>
      <c r="Q63" s="63">
        <v>0.156</v>
      </c>
      <c r="R63" s="63">
        <v>0.063</v>
      </c>
      <c r="S63" s="82">
        <f ca="1" t="shared" si="66"/>
        <v>4.03725</v>
      </c>
      <c r="T63" s="92">
        <f ca="1" t="shared" si="67"/>
        <v>0.0622362823336169</v>
      </c>
      <c r="U63" s="93">
        <f ca="1" t="shared" si="68"/>
        <v>2.03525438726676</v>
      </c>
      <c r="V63" s="93">
        <f ca="1" t="shared" si="69"/>
        <v>1.83574589798865</v>
      </c>
      <c r="W63" s="93">
        <f ca="1" t="shared" si="70"/>
        <v>2.23476287654488</v>
      </c>
      <c r="X63" s="93">
        <f ca="1" t="shared" si="71"/>
        <v>1.83574589798865</v>
      </c>
      <c r="Y63" s="101">
        <f ca="1" t="shared" si="72"/>
        <v>0.999999981764483</v>
      </c>
      <c r="Z63" s="105" t="str">
        <f ca="1" t="shared" si="54"/>
        <v/>
      </c>
      <c r="AA63" s="105">
        <f ca="1" t="shared" si="55"/>
        <v>-0.211072766511133</v>
      </c>
      <c r="AB63" s="105">
        <f ca="1" t="shared" si="56"/>
        <v>0.0372499999999985</v>
      </c>
      <c r="AC63" s="105" t="str">
        <f ca="1" t="shared" si="57"/>
        <v/>
      </c>
      <c r="AD63" s="106"/>
      <c r="AE63" s="107" t="str">
        <f t="shared" si="58"/>
        <v/>
      </c>
      <c r="AF63" s="108"/>
      <c r="AG63" s="122"/>
      <c r="AH63" s="122"/>
      <c r="AI63" s="123"/>
      <c r="AJ63" s="124"/>
      <c r="AK63" s="121">
        <f ca="1" t="shared" si="74"/>
        <v>3.962</v>
      </c>
      <c r="AL63" s="121">
        <f ca="1" t="shared" ref="AL63:AX63" si="122">ROUNDUP(RAND()*($N63-$O63)+$O63,3)</f>
        <v>4.05</v>
      </c>
      <c r="AM63" s="121">
        <f ca="1" t="shared" si="122"/>
        <v>3.947</v>
      </c>
      <c r="AN63" s="121">
        <f ca="1" t="shared" si="122"/>
        <v>4.124</v>
      </c>
      <c r="AO63" s="121">
        <f ca="1" t="shared" si="122"/>
        <v>4.023</v>
      </c>
      <c r="AP63" s="121">
        <f ca="1" t="shared" si="122"/>
        <v>4.014</v>
      </c>
      <c r="AQ63" s="121">
        <f ca="1" t="shared" si="122"/>
        <v>3.967</v>
      </c>
      <c r="AR63" s="121">
        <f ca="1" t="shared" si="122"/>
        <v>4.056</v>
      </c>
      <c r="AS63" s="121">
        <f ca="1" t="shared" si="122"/>
        <v>4.044</v>
      </c>
      <c r="AT63" s="121">
        <f ca="1" t="shared" si="122"/>
        <v>4.117</v>
      </c>
      <c r="AU63" s="121">
        <f ca="1" t="shared" si="122"/>
        <v>4.037</v>
      </c>
      <c r="AV63" s="121">
        <f ca="1" t="shared" si="122"/>
        <v>4.075</v>
      </c>
      <c r="AW63" s="121">
        <f ca="1" t="shared" si="122"/>
        <v>4.019</v>
      </c>
      <c r="AX63" s="121">
        <f ca="1" t="shared" si="122"/>
        <v>4.095</v>
      </c>
      <c r="AY63" s="121">
        <f ca="1" t="shared" ref="AY63:BI63" si="123">ROUNDUP(RAND()*($N63-$O63)+$O63,3)</f>
        <v>4.137</v>
      </c>
      <c r="AZ63" s="121">
        <f ca="1" t="shared" si="123"/>
        <v>3.945</v>
      </c>
      <c r="BA63" s="121">
        <f ca="1" t="shared" si="123"/>
        <v>4.14</v>
      </c>
      <c r="BB63" s="121">
        <f ca="1" t="shared" si="123"/>
        <v>4.035</v>
      </c>
      <c r="BC63" s="121">
        <f ca="1" t="shared" si="123"/>
        <v>4.068</v>
      </c>
      <c r="BD63" s="121">
        <f ca="1" t="shared" si="123"/>
        <v>3.946</v>
      </c>
      <c r="BE63" s="121">
        <f ca="1" t="shared" si="123"/>
        <v>4.05</v>
      </c>
      <c r="BF63" s="121">
        <f ca="1" t="shared" si="123"/>
        <v>3.957</v>
      </c>
      <c r="BG63" s="121">
        <f ca="1" t="shared" si="123"/>
        <v>3.938</v>
      </c>
      <c r="BH63" s="121">
        <f ca="1" t="shared" si="123"/>
        <v>4.071</v>
      </c>
      <c r="BI63" s="121">
        <f ca="1" t="shared" si="123"/>
        <v>3.973</v>
      </c>
      <c r="BJ63" s="121">
        <f ca="1" t="shared" ref="BJ63:BP63" si="124">ROUNDUP(RAND()*($N63-$O63)+$O63,3)</f>
        <v>4.072</v>
      </c>
      <c r="BK63" s="121">
        <f ca="1" t="shared" si="124"/>
        <v>4.053</v>
      </c>
      <c r="BL63" s="121">
        <f ca="1" t="shared" si="124"/>
        <v>4.067</v>
      </c>
      <c r="BM63" s="121">
        <f ca="1" t="shared" si="124"/>
        <v>4.07</v>
      </c>
      <c r="BN63" s="121">
        <f ca="1" t="shared" si="124"/>
        <v>4.088</v>
      </c>
      <c r="BO63" s="121">
        <f ca="1" t="shared" si="124"/>
        <v>3.94</v>
      </c>
      <c r="BP63" s="121">
        <f ca="1" t="shared" si="124"/>
        <v>4.112</v>
      </c>
    </row>
    <row r="64" ht="15" customHeight="1" spans="1:68">
      <c r="A64" s="56"/>
      <c r="B64" s="57" t="s">
        <v>197</v>
      </c>
      <c r="C64" s="57" t="s">
        <v>198</v>
      </c>
      <c r="D64" s="57" t="s">
        <v>193</v>
      </c>
      <c r="E64" s="57"/>
      <c r="F64" s="53" t="s">
        <v>58</v>
      </c>
      <c r="G64" s="58">
        <v>23.71</v>
      </c>
      <c r="H64" s="60">
        <v>0.8</v>
      </c>
      <c r="I64" s="60">
        <v>0.8</v>
      </c>
      <c r="J64" s="79" t="s">
        <v>59</v>
      </c>
      <c r="K64" s="80">
        <f t="shared" si="61"/>
        <v>24.51</v>
      </c>
      <c r="L64" s="80">
        <f t="shared" si="62"/>
        <v>22.91</v>
      </c>
      <c r="M64" s="81"/>
      <c r="N64" s="82">
        <f t="shared" si="63"/>
        <v>23.97</v>
      </c>
      <c r="O64" s="82">
        <f t="shared" si="64"/>
        <v>23.569</v>
      </c>
      <c r="P64" s="63">
        <f t="shared" si="65"/>
        <v>0.401</v>
      </c>
      <c r="Q64" s="63">
        <v>0.26</v>
      </c>
      <c r="R64" s="63">
        <v>0.141</v>
      </c>
      <c r="S64" s="82">
        <f ca="1" t="shared" si="66"/>
        <v>23.76290625</v>
      </c>
      <c r="T64" s="92">
        <f ca="1" t="shared" si="67"/>
        <v>0.115847329838219</v>
      </c>
      <c r="U64" s="93">
        <f ca="1" t="shared" si="68"/>
        <v>2.30188012998717</v>
      </c>
      <c r="V64" s="93">
        <f ca="1" t="shared" si="69"/>
        <v>2.14965032295326</v>
      </c>
      <c r="W64" s="93">
        <f ca="1" t="shared" si="70"/>
        <v>2.45410993702109</v>
      </c>
      <c r="X64" s="93">
        <f ca="1" t="shared" si="71"/>
        <v>2.14965032295326</v>
      </c>
      <c r="Y64" s="101">
        <f ca="1" t="shared" si="72"/>
        <v>0.999999999943596</v>
      </c>
      <c r="Z64" s="105" t="str">
        <f ca="1" t="shared" si="54"/>
        <v/>
      </c>
      <c r="AA64" s="105">
        <f ca="1" t="shared" si="55"/>
        <v>-0.409324596054496</v>
      </c>
      <c r="AB64" s="105">
        <f ca="1" t="shared" si="56"/>
        <v>0.0529062499999995</v>
      </c>
      <c r="AC64" s="105" t="str">
        <f ca="1" t="shared" si="57"/>
        <v/>
      </c>
      <c r="AD64" s="106"/>
      <c r="AE64" s="107" t="str">
        <f t="shared" si="58"/>
        <v/>
      </c>
      <c r="AF64" s="108"/>
      <c r="AG64" s="122"/>
      <c r="AH64" s="122"/>
      <c r="AI64" s="123"/>
      <c r="AJ64" s="124"/>
      <c r="AK64" s="121">
        <f ca="1" t="shared" si="74"/>
        <v>23.708</v>
      </c>
      <c r="AL64" s="121">
        <f ca="1" t="shared" ref="AL64:AX64" si="125">ROUNDUP(RAND()*($N64-$O64)+$O64,3)</f>
        <v>23.891</v>
      </c>
      <c r="AM64" s="121">
        <f ca="1" t="shared" si="125"/>
        <v>23.615</v>
      </c>
      <c r="AN64" s="121">
        <f ca="1" t="shared" si="125"/>
        <v>23.868</v>
      </c>
      <c r="AO64" s="121">
        <f ca="1" t="shared" si="125"/>
        <v>23.883</v>
      </c>
      <c r="AP64" s="121">
        <f ca="1" t="shared" si="125"/>
        <v>23.657</v>
      </c>
      <c r="AQ64" s="121">
        <f ca="1" t="shared" si="125"/>
        <v>23.683</v>
      </c>
      <c r="AR64" s="121">
        <f ca="1" t="shared" si="125"/>
        <v>23.966</v>
      </c>
      <c r="AS64" s="121">
        <f ca="1" t="shared" si="125"/>
        <v>23.607</v>
      </c>
      <c r="AT64" s="121">
        <f ca="1" t="shared" si="125"/>
        <v>23.923</v>
      </c>
      <c r="AU64" s="121">
        <f ca="1" t="shared" si="125"/>
        <v>23.607</v>
      </c>
      <c r="AV64" s="121">
        <f ca="1" t="shared" si="125"/>
        <v>23.775</v>
      </c>
      <c r="AW64" s="121">
        <f ca="1" t="shared" si="125"/>
        <v>23.649</v>
      </c>
      <c r="AX64" s="121">
        <f ca="1" t="shared" si="125"/>
        <v>23.702</v>
      </c>
      <c r="AY64" s="121">
        <f ca="1" t="shared" ref="AY64:BI64" si="126">ROUNDUP(RAND()*($N64-$O64)+$O64,3)</f>
        <v>23.952</v>
      </c>
      <c r="AZ64" s="121">
        <f ca="1" t="shared" si="126"/>
        <v>23.927</v>
      </c>
      <c r="BA64" s="121">
        <f ca="1" t="shared" si="126"/>
        <v>23.879</v>
      </c>
      <c r="BB64" s="121">
        <f ca="1" t="shared" si="126"/>
        <v>23.683</v>
      </c>
      <c r="BC64" s="121">
        <f ca="1" t="shared" si="126"/>
        <v>23.842</v>
      </c>
      <c r="BD64" s="121">
        <f ca="1" t="shared" si="126"/>
        <v>23.674</v>
      </c>
      <c r="BE64" s="121">
        <f ca="1" t="shared" si="126"/>
        <v>23.794</v>
      </c>
      <c r="BF64" s="121">
        <f ca="1" t="shared" si="126"/>
        <v>23.675</v>
      </c>
      <c r="BG64" s="121">
        <f ca="1" t="shared" si="126"/>
        <v>23.601</v>
      </c>
      <c r="BH64" s="121">
        <f ca="1" t="shared" si="126"/>
        <v>23.699</v>
      </c>
      <c r="BI64" s="121">
        <f ca="1" t="shared" si="126"/>
        <v>23.893</v>
      </c>
      <c r="BJ64" s="121">
        <f ca="1" t="shared" ref="BJ64:BP64" si="127">ROUNDUP(RAND()*($N64-$O64)+$O64,3)</f>
        <v>23.721</v>
      </c>
      <c r="BK64" s="121">
        <f ca="1" t="shared" si="127"/>
        <v>23.638</v>
      </c>
      <c r="BL64" s="121">
        <f ca="1" t="shared" si="127"/>
        <v>23.815</v>
      </c>
      <c r="BM64" s="121">
        <f ca="1" t="shared" si="127"/>
        <v>23.706</v>
      </c>
      <c r="BN64" s="121">
        <f ca="1" t="shared" si="127"/>
        <v>23.683</v>
      </c>
      <c r="BO64" s="121">
        <f ca="1" t="shared" si="127"/>
        <v>23.814</v>
      </c>
      <c r="BP64" s="121">
        <f ca="1" t="shared" si="127"/>
        <v>23.883</v>
      </c>
    </row>
    <row r="65" ht="15" customHeight="1" spans="1:68">
      <c r="A65" s="56"/>
      <c r="B65" s="57" t="s">
        <v>199</v>
      </c>
      <c r="C65" s="57" t="s">
        <v>200</v>
      </c>
      <c r="D65" s="57" t="s">
        <v>201</v>
      </c>
      <c r="E65" s="57"/>
      <c r="F65" s="53" t="s">
        <v>58</v>
      </c>
      <c r="G65" s="58">
        <v>4</v>
      </c>
      <c r="H65" s="60">
        <v>0.38</v>
      </c>
      <c r="I65" s="60">
        <v>0.38</v>
      </c>
      <c r="J65" s="79" t="s">
        <v>59</v>
      </c>
      <c r="K65" s="80">
        <f t="shared" si="61"/>
        <v>4.38</v>
      </c>
      <c r="L65" s="80">
        <f t="shared" si="62"/>
        <v>3.62</v>
      </c>
      <c r="M65" s="81"/>
      <c r="N65" s="82">
        <f t="shared" si="63"/>
        <v>4.199</v>
      </c>
      <c r="O65" s="82">
        <f>G65+R65</f>
        <v>4.041</v>
      </c>
      <c r="P65" s="63">
        <f t="shared" si="65"/>
        <v>0.157999999999999</v>
      </c>
      <c r="Q65" s="63">
        <v>0.199</v>
      </c>
      <c r="R65" s="63">
        <v>0.041</v>
      </c>
      <c r="S65" s="82">
        <f ca="1" t="shared" si="66"/>
        <v>4.128375</v>
      </c>
      <c r="T65" s="92">
        <f ca="1" t="shared" si="67"/>
        <v>0.0475168900361722</v>
      </c>
      <c r="U65" s="93">
        <f ca="1" t="shared" si="68"/>
        <v>2.66571879115493</v>
      </c>
      <c r="V65" s="93">
        <f ca="1" t="shared" si="69"/>
        <v>1.76516181795884</v>
      </c>
      <c r="W65" s="93">
        <f ca="1" t="shared" si="70"/>
        <v>3.56627576435102</v>
      </c>
      <c r="X65" s="93">
        <f ca="1" t="shared" si="71"/>
        <v>1.76516181795884</v>
      </c>
      <c r="Y65" s="101">
        <f ca="1" t="shared" si="72"/>
        <v>0.999999940649678</v>
      </c>
      <c r="Z65" s="105" t="str">
        <f ca="1" t="shared" si="54"/>
        <v/>
      </c>
      <c r="AA65" s="105">
        <f ca="1" t="shared" si="55"/>
        <v>-0.0612173912443272</v>
      </c>
      <c r="AB65" s="105">
        <f ca="1" t="shared" si="56"/>
        <v>0.128375</v>
      </c>
      <c r="AC65" s="105" t="str">
        <f ca="1" t="shared" si="57"/>
        <v/>
      </c>
      <c r="AD65" s="106"/>
      <c r="AE65" s="107" t="str">
        <f t="shared" si="58"/>
        <v/>
      </c>
      <c r="AF65" s="108"/>
      <c r="AG65" s="122"/>
      <c r="AH65" s="122"/>
      <c r="AI65" s="123"/>
      <c r="AJ65" s="124"/>
      <c r="AK65" s="121">
        <f ca="1" t="shared" si="74"/>
        <v>4.156</v>
      </c>
      <c r="AL65" s="121">
        <f ca="1" t="shared" ref="AL65:AX65" si="128">ROUNDUP(RAND()*($N65-$O65)+$O65,3)</f>
        <v>4.094</v>
      </c>
      <c r="AM65" s="121">
        <f ca="1" t="shared" si="128"/>
        <v>4.076</v>
      </c>
      <c r="AN65" s="121">
        <f ca="1" t="shared" si="128"/>
        <v>4.174</v>
      </c>
      <c r="AO65" s="121">
        <f ca="1" t="shared" si="128"/>
        <v>4.112</v>
      </c>
      <c r="AP65" s="121">
        <f ca="1" t="shared" si="128"/>
        <v>4.147</v>
      </c>
      <c r="AQ65" s="121">
        <f ca="1" t="shared" si="128"/>
        <v>4.048</v>
      </c>
      <c r="AR65" s="121">
        <f ca="1" t="shared" si="128"/>
        <v>4.128</v>
      </c>
      <c r="AS65" s="121">
        <f ca="1" t="shared" si="128"/>
        <v>4.189</v>
      </c>
      <c r="AT65" s="121">
        <f ca="1" t="shared" si="128"/>
        <v>4.162</v>
      </c>
      <c r="AU65" s="121">
        <f ca="1" t="shared" si="128"/>
        <v>4.183</v>
      </c>
      <c r="AV65" s="121">
        <f ca="1" t="shared" si="128"/>
        <v>4.052</v>
      </c>
      <c r="AW65" s="121">
        <f ca="1" t="shared" si="128"/>
        <v>4.191</v>
      </c>
      <c r="AX65" s="121">
        <f ca="1" t="shared" si="128"/>
        <v>4.072</v>
      </c>
      <c r="AY65" s="121">
        <f ca="1" t="shared" ref="AY65:BI65" si="129">ROUNDUP(RAND()*($N65-$O65)+$O65,3)</f>
        <v>4.165</v>
      </c>
      <c r="AZ65" s="121">
        <f ca="1" t="shared" si="129"/>
        <v>4.088</v>
      </c>
      <c r="BA65" s="121">
        <f ca="1" t="shared" si="129"/>
        <v>4.124</v>
      </c>
      <c r="BB65" s="121">
        <f ca="1" t="shared" si="129"/>
        <v>4.179</v>
      </c>
      <c r="BC65" s="121">
        <f ca="1" t="shared" si="129"/>
        <v>4.166</v>
      </c>
      <c r="BD65" s="121">
        <f ca="1" t="shared" si="129"/>
        <v>4.189</v>
      </c>
      <c r="BE65" s="121">
        <f ca="1" t="shared" si="129"/>
        <v>4.08</v>
      </c>
      <c r="BF65" s="121">
        <f ca="1" t="shared" si="129"/>
        <v>4.144</v>
      </c>
      <c r="BG65" s="121">
        <f ca="1" t="shared" si="129"/>
        <v>4.175</v>
      </c>
      <c r="BH65" s="121">
        <f ca="1" t="shared" si="129"/>
        <v>4.147</v>
      </c>
      <c r="BI65" s="121">
        <f ca="1" t="shared" si="129"/>
        <v>4.138</v>
      </c>
      <c r="BJ65" s="121">
        <f ca="1" t="shared" ref="BJ65:BP65" si="130">ROUNDUP(RAND()*($N65-$O65)+$O65,3)</f>
        <v>4.157</v>
      </c>
      <c r="BK65" s="121">
        <f ca="1" t="shared" si="130"/>
        <v>4.061</v>
      </c>
      <c r="BL65" s="121">
        <f ca="1" t="shared" si="130"/>
        <v>4.063</v>
      </c>
      <c r="BM65" s="121">
        <f ca="1" t="shared" si="130"/>
        <v>4.095</v>
      </c>
      <c r="BN65" s="121">
        <f ca="1" t="shared" si="130"/>
        <v>4.05</v>
      </c>
      <c r="BO65" s="121">
        <f ca="1" t="shared" si="130"/>
        <v>4.123</v>
      </c>
      <c r="BP65" s="121">
        <f ca="1" t="shared" si="130"/>
        <v>4.18</v>
      </c>
    </row>
    <row r="66" ht="15" customHeight="1" spans="1:68">
      <c r="A66" s="56"/>
      <c r="B66" s="57" t="s">
        <v>202</v>
      </c>
      <c r="C66" s="57" t="s">
        <v>203</v>
      </c>
      <c r="D66" s="57" t="s">
        <v>156</v>
      </c>
      <c r="E66" s="57"/>
      <c r="F66" s="53" t="s">
        <v>58</v>
      </c>
      <c r="G66" s="58">
        <v>3.2</v>
      </c>
      <c r="H66" s="60">
        <v>0.15</v>
      </c>
      <c r="I66" s="60">
        <v>0.15</v>
      </c>
      <c r="J66" s="79" t="s">
        <v>59</v>
      </c>
      <c r="K66" s="80">
        <f t="shared" si="61"/>
        <v>3.35</v>
      </c>
      <c r="L66" s="80">
        <f t="shared" si="62"/>
        <v>3.05</v>
      </c>
      <c r="M66" s="81"/>
      <c r="N66" s="82">
        <f t="shared" si="63"/>
        <v>3.267</v>
      </c>
      <c r="O66" s="82">
        <f>G66+R66</f>
        <v>3.252</v>
      </c>
      <c r="P66" s="63">
        <f t="shared" si="65"/>
        <v>0.0150000000000001</v>
      </c>
      <c r="Q66" s="63">
        <v>0.067</v>
      </c>
      <c r="R66" s="63">
        <v>0.052</v>
      </c>
      <c r="S66" s="82">
        <f ca="1" t="shared" si="66"/>
        <v>3.2599375</v>
      </c>
      <c r="T66" s="92">
        <f ca="1" t="shared" si="67"/>
        <v>0.00409513873883687</v>
      </c>
      <c r="U66" s="93">
        <f ca="1" t="shared" si="68"/>
        <v>12.2095985481072</v>
      </c>
      <c r="V66" s="93">
        <f ca="1" t="shared" si="69"/>
        <v>7.33084646159257</v>
      </c>
      <c r="W66" s="93">
        <f ca="1" t="shared" si="70"/>
        <v>17.0883506346218</v>
      </c>
      <c r="X66" s="93">
        <f ca="1" t="shared" si="71"/>
        <v>7.33084646159257</v>
      </c>
      <c r="Y66" s="101">
        <f ca="1" t="shared" si="72"/>
        <v>1</v>
      </c>
      <c r="Z66" s="105" t="str">
        <f ca="1" t="shared" si="54"/>
        <v/>
      </c>
      <c r="AA66" s="105">
        <f ca="1" t="shared" si="55"/>
        <v>0.043597896432042</v>
      </c>
      <c r="AB66" s="105">
        <f ca="1" t="shared" si="56"/>
        <v>0.0599375000000011</v>
      </c>
      <c r="AC66" s="105" t="str">
        <f ca="1" t="shared" si="57"/>
        <v/>
      </c>
      <c r="AD66" s="106"/>
      <c r="AE66" s="107" t="str">
        <f t="shared" si="58"/>
        <v/>
      </c>
      <c r="AF66" s="108"/>
      <c r="AG66" s="122"/>
      <c r="AH66" s="122"/>
      <c r="AI66" s="123"/>
      <c r="AJ66" s="124"/>
      <c r="AK66" s="121">
        <f ca="1" t="shared" si="74"/>
        <v>3.261</v>
      </c>
      <c r="AL66" s="121">
        <f ca="1" t="shared" ref="AL66:AX66" si="131">ROUNDUP(RAND()*($N66-$O66)+$O66,3)</f>
        <v>3.26</v>
      </c>
      <c r="AM66" s="121">
        <f ca="1" t="shared" si="131"/>
        <v>3.261</v>
      </c>
      <c r="AN66" s="121">
        <f ca="1" t="shared" si="131"/>
        <v>3.262</v>
      </c>
      <c r="AO66" s="121">
        <f ca="1" t="shared" si="131"/>
        <v>3.259</v>
      </c>
      <c r="AP66" s="121">
        <f ca="1" t="shared" si="131"/>
        <v>3.257</v>
      </c>
      <c r="AQ66" s="121">
        <f ca="1" t="shared" si="131"/>
        <v>3.257</v>
      </c>
      <c r="AR66" s="121">
        <f ca="1" t="shared" si="131"/>
        <v>3.253</v>
      </c>
      <c r="AS66" s="121">
        <f ca="1" t="shared" si="131"/>
        <v>3.258</v>
      </c>
      <c r="AT66" s="121">
        <f ca="1" t="shared" si="131"/>
        <v>3.256</v>
      </c>
      <c r="AU66" s="121">
        <f ca="1" t="shared" si="131"/>
        <v>3.262</v>
      </c>
      <c r="AV66" s="121">
        <f ca="1" t="shared" si="131"/>
        <v>3.253</v>
      </c>
      <c r="AW66" s="121">
        <f ca="1" t="shared" si="131"/>
        <v>3.259</v>
      </c>
      <c r="AX66" s="121">
        <f ca="1" t="shared" si="131"/>
        <v>3.267</v>
      </c>
      <c r="AY66" s="121">
        <f ca="1" t="shared" ref="AY66:BI66" si="132">ROUNDUP(RAND()*($N66-$O66)+$O66,3)</f>
        <v>3.266</v>
      </c>
      <c r="AZ66" s="121">
        <f ca="1" t="shared" si="132"/>
        <v>3.263</v>
      </c>
      <c r="BA66" s="121">
        <f ca="1" t="shared" si="132"/>
        <v>3.26</v>
      </c>
      <c r="BB66" s="121">
        <f ca="1" t="shared" si="132"/>
        <v>3.258</v>
      </c>
      <c r="BC66" s="121">
        <f ca="1" t="shared" si="132"/>
        <v>3.264</v>
      </c>
      <c r="BD66" s="121">
        <f ca="1" t="shared" si="132"/>
        <v>3.254</v>
      </c>
      <c r="BE66" s="121">
        <f ca="1" t="shared" si="132"/>
        <v>3.266</v>
      </c>
      <c r="BF66" s="121">
        <f ca="1" t="shared" si="132"/>
        <v>3.266</v>
      </c>
      <c r="BG66" s="121">
        <f ca="1" t="shared" si="132"/>
        <v>3.265</v>
      </c>
      <c r="BH66" s="121">
        <f ca="1" t="shared" si="132"/>
        <v>3.262</v>
      </c>
      <c r="BI66" s="121">
        <f ca="1" t="shared" si="132"/>
        <v>3.253</v>
      </c>
      <c r="BJ66" s="121">
        <f ca="1" t="shared" ref="BJ66:BP66" si="133">ROUNDUP(RAND()*($N66-$O66)+$O66,3)</f>
        <v>3.263</v>
      </c>
      <c r="BK66" s="121">
        <f ca="1" t="shared" si="133"/>
        <v>3.263</v>
      </c>
      <c r="BL66" s="121">
        <f ca="1" t="shared" si="133"/>
        <v>3.26</v>
      </c>
      <c r="BM66" s="121">
        <f ca="1" t="shared" si="133"/>
        <v>3.257</v>
      </c>
      <c r="BN66" s="121">
        <f ca="1" t="shared" si="133"/>
        <v>3.255</v>
      </c>
      <c r="BO66" s="121">
        <f ca="1" t="shared" si="133"/>
        <v>3.256</v>
      </c>
      <c r="BP66" s="121">
        <f ca="1" t="shared" si="133"/>
        <v>3.262</v>
      </c>
    </row>
    <row r="67" ht="15" customHeight="1" spans="1:68">
      <c r="A67" s="56"/>
      <c r="B67" s="57" t="s">
        <v>204</v>
      </c>
      <c r="C67" s="57" t="s">
        <v>205</v>
      </c>
      <c r="D67" s="57" t="s">
        <v>156</v>
      </c>
      <c r="E67" s="57"/>
      <c r="F67" s="53" t="s">
        <v>58</v>
      </c>
      <c r="G67" s="58">
        <v>3.2</v>
      </c>
      <c r="H67" s="60">
        <v>0.15</v>
      </c>
      <c r="I67" s="60">
        <v>0.15</v>
      </c>
      <c r="J67" s="79" t="s">
        <v>59</v>
      </c>
      <c r="K67" s="80">
        <f t="shared" si="61"/>
        <v>3.35</v>
      </c>
      <c r="L67" s="80">
        <f t="shared" si="62"/>
        <v>3.05</v>
      </c>
      <c r="M67" s="81"/>
      <c r="N67" s="82">
        <f t="shared" si="63"/>
        <v>3.248</v>
      </c>
      <c r="O67" s="82">
        <f t="shared" si="64"/>
        <v>3.161</v>
      </c>
      <c r="P67" s="63">
        <f t="shared" si="65"/>
        <v>0.0870000000000002</v>
      </c>
      <c r="Q67" s="63">
        <v>0.048</v>
      </c>
      <c r="R67" s="63">
        <v>0.039</v>
      </c>
      <c r="S67" s="82">
        <f ca="1" t="shared" si="66"/>
        <v>3.20734375</v>
      </c>
      <c r="T67" s="92">
        <f ca="1" t="shared" si="67"/>
        <v>0.0239860300403542</v>
      </c>
      <c r="U67" s="93">
        <f ca="1" t="shared" si="68"/>
        <v>2.08454670972561</v>
      </c>
      <c r="V67" s="93">
        <f ca="1" t="shared" si="69"/>
        <v>1.98249077706196</v>
      </c>
      <c r="W67" s="93">
        <f ca="1" t="shared" si="70"/>
        <v>2.18660264238926</v>
      </c>
      <c r="X67" s="93">
        <f ca="1" t="shared" si="71"/>
        <v>1.98249077706196</v>
      </c>
      <c r="Y67" s="101">
        <f ca="1" t="shared" si="72"/>
        <v>0.999999998611488</v>
      </c>
      <c r="Z67" s="105" t="str">
        <f ca="1" t="shared" si="54"/>
        <v/>
      </c>
      <c r="AA67" s="105">
        <f ca="1" t="shared" si="55"/>
        <v>-0.0883605098610136</v>
      </c>
      <c r="AB67" s="105">
        <f ca="1" t="shared" si="56"/>
        <v>0.00734374999999954</v>
      </c>
      <c r="AC67" s="105" t="str">
        <f ca="1" t="shared" si="57"/>
        <v/>
      </c>
      <c r="AD67" s="106"/>
      <c r="AE67" s="107" t="str">
        <f t="shared" si="58"/>
        <v/>
      </c>
      <c r="AF67" s="108"/>
      <c r="AG67" s="122"/>
      <c r="AH67" s="122"/>
      <c r="AI67" s="123"/>
      <c r="AJ67" s="124"/>
      <c r="AK67" s="121">
        <f ca="1" t="shared" si="74"/>
        <v>3.248</v>
      </c>
      <c r="AL67" s="121">
        <f ca="1" t="shared" ref="AL67:AX67" si="134">ROUNDUP(RAND()*($N67-$O67)+$O67,3)</f>
        <v>3.188</v>
      </c>
      <c r="AM67" s="121">
        <f ca="1" t="shared" si="134"/>
        <v>3.236</v>
      </c>
      <c r="AN67" s="121">
        <f ca="1" t="shared" si="134"/>
        <v>3.173</v>
      </c>
      <c r="AO67" s="121">
        <f ca="1" t="shared" si="134"/>
        <v>3.206</v>
      </c>
      <c r="AP67" s="121">
        <f ca="1" t="shared" si="134"/>
        <v>3.221</v>
      </c>
      <c r="AQ67" s="121">
        <f ca="1" t="shared" si="134"/>
        <v>3.236</v>
      </c>
      <c r="AR67" s="121">
        <f ca="1" t="shared" si="134"/>
        <v>3.213</v>
      </c>
      <c r="AS67" s="121">
        <f ca="1" t="shared" si="134"/>
        <v>3.194</v>
      </c>
      <c r="AT67" s="121">
        <f ca="1" t="shared" si="134"/>
        <v>3.247</v>
      </c>
      <c r="AU67" s="121">
        <f ca="1" t="shared" si="134"/>
        <v>3.208</v>
      </c>
      <c r="AV67" s="121">
        <f ca="1" t="shared" si="134"/>
        <v>3.219</v>
      </c>
      <c r="AW67" s="121">
        <f ca="1" t="shared" si="134"/>
        <v>3.232</v>
      </c>
      <c r="AX67" s="121">
        <f ca="1" t="shared" si="134"/>
        <v>3.205</v>
      </c>
      <c r="AY67" s="121">
        <f ca="1" t="shared" ref="AY67:BI67" si="135">ROUNDUP(RAND()*($N67-$O67)+$O67,3)</f>
        <v>3.237</v>
      </c>
      <c r="AZ67" s="121">
        <f ca="1" t="shared" si="135"/>
        <v>3.223</v>
      </c>
      <c r="BA67" s="121">
        <f ca="1" t="shared" si="135"/>
        <v>3.221</v>
      </c>
      <c r="BB67" s="121">
        <f ca="1" t="shared" si="135"/>
        <v>3.226</v>
      </c>
      <c r="BC67" s="121">
        <f ca="1" t="shared" si="135"/>
        <v>3.178</v>
      </c>
      <c r="BD67" s="121">
        <f ca="1" t="shared" si="135"/>
        <v>3.197</v>
      </c>
      <c r="BE67" s="121">
        <f ca="1" t="shared" si="135"/>
        <v>3.209</v>
      </c>
      <c r="BF67" s="121">
        <f ca="1" t="shared" si="135"/>
        <v>3.169</v>
      </c>
      <c r="BG67" s="121">
        <f ca="1" t="shared" si="135"/>
        <v>3.214</v>
      </c>
      <c r="BH67" s="121">
        <f ca="1" t="shared" si="135"/>
        <v>3.169</v>
      </c>
      <c r="BI67" s="121">
        <f ca="1" t="shared" si="135"/>
        <v>3.192</v>
      </c>
      <c r="BJ67" s="121">
        <f ca="1" t="shared" ref="BJ67:BP67" si="136">ROUNDUP(RAND()*($N67-$O67)+$O67,3)</f>
        <v>3.193</v>
      </c>
      <c r="BK67" s="121">
        <f ca="1" t="shared" si="136"/>
        <v>3.167</v>
      </c>
      <c r="BL67" s="121">
        <f ca="1" t="shared" si="136"/>
        <v>3.201</v>
      </c>
      <c r="BM67" s="121">
        <f ca="1" t="shared" si="136"/>
        <v>3.219</v>
      </c>
      <c r="BN67" s="121">
        <f ca="1" t="shared" si="136"/>
        <v>3.162</v>
      </c>
      <c r="BO67" s="121">
        <f ca="1" t="shared" si="136"/>
        <v>3.226</v>
      </c>
      <c r="BP67" s="121">
        <f ca="1" t="shared" si="136"/>
        <v>3.206</v>
      </c>
    </row>
    <row r="68" ht="15" customHeight="1" spans="1:68">
      <c r="A68" s="56"/>
      <c r="B68" s="57"/>
      <c r="C68" s="57" t="s">
        <v>206</v>
      </c>
      <c r="D68" s="57" t="s">
        <v>207</v>
      </c>
      <c r="E68" s="57"/>
      <c r="F68" s="53" t="s">
        <v>58</v>
      </c>
      <c r="G68" s="58">
        <v>4.8</v>
      </c>
      <c r="H68" s="60">
        <v>0.15</v>
      </c>
      <c r="I68" s="60">
        <v>0.15</v>
      </c>
      <c r="J68" s="79" t="s">
        <v>59</v>
      </c>
      <c r="K68" s="80">
        <f t="shared" si="61"/>
        <v>4.95</v>
      </c>
      <c r="L68" s="80">
        <f t="shared" si="62"/>
        <v>4.65</v>
      </c>
      <c r="M68" s="81"/>
      <c r="N68" s="82">
        <f t="shared" si="63"/>
        <v>4.85</v>
      </c>
      <c r="O68" s="82">
        <f t="shared" si="64"/>
        <v>4.762</v>
      </c>
      <c r="P68" s="63">
        <f t="shared" si="65"/>
        <v>0.0880000000000001</v>
      </c>
      <c r="Q68" s="63">
        <v>0.05</v>
      </c>
      <c r="R68" s="63">
        <v>0.038</v>
      </c>
      <c r="S68" s="82">
        <f ca="1" t="shared" si="66"/>
        <v>4.80366666666667</v>
      </c>
      <c r="T68" s="92">
        <f ca="1" t="shared" si="67"/>
        <v>0.0257358375292769</v>
      </c>
      <c r="U68" s="93">
        <f ca="1" t="shared" si="68"/>
        <v>1.94281611947232</v>
      </c>
      <c r="V68" s="93">
        <f ca="1" t="shared" si="69"/>
        <v>1.8953250587741</v>
      </c>
      <c r="W68" s="93">
        <f ca="1" t="shared" si="70"/>
        <v>1.99030718017054</v>
      </c>
      <c r="X68" s="93">
        <f ca="1" t="shared" si="71"/>
        <v>1.8953250587741</v>
      </c>
      <c r="Y68" s="101">
        <f ca="1" t="shared" si="72"/>
        <v>0.999999992317</v>
      </c>
      <c r="Z68" s="105" t="str">
        <f ca="1" t="shared" si="54"/>
        <v/>
      </c>
      <c r="AA68" s="105">
        <f ca="1" t="shared" si="55"/>
        <v>-0.0990193250751474</v>
      </c>
      <c r="AB68" s="105">
        <f ca="1" t="shared" si="56"/>
        <v>0.0036666666666676</v>
      </c>
      <c r="AC68" s="105" t="str">
        <f ca="1" t="shared" si="57"/>
        <v/>
      </c>
      <c r="AD68" s="106"/>
      <c r="AE68" s="107" t="str">
        <f t="shared" si="58"/>
        <v/>
      </c>
      <c r="AF68" s="108"/>
      <c r="AG68" s="122"/>
      <c r="AH68" s="122"/>
      <c r="AI68" s="123"/>
      <c r="AJ68" s="124"/>
      <c r="AK68" s="121">
        <f ca="1" t="shared" si="74"/>
        <v>4.774</v>
      </c>
      <c r="AL68" s="121">
        <f ca="1">ROUNDUP(RAND()*($N68-$O68)+$O68,3)</f>
        <v>4.82</v>
      </c>
      <c r="AM68" s="121">
        <f ca="1">ROUNDUP(RAND()*($N68-$O68)+$O68,3)</f>
        <v>4.817</v>
      </c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</row>
    <row r="69" ht="15" customHeight="1" spans="1:68">
      <c r="A69" s="56"/>
      <c r="B69" s="57"/>
      <c r="C69" s="57" t="s">
        <v>208</v>
      </c>
      <c r="D69" s="57" t="s">
        <v>209</v>
      </c>
      <c r="E69" s="57"/>
      <c r="F69" s="53" t="s">
        <v>58</v>
      </c>
      <c r="G69" s="58">
        <v>3.9</v>
      </c>
      <c r="H69" s="60">
        <v>0.15</v>
      </c>
      <c r="I69" s="60">
        <v>0.15</v>
      </c>
      <c r="J69" s="79" t="s">
        <v>59</v>
      </c>
      <c r="K69" s="80">
        <f t="shared" si="61"/>
        <v>4.05</v>
      </c>
      <c r="L69" s="80">
        <f t="shared" si="62"/>
        <v>3.75</v>
      </c>
      <c r="M69" s="81"/>
      <c r="N69" s="82">
        <f t="shared" si="63"/>
        <v>3.982</v>
      </c>
      <c r="O69" s="82">
        <f t="shared" si="64"/>
        <v>3.858</v>
      </c>
      <c r="P69" s="63">
        <f t="shared" si="65"/>
        <v>0.124</v>
      </c>
      <c r="Q69" s="63">
        <v>0.082</v>
      </c>
      <c r="R69" s="63">
        <v>0.042</v>
      </c>
      <c r="S69" s="82">
        <f ca="1" t="shared" si="66"/>
        <v>3.92366666666667</v>
      </c>
      <c r="T69" s="92">
        <f ca="1" t="shared" si="67"/>
        <v>0.0414286535302963</v>
      </c>
      <c r="U69" s="93">
        <f ca="1" t="shared" si="68"/>
        <v>1.2068941599426</v>
      </c>
      <c r="V69" s="93">
        <f ca="1" t="shared" si="69"/>
        <v>1.01647308137387</v>
      </c>
      <c r="W69" s="93">
        <f ca="1" t="shared" si="70"/>
        <v>1.39731523851133</v>
      </c>
      <c r="X69" s="93">
        <f ca="1" t="shared" si="71"/>
        <v>1.01647308137387</v>
      </c>
      <c r="Y69" s="101">
        <f ca="1" t="shared" si="72"/>
        <v>0.998839750057543</v>
      </c>
      <c r="Z69" s="105">
        <f ca="1" t="shared" si="54"/>
        <v>0.18896699425255</v>
      </c>
      <c r="AA69" s="105">
        <f ca="1" t="shared" si="55"/>
        <v>-0.141633660919215</v>
      </c>
      <c r="AB69" s="105">
        <f ca="1" t="shared" si="56"/>
        <v>0.0236666666666672</v>
      </c>
      <c r="AC69" s="105">
        <f ca="1" t="shared" si="57"/>
        <v>0.372857881772667</v>
      </c>
      <c r="AD69" s="106"/>
      <c r="AE69" s="107" t="str">
        <f t="shared" si="58"/>
        <v/>
      </c>
      <c r="AF69" s="108"/>
      <c r="AG69" s="122"/>
      <c r="AH69" s="122"/>
      <c r="AI69" s="123"/>
      <c r="AJ69" s="124"/>
      <c r="AK69" s="121">
        <f ca="1" t="shared" si="74"/>
        <v>3.894</v>
      </c>
      <c r="AL69" s="121">
        <f ca="1">ROUNDUP(RAND()*($N69-$O69)+$O69,3)</f>
        <v>3.906</v>
      </c>
      <c r="AM69" s="121">
        <f ca="1">ROUNDUP(RAND()*($N69-$O69)+$O69,3)</f>
        <v>3.971</v>
      </c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</row>
    <row r="70" ht="15" customHeight="1" spans="1:68">
      <c r="A70" s="56"/>
      <c r="B70" s="57"/>
      <c r="C70" s="57" t="s">
        <v>210</v>
      </c>
      <c r="D70" s="57" t="s">
        <v>211</v>
      </c>
      <c r="E70" s="57"/>
      <c r="F70" s="53" t="s">
        <v>58</v>
      </c>
      <c r="G70" s="58">
        <v>0.4</v>
      </c>
      <c r="H70" s="60">
        <v>0.15</v>
      </c>
      <c r="I70" s="60">
        <v>0.15</v>
      </c>
      <c r="J70" s="79" t="s">
        <v>59</v>
      </c>
      <c r="K70" s="80">
        <f t="shared" si="61"/>
        <v>0.55</v>
      </c>
      <c r="L70" s="80">
        <f t="shared" si="62"/>
        <v>0.25</v>
      </c>
      <c r="M70" s="81"/>
      <c r="N70" s="82">
        <f t="shared" si="63"/>
        <v>0.451</v>
      </c>
      <c r="O70" s="82">
        <f t="shared" si="64"/>
        <v>0.332</v>
      </c>
      <c r="P70" s="63">
        <f t="shared" si="65"/>
        <v>0.119</v>
      </c>
      <c r="Q70" s="63">
        <v>0.051</v>
      </c>
      <c r="R70" s="63">
        <v>0.068</v>
      </c>
      <c r="S70" s="82">
        <f ca="1" t="shared" si="66"/>
        <v>0.399333333333333</v>
      </c>
      <c r="T70" s="92">
        <f ca="1" t="shared" si="67"/>
        <v>0.0434664621672081</v>
      </c>
      <c r="U70" s="93">
        <f ca="1" t="shared" si="68"/>
        <v>1.15031216038836</v>
      </c>
      <c r="V70" s="93">
        <f ca="1" t="shared" si="69"/>
        <v>1.15542465887897</v>
      </c>
      <c r="W70" s="93">
        <f ca="1" t="shared" si="70"/>
        <v>1.14519966189774</v>
      </c>
      <c r="X70" s="93">
        <f ca="1" t="shared" si="71"/>
        <v>1.14519966189774</v>
      </c>
      <c r="Y70" s="101">
        <f ca="1" t="shared" si="72"/>
        <v>0.999440514671621</v>
      </c>
      <c r="Z70" s="105">
        <f ca="1" t="shared" si="54"/>
        <v>0.172764517380494</v>
      </c>
      <c r="AA70" s="105">
        <f ca="1" t="shared" si="55"/>
        <v>-0.174097850713827</v>
      </c>
      <c r="AB70" s="105">
        <f ca="1" t="shared" si="56"/>
        <v>-0.000666666666666704</v>
      </c>
      <c r="AC70" s="105">
        <f ca="1" t="shared" si="57"/>
        <v>0.391198159504873</v>
      </c>
      <c r="AD70" s="106"/>
      <c r="AE70" s="107" t="str">
        <f t="shared" si="58"/>
        <v/>
      </c>
      <c r="AF70" s="108"/>
      <c r="AG70" s="122"/>
      <c r="AH70" s="122"/>
      <c r="AI70" s="123"/>
      <c r="AJ70" s="124"/>
      <c r="AK70" s="121">
        <f ca="1" t="shared" si="74"/>
        <v>0.432</v>
      </c>
      <c r="AL70" s="121">
        <f ca="1">ROUNDUP(RAND()*($N70-$O70)+$O70,3)</f>
        <v>0.35</v>
      </c>
      <c r="AM70" s="121">
        <f ca="1">ROUNDUP(RAND()*($N70-$O70)+$O70,3)</f>
        <v>0.416</v>
      </c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</row>
    <row r="71" ht="15" customHeight="1" spans="1:68">
      <c r="A71" s="56"/>
      <c r="B71" s="57" t="s">
        <v>212</v>
      </c>
      <c r="C71" s="57" t="s">
        <v>213</v>
      </c>
      <c r="D71" s="57" t="s">
        <v>156</v>
      </c>
      <c r="E71" s="57"/>
      <c r="F71" s="53" t="s">
        <v>58</v>
      </c>
      <c r="G71" s="58">
        <v>1.5</v>
      </c>
      <c r="H71" s="60">
        <v>0.15</v>
      </c>
      <c r="I71" s="60">
        <v>0.15</v>
      </c>
      <c r="J71" s="79" t="s">
        <v>59</v>
      </c>
      <c r="K71" s="80">
        <f t="shared" si="61"/>
        <v>1.65</v>
      </c>
      <c r="L71" s="80">
        <f t="shared" si="62"/>
        <v>1.35</v>
      </c>
      <c r="M71" s="81"/>
      <c r="N71" s="82">
        <f t="shared" si="63"/>
        <v>1.537</v>
      </c>
      <c r="O71" s="82">
        <f t="shared" si="64"/>
        <v>1.48</v>
      </c>
      <c r="P71" s="63">
        <f t="shared" si="65"/>
        <v>0.0569999999999999</v>
      </c>
      <c r="Q71" s="63">
        <v>0.037</v>
      </c>
      <c r="R71" s="63">
        <v>0.02</v>
      </c>
      <c r="S71" s="82">
        <f ca="1" t="shared" si="66"/>
        <v>1.50915625</v>
      </c>
      <c r="T71" s="92">
        <f ca="1" t="shared" si="67"/>
        <v>0.0162224642633045</v>
      </c>
      <c r="U71" s="93">
        <f ca="1" t="shared" si="68"/>
        <v>3.08214579415661</v>
      </c>
      <c r="V71" s="93">
        <f ca="1" t="shared" si="69"/>
        <v>2.89400647797163</v>
      </c>
      <c r="W71" s="93">
        <f ca="1" t="shared" si="70"/>
        <v>3.27028511034158</v>
      </c>
      <c r="X71" s="93">
        <f ca="1" t="shared" si="71"/>
        <v>2.89400647797163</v>
      </c>
      <c r="Y71" s="101">
        <f ca="1" t="shared" si="72"/>
        <v>1</v>
      </c>
      <c r="Z71" s="105" t="str">
        <f ca="1" t="shared" ref="Z71:Z74" si="137">IF($S71="","",IF(F71="Tolerance",IF(($AA$9*3*T71+S71)-G71&lt;H71,"",($AA$9*3*T71+S71)-G71),IF(OR(F71="GD&amp;T",F71="MAX"),IF(($AA$9*3*T71+S71)&lt;H71,"",($AA$9*3*T71+S71)),"")))</f>
        <v/>
      </c>
      <c r="AA71" s="105">
        <f ca="1" t="shared" ref="AA71:AA74" si="138">IF(S71="","",IF(F71="Tolerance",IF(-(($AA$9*3*T71)-S71)-G71&gt;I71,"",-(($AA$9*3*T71)-S71)-G71),IF(F71="MIN",IF(-(($AA$9*3*T71)-S71)&gt;I71,"",-(($AA$9*3*T71)-S71)),"")))</f>
        <v>-0.055571382410585</v>
      </c>
      <c r="AB71" s="105">
        <f ca="1" t="shared" ref="AB71:AB74" si="139">IF(OR(G71="",S71=""),"",S71-G71)</f>
        <v>0.00915624999999998</v>
      </c>
      <c r="AC71" s="105" t="str">
        <f ca="1" t="shared" ref="AC71:AC74" si="140">IF(OR($U71&gt;$AC$9,$T71=""),"",$AC$9*6*$T71)</f>
        <v/>
      </c>
      <c r="AD71" s="106"/>
      <c r="AE71" s="107" t="str">
        <f t="shared" ref="AE71:AE74" si="141">IF(AD71="","",IF(AD71&gt;=0.966,"Normal","Not Normal"))</f>
        <v/>
      </c>
      <c r="AF71" s="108"/>
      <c r="AG71" s="122"/>
      <c r="AH71" s="122"/>
      <c r="AI71" s="123"/>
      <c r="AJ71" s="124"/>
      <c r="AK71" s="121">
        <f ca="1" t="shared" si="74"/>
        <v>1.53</v>
      </c>
      <c r="AL71" s="121">
        <f ca="1" t="shared" ref="AL71:AX71" si="142">ROUNDUP(RAND()*($N71-$O71)+$O71,3)</f>
        <v>1.494</v>
      </c>
      <c r="AM71" s="121">
        <f ca="1" t="shared" si="142"/>
        <v>1.511</v>
      </c>
      <c r="AN71" s="121">
        <f ca="1" t="shared" si="142"/>
        <v>1.526</v>
      </c>
      <c r="AO71" s="121">
        <f ca="1" t="shared" si="142"/>
        <v>1.512</v>
      </c>
      <c r="AP71" s="121">
        <f ca="1" t="shared" si="142"/>
        <v>1.534</v>
      </c>
      <c r="AQ71" s="121">
        <f ca="1" t="shared" si="142"/>
        <v>1.485</v>
      </c>
      <c r="AR71" s="121">
        <f ca="1" t="shared" si="142"/>
        <v>1.506</v>
      </c>
      <c r="AS71" s="121">
        <f ca="1" t="shared" si="142"/>
        <v>1.494</v>
      </c>
      <c r="AT71" s="121">
        <f ca="1" t="shared" si="142"/>
        <v>1.526</v>
      </c>
      <c r="AU71" s="121">
        <f ca="1" t="shared" si="142"/>
        <v>1.522</v>
      </c>
      <c r="AV71" s="121">
        <f ca="1" t="shared" si="142"/>
        <v>1.487</v>
      </c>
      <c r="AW71" s="121">
        <f ca="1" t="shared" si="142"/>
        <v>1.516</v>
      </c>
      <c r="AX71" s="121">
        <f ca="1" t="shared" si="142"/>
        <v>1.513</v>
      </c>
      <c r="AY71" s="121">
        <f ca="1" t="shared" ref="AY71:BI71" si="143">ROUNDUP(RAND()*($N71-$O71)+$O71,3)</f>
        <v>1.488</v>
      </c>
      <c r="AZ71" s="121">
        <f ca="1" t="shared" si="143"/>
        <v>1.511</v>
      </c>
      <c r="BA71" s="121">
        <f ca="1" t="shared" si="143"/>
        <v>1.486</v>
      </c>
      <c r="BB71" s="121">
        <f ca="1" t="shared" si="143"/>
        <v>1.535</v>
      </c>
      <c r="BC71" s="121">
        <f ca="1" t="shared" si="143"/>
        <v>1.503</v>
      </c>
      <c r="BD71" s="121">
        <f ca="1" t="shared" si="143"/>
        <v>1.493</v>
      </c>
      <c r="BE71" s="121">
        <f ca="1" t="shared" si="143"/>
        <v>1.505</v>
      </c>
      <c r="BF71" s="121">
        <f ca="1" t="shared" si="143"/>
        <v>1.485</v>
      </c>
      <c r="BG71" s="121">
        <f ca="1" t="shared" si="143"/>
        <v>1.502</v>
      </c>
      <c r="BH71" s="121">
        <f ca="1" t="shared" si="143"/>
        <v>1.523</v>
      </c>
      <c r="BI71" s="121">
        <f ca="1" t="shared" si="143"/>
        <v>1.535</v>
      </c>
      <c r="BJ71" s="121">
        <f ca="1" t="shared" ref="BJ71:BP71" si="144">ROUNDUP(RAND()*($N71-$O71)+$O71,3)</f>
        <v>1.519</v>
      </c>
      <c r="BK71" s="121">
        <f ca="1" t="shared" si="144"/>
        <v>1.503</v>
      </c>
      <c r="BL71" s="121">
        <f ca="1" t="shared" si="144"/>
        <v>1.499</v>
      </c>
      <c r="BM71" s="121">
        <f ca="1" t="shared" si="144"/>
        <v>1.528</v>
      </c>
      <c r="BN71" s="121">
        <f ca="1" t="shared" si="144"/>
        <v>1.488</v>
      </c>
      <c r="BO71" s="121">
        <f ca="1" t="shared" si="144"/>
        <v>1.525</v>
      </c>
      <c r="BP71" s="121">
        <f ca="1" t="shared" si="144"/>
        <v>1.509</v>
      </c>
    </row>
    <row r="72" ht="15" customHeight="1" spans="1:68">
      <c r="A72" s="56"/>
      <c r="B72" s="57" t="s">
        <v>214</v>
      </c>
      <c r="C72" s="57" t="s">
        <v>215</v>
      </c>
      <c r="D72" s="57" t="s">
        <v>156</v>
      </c>
      <c r="E72" s="57"/>
      <c r="F72" s="53" t="s">
        <v>58</v>
      </c>
      <c r="G72" s="58">
        <v>1.5</v>
      </c>
      <c r="H72" s="60">
        <v>0.15</v>
      </c>
      <c r="I72" s="60">
        <v>0.15</v>
      </c>
      <c r="J72" s="79" t="s">
        <v>59</v>
      </c>
      <c r="K72" s="80">
        <f t="shared" si="61"/>
        <v>1.65</v>
      </c>
      <c r="L72" s="80">
        <f t="shared" si="62"/>
        <v>1.35</v>
      </c>
      <c r="M72" s="81"/>
      <c r="N72" s="82">
        <f t="shared" si="63"/>
        <v>1.55</v>
      </c>
      <c r="O72" s="82">
        <f t="shared" si="64"/>
        <v>1.486</v>
      </c>
      <c r="P72" s="63">
        <f t="shared" si="65"/>
        <v>0.0640000000000001</v>
      </c>
      <c r="Q72" s="63">
        <v>0.05</v>
      </c>
      <c r="R72" s="63">
        <v>0.014</v>
      </c>
      <c r="S72" s="82">
        <f ca="1" t="shared" si="66"/>
        <v>1.51753125</v>
      </c>
      <c r="T72" s="92">
        <f ca="1" t="shared" si="67"/>
        <v>0.0191631103526305</v>
      </c>
      <c r="U72" s="93">
        <f ca="1" t="shared" si="68"/>
        <v>2.60917977718249</v>
      </c>
      <c r="V72" s="93">
        <f ca="1" t="shared" si="69"/>
        <v>2.30423189072428</v>
      </c>
      <c r="W72" s="93">
        <f ca="1" t="shared" si="70"/>
        <v>2.91412766364069</v>
      </c>
      <c r="X72" s="93">
        <f ca="1" t="shared" si="71"/>
        <v>2.30423189072428</v>
      </c>
      <c r="Y72" s="101">
        <f ca="1" t="shared" si="72"/>
        <v>0.999999999997622</v>
      </c>
      <c r="Z72" s="105" t="str">
        <f ca="1" t="shared" si="137"/>
        <v/>
      </c>
      <c r="AA72" s="105">
        <f ca="1" t="shared" si="138"/>
        <v>-0.0589295603069959</v>
      </c>
      <c r="AB72" s="105">
        <f ca="1" t="shared" si="139"/>
        <v>0.01753125</v>
      </c>
      <c r="AC72" s="105" t="str">
        <f ca="1" t="shared" si="140"/>
        <v/>
      </c>
      <c r="AD72" s="106"/>
      <c r="AE72" s="107" t="str">
        <f t="shared" si="141"/>
        <v/>
      </c>
      <c r="AF72" s="108"/>
      <c r="AG72" s="122"/>
      <c r="AH72" s="122"/>
      <c r="AI72" s="123"/>
      <c r="AJ72" s="124"/>
      <c r="AK72" s="121">
        <f ca="1" t="shared" si="74"/>
        <v>1.507</v>
      </c>
      <c r="AL72" s="121">
        <f ca="1" t="shared" ref="AL72:BP72" si="145">ROUNDUP(RAND()*($N72-$O72)+$O72,3)</f>
        <v>1.524</v>
      </c>
      <c r="AM72" s="121">
        <f ca="1" t="shared" si="145"/>
        <v>1.535</v>
      </c>
      <c r="AN72" s="121">
        <f ca="1" t="shared" si="145"/>
        <v>1.496</v>
      </c>
      <c r="AO72" s="121">
        <f ca="1" t="shared" si="145"/>
        <v>1.49</v>
      </c>
      <c r="AP72" s="121">
        <f ca="1" t="shared" si="145"/>
        <v>1.52</v>
      </c>
      <c r="AQ72" s="121">
        <f ca="1" t="shared" si="145"/>
        <v>1.549</v>
      </c>
      <c r="AR72" s="121">
        <f ca="1" t="shared" si="145"/>
        <v>1.547</v>
      </c>
      <c r="AS72" s="121">
        <f ca="1" t="shared" si="145"/>
        <v>1.516</v>
      </c>
      <c r="AT72" s="121">
        <f ca="1" t="shared" si="145"/>
        <v>1.533</v>
      </c>
      <c r="AU72" s="121">
        <f ca="1" t="shared" si="145"/>
        <v>1.501</v>
      </c>
      <c r="AV72" s="121">
        <f ca="1" t="shared" si="145"/>
        <v>1.533</v>
      </c>
      <c r="AW72" s="121">
        <f ca="1" t="shared" si="145"/>
        <v>1.541</v>
      </c>
      <c r="AX72" s="121">
        <f ca="1" t="shared" si="145"/>
        <v>1.496</v>
      </c>
      <c r="AY72" s="121">
        <f ca="1" t="shared" si="145"/>
        <v>1.543</v>
      </c>
      <c r="AZ72" s="121">
        <f ca="1" t="shared" si="145"/>
        <v>1.492</v>
      </c>
      <c r="BA72" s="121">
        <f ca="1" t="shared" si="145"/>
        <v>1.529</v>
      </c>
      <c r="BB72" s="121">
        <f ca="1" t="shared" si="145"/>
        <v>1.546</v>
      </c>
      <c r="BC72" s="121">
        <f ca="1" t="shared" si="145"/>
        <v>1.497</v>
      </c>
      <c r="BD72" s="121">
        <f ca="1" t="shared" si="145"/>
        <v>1.52</v>
      </c>
      <c r="BE72" s="121">
        <f ca="1" t="shared" si="145"/>
        <v>1.505</v>
      </c>
      <c r="BF72" s="121">
        <f ca="1" t="shared" si="145"/>
        <v>1.5</v>
      </c>
      <c r="BG72" s="121">
        <f ca="1" t="shared" si="145"/>
        <v>1.495</v>
      </c>
      <c r="BH72" s="121">
        <f ca="1" t="shared" si="145"/>
        <v>1.507</v>
      </c>
      <c r="BI72" s="121">
        <f ca="1" t="shared" si="145"/>
        <v>1.534</v>
      </c>
      <c r="BJ72" s="121">
        <f ca="1" t="shared" si="145"/>
        <v>1.495</v>
      </c>
      <c r="BK72" s="121">
        <f ca="1" t="shared" si="145"/>
        <v>1.497</v>
      </c>
      <c r="BL72" s="121">
        <f ca="1" t="shared" si="145"/>
        <v>1.52</v>
      </c>
      <c r="BM72" s="121">
        <f ca="1" t="shared" si="145"/>
        <v>1.533</v>
      </c>
      <c r="BN72" s="121">
        <f ca="1" t="shared" si="145"/>
        <v>1.514</v>
      </c>
      <c r="BO72" s="121">
        <f ca="1" t="shared" si="145"/>
        <v>1.503</v>
      </c>
      <c r="BP72" s="121">
        <f ca="1" t="shared" si="145"/>
        <v>1.543</v>
      </c>
    </row>
    <row r="73" ht="15" customHeight="1" spans="1:68">
      <c r="A73" s="56"/>
      <c r="B73" s="57" t="s">
        <v>216</v>
      </c>
      <c r="C73" s="57" t="s">
        <v>217</v>
      </c>
      <c r="D73" s="57" t="s">
        <v>156</v>
      </c>
      <c r="E73" s="57"/>
      <c r="F73" s="53" t="s">
        <v>58</v>
      </c>
      <c r="G73" s="58">
        <v>3.2</v>
      </c>
      <c r="H73" s="60">
        <v>0.15</v>
      </c>
      <c r="I73" s="60">
        <v>0.15</v>
      </c>
      <c r="J73" s="79" t="s">
        <v>59</v>
      </c>
      <c r="K73" s="80">
        <f t="shared" si="61"/>
        <v>3.35</v>
      </c>
      <c r="L73" s="80">
        <f t="shared" si="62"/>
        <v>3.05</v>
      </c>
      <c r="M73" s="81"/>
      <c r="N73" s="82">
        <f t="shared" si="63"/>
        <v>3.248</v>
      </c>
      <c r="O73" s="82">
        <f t="shared" si="64"/>
        <v>3.18</v>
      </c>
      <c r="P73" s="63">
        <f t="shared" si="65"/>
        <v>0.0680000000000001</v>
      </c>
      <c r="Q73" s="63">
        <v>0.048</v>
      </c>
      <c r="R73" s="63">
        <v>0.02</v>
      </c>
      <c r="S73" s="82">
        <f ca="1" t="shared" si="66"/>
        <v>3.21275</v>
      </c>
      <c r="T73" s="92">
        <f ca="1" t="shared" si="67"/>
        <v>0.0180733273441922</v>
      </c>
      <c r="U73" s="93">
        <f ca="1" t="shared" si="68"/>
        <v>2.7665077408155</v>
      </c>
      <c r="V73" s="93">
        <f ca="1" t="shared" si="69"/>
        <v>2.53135458284619</v>
      </c>
      <c r="W73" s="93">
        <f ca="1" t="shared" si="70"/>
        <v>3.0016608987848</v>
      </c>
      <c r="X73" s="93">
        <f ca="1" t="shared" si="71"/>
        <v>2.53135458284619</v>
      </c>
      <c r="Y73" s="101">
        <f ca="1" t="shared" si="72"/>
        <v>0.999999999999984</v>
      </c>
      <c r="Z73" s="105" t="str">
        <f ca="1" t="shared" si="137"/>
        <v/>
      </c>
      <c r="AA73" s="105">
        <f ca="1" t="shared" si="138"/>
        <v>-0.0593625761033274</v>
      </c>
      <c r="AB73" s="105">
        <f ca="1" t="shared" si="139"/>
        <v>0.0127499999999992</v>
      </c>
      <c r="AC73" s="105" t="str">
        <f ca="1" t="shared" si="140"/>
        <v/>
      </c>
      <c r="AD73" s="106"/>
      <c r="AE73" s="107" t="str">
        <f t="shared" si="141"/>
        <v/>
      </c>
      <c r="AF73" s="108"/>
      <c r="AG73" s="122"/>
      <c r="AH73" s="122"/>
      <c r="AI73" s="123"/>
      <c r="AJ73" s="124"/>
      <c r="AK73" s="121">
        <f ca="1" t="shared" si="74"/>
        <v>3.187</v>
      </c>
      <c r="AL73" s="121">
        <f ca="1" t="shared" ref="AL73:BP73" si="146">ROUNDUP(RAND()*($N73-$O73)+$O73,3)</f>
        <v>3.217</v>
      </c>
      <c r="AM73" s="121">
        <f ca="1" t="shared" si="146"/>
        <v>3.24</v>
      </c>
      <c r="AN73" s="121">
        <f ca="1" t="shared" si="146"/>
        <v>3.21</v>
      </c>
      <c r="AO73" s="121">
        <f ca="1" t="shared" si="146"/>
        <v>3.224</v>
      </c>
      <c r="AP73" s="121">
        <f ca="1" t="shared" si="146"/>
        <v>3.24</v>
      </c>
      <c r="AQ73" s="121">
        <f ca="1" t="shared" si="146"/>
        <v>3.193</v>
      </c>
      <c r="AR73" s="121">
        <f ca="1" t="shared" si="146"/>
        <v>3.211</v>
      </c>
      <c r="AS73" s="121">
        <f ca="1" t="shared" si="146"/>
        <v>3.203</v>
      </c>
      <c r="AT73" s="121">
        <f ca="1" t="shared" si="146"/>
        <v>3.228</v>
      </c>
      <c r="AU73" s="121">
        <f ca="1" t="shared" si="146"/>
        <v>3.184</v>
      </c>
      <c r="AV73" s="121">
        <f ca="1" t="shared" si="146"/>
        <v>3.201</v>
      </c>
      <c r="AW73" s="121">
        <f ca="1" t="shared" si="146"/>
        <v>3.234</v>
      </c>
      <c r="AX73" s="121">
        <f ca="1" t="shared" si="146"/>
        <v>3.24</v>
      </c>
      <c r="AY73" s="121">
        <f ca="1" t="shared" si="146"/>
        <v>3.248</v>
      </c>
      <c r="AZ73" s="121">
        <f ca="1" t="shared" si="146"/>
        <v>3.196</v>
      </c>
      <c r="BA73" s="121">
        <f ca="1" t="shared" si="146"/>
        <v>3.199</v>
      </c>
      <c r="BB73" s="121">
        <f ca="1" t="shared" si="146"/>
        <v>3.224</v>
      </c>
      <c r="BC73" s="121">
        <f ca="1" t="shared" si="146"/>
        <v>3.245</v>
      </c>
      <c r="BD73" s="121">
        <f ca="1" t="shared" si="146"/>
        <v>3.208</v>
      </c>
      <c r="BE73" s="121">
        <f ca="1" t="shared" si="146"/>
        <v>3.2</v>
      </c>
      <c r="BF73" s="121">
        <f ca="1" t="shared" si="146"/>
        <v>3.209</v>
      </c>
      <c r="BG73" s="121">
        <f ca="1" t="shared" si="146"/>
        <v>3.213</v>
      </c>
      <c r="BH73" s="121">
        <f ca="1" t="shared" si="146"/>
        <v>3.205</v>
      </c>
      <c r="BI73" s="121">
        <f ca="1" t="shared" si="146"/>
        <v>3.209</v>
      </c>
      <c r="BJ73" s="121">
        <f ca="1" t="shared" si="146"/>
        <v>3.231</v>
      </c>
      <c r="BK73" s="121">
        <f ca="1" t="shared" si="146"/>
        <v>3.209</v>
      </c>
      <c r="BL73" s="121">
        <f ca="1" t="shared" si="146"/>
        <v>3.191</v>
      </c>
      <c r="BM73" s="121">
        <f ca="1" t="shared" si="146"/>
        <v>3.196</v>
      </c>
      <c r="BN73" s="121">
        <f ca="1" t="shared" si="146"/>
        <v>3.22</v>
      </c>
      <c r="BO73" s="121">
        <f ca="1" t="shared" si="146"/>
        <v>3.189</v>
      </c>
      <c r="BP73" s="121">
        <f ca="1" t="shared" si="146"/>
        <v>3.204</v>
      </c>
    </row>
    <row r="74" ht="15" customHeight="1" spans="1:68">
      <c r="A74" s="56"/>
      <c r="B74" s="57" t="s">
        <v>218</v>
      </c>
      <c r="C74" s="57" t="s">
        <v>219</v>
      </c>
      <c r="D74" s="57" t="s">
        <v>156</v>
      </c>
      <c r="E74" s="57"/>
      <c r="F74" s="53" t="s">
        <v>58</v>
      </c>
      <c r="G74" s="58">
        <v>3.2</v>
      </c>
      <c r="H74" s="60">
        <v>0.15</v>
      </c>
      <c r="I74" s="60">
        <v>0.15</v>
      </c>
      <c r="J74" s="79" t="s">
        <v>59</v>
      </c>
      <c r="K74" s="80">
        <f t="shared" si="61"/>
        <v>3.35</v>
      </c>
      <c r="L74" s="80">
        <f t="shared" si="62"/>
        <v>3.05</v>
      </c>
      <c r="M74" s="81"/>
      <c r="N74" s="82">
        <f t="shared" si="63"/>
        <v>3.238</v>
      </c>
      <c r="O74" s="82">
        <f t="shared" si="64"/>
        <v>3.17</v>
      </c>
      <c r="P74" s="63">
        <f t="shared" si="65"/>
        <v>0.0679999999999996</v>
      </c>
      <c r="Q74" s="63">
        <v>0.038</v>
      </c>
      <c r="R74" s="63">
        <v>0.03</v>
      </c>
      <c r="S74" s="82">
        <f ca="1" t="shared" si="66"/>
        <v>3.20184375</v>
      </c>
      <c r="T74" s="92">
        <f ca="1" t="shared" si="67"/>
        <v>0.0210576924493242</v>
      </c>
      <c r="U74" s="93">
        <f ca="1" t="shared" si="68"/>
        <v>2.37442920777412</v>
      </c>
      <c r="V74" s="93">
        <f ca="1" t="shared" si="69"/>
        <v>2.34524351542858</v>
      </c>
      <c r="W74" s="93">
        <f ca="1" t="shared" si="70"/>
        <v>2.40361490011967</v>
      </c>
      <c r="X74" s="93">
        <f ca="1" t="shared" si="71"/>
        <v>2.34524351542858</v>
      </c>
      <c r="Y74" s="101">
        <f ca="1" t="shared" si="72"/>
        <v>0.999999999998731</v>
      </c>
      <c r="Z74" s="105" t="str">
        <f ca="1" t="shared" si="137"/>
        <v/>
      </c>
      <c r="AA74" s="105">
        <f ca="1" t="shared" si="138"/>
        <v>-0.0821764428728047</v>
      </c>
      <c r="AB74" s="105">
        <f ca="1" t="shared" si="139"/>
        <v>0.00184374999999903</v>
      </c>
      <c r="AC74" s="105" t="str">
        <f ca="1" t="shared" si="140"/>
        <v/>
      </c>
      <c r="AD74" s="106"/>
      <c r="AE74" s="107" t="str">
        <f t="shared" si="141"/>
        <v/>
      </c>
      <c r="AF74" s="108"/>
      <c r="AG74" s="122"/>
      <c r="AH74" s="122"/>
      <c r="AI74" s="123"/>
      <c r="AJ74" s="124"/>
      <c r="AK74" s="121">
        <f ca="1" t="shared" si="74"/>
        <v>3.193</v>
      </c>
      <c r="AL74" s="121">
        <f ca="1" t="shared" ref="AL74:BP74" si="147">ROUNDUP(RAND()*($N74-$O74)+$O74,3)</f>
        <v>3.236</v>
      </c>
      <c r="AM74" s="121">
        <f ca="1" t="shared" si="147"/>
        <v>3.21</v>
      </c>
      <c r="AN74" s="121">
        <f ca="1" t="shared" si="147"/>
        <v>3.191</v>
      </c>
      <c r="AO74" s="121">
        <f ca="1" t="shared" si="147"/>
        <v>3.172</v>
      </c>
      <c r="AP74" s="121">
        <f ca="1" t="shared" si="147"/>
        <v>3.218</v>
      </c>
      <c r="AQ74" s="121">
        <f ca="1" t="shared" si="147"/>
        <v>3.232</v>
      </c>
      <c r="AR74" s="121">
        <f ca="1" t="shared" si="147"/>
        <v>3.236</v>
      </c>
      <c r="AS74" s="121">
        <f ca="1" t="shared" si="147"/>
        <v>3.233</v>
      </c>
      <c r="AT74" s="121">
        <f ca="1" t="shared" si="147"/>
        <v>3.179</v>
      </c>
      <c r="AU74" s="121">
        <f ca="1" t="shared" si="147"/>
        <v>3.18</v>
      </c>
      <c r="AV74" s="121">
        <f ca="1" t="shared" si="147"/>
        <v>3.187</v>
      </c>
      <c r="AW74" s="121">
        <f ca="1" t="shared" si="147"/>
        <v>3.226</v>
      </c>
      <c r="AX74" s="121">
        <f ca="1" t="shared" si="147"/>
        <v>3.171</v>
      </c>
      <c r="AY74" s="121">
        <f ca="1" t="shared" si="147"/>
        <v>3.209</v>
      </c>
      <c r="AZ74" s="121">
        <f ca="1" t="shared" si="147"/>
        <v>3.215</v>
      </c>
      <c r="BA74" s="121">
        <f ca="1" t="shared" si="147"/>
        <v>3.174</v>
      </c>
      <c r="BB74" s="121">
        <f ca="1" t="shared" si="147"/>
        <v>3.182</v>
      </c>
      <c r="BC74" s="121">
        <f ca="1" t="shared" si="147"/>
        <v>3.19</v>
      </c>
      <c r="BD74" s="121">
        <f ca="1" t="shared" si="147"/>
        <v>3.182</v>
      </c>
      <c r="BE74" s="121">
        <f ca="1" t="shared" si="147"/>
        <v>3.217</v>
      </c>
      <c r="BF74" s="121">
        <f ca="1" t="shared" si="147"/>
        <v>3.205</v>
      </c>
      <c r="BG74" s="121">
        <f ca="1" t="shared" si="147"/>
        <v>3.205</v>
      </c>
      <c r="BH74" s="121">
        <f ca="1" t="shared" si="147"/>
        <v>3.224</v>
      </c>
      <c r="BI74" s="121">
        <f ca="1" t="shared" si="147"/>
        <v>3.19</v>
      </c>
      <c r="BJ74" s="121">
        <f ca="1" t="shared" si="147"/>
        <v>3.21</v>
      </c>
      <c r="BK74" s="121">
        <f ca="1" t="shared" si="147"/>
        <v>3.185</v>
      </c>
      <c r="BL74" s="121">
        <f ca="1" t="shared" si="147"/>
        <v>3.211</v>
      </c>
      <c r="BM74" s="121">
        <f ca="1" t="shared" si="147"/>
        <v>3.236</v>
      </c>
      <c r="BN74" s="121">
        <f ca="1" t="shared" si="147"/>
        <v>3.198</v>
      </c>
      <c r="BO74" s="121">
        <f ca="1" t="shared" si="147"/>
        <v>3.187</v>
      </c>
      <c r="BP74" s="121">
        <f ca="1" t="shared" si="147"/>
        <v>3.175</v>
      </c>
    </row>
  </sheetData>
  <autoFilter xmlns:etc="http://www.wps.cn/officeDocument/2017/etCustomData" ref="A10:BQ74" etc:filterBottomFollowUsedRange="0">
    <extLst/>
  </autoFilter>
  <mergeCells count="18">
    <mergeCell ref="A1:AE1"/>
    <mergeCell ref="V2:W2"/>
    <mergeCell ref="F4:G4"/>
    <mergeCell ref="H4:L4"/>
    <mergeCell ref="N4:S4"/>
    <mergeCell ref="T4:W4"/>
    <mergeCell ref="F5:G5"/>
    <mergeCell ref="H5:L5"/>
    <mergeCell ref="N5:S5"/>
    <mergeCell ref="T5:W5"/>
    <mergeCell ref="F6:G6"/>
    <mergeCell ref="H6:L6"/>
    <mergeCell ref="N6:S6"/>
    <mergeCell ref="T6:W6"/>
    <mergeCell ref="B8:L8"/>
    <mergeCell ref="N8:AE8"/>
    <mergeCell ref="AG8:AI8"/>
    <mergeCell ref="AK8:BP8"/>
  </mergeCells>
  <conditionalFormatting sqref="G11">
    <cfRule type="expression" dxfId="0" priority="4250">
      <formula>AND($D11&lt;&gt;"Tolerance",$E11&lt;&gt;"")</formula>
    </cfRule>
    <cfRule type="expression" dxfId="1" priority="4251">
      <formula>AND(OR($D11="GD&amp;T",$D11="MAX",$D11="MIN"),$E11="")</formula>
    </cfRule>
  </conditionalFormatting>
  <conditionalFormatting sqref="H11:I11">
    <cfRule type="containsBlanks" dxfId="2" priority="4246">
      <formula>LEN(TRIM(H11))=0</formula>
    </cfRule>
  </conditionalFormatting>
  <conditionalFormatting sqref="H12">
    <cfRule type="containsBlanks" dxfId="2" priority="2794">
      <formula>LEN(TRIM(H12))=0</formula>
    </cfRule>
  </conditionalFormatting>
  <conditionalFormatting sqref="I12">
    <cfRule type="containsBlanks" dxfId="2" priority="2791">
      <formula>LEN(TRIM(I12))=0</formula>
    </cfRule>
  </conditionalFormatting>
  <conditionalFormatting sqref="H18">
    <cfRule type="containsBlanks" dxfId="2" priority="2789">
      <formula>LEN(TRIM(H18))=0</formula>
    </cfRule>
  </conditionalFormatting>
  <conditionalFormatting sqref="I18">
    <cfRule type="containsBlanks" dxfId="2" priority="2786">
      <formula>LEN(TRIM(I18))=0</formula>
    </cfRule>
  </conditionalFormatting>
  <conditionalFormatting sqref="H19:I19">
    <cfRule type="containsBlanks" dxfId="2" priority="3092">
      <formula>LEN(TRIM(H19))=0</formula>
    </cfRule>
  </conditionalFormatting>
  <conditionalFormatting sqref="G22">
    <cfRule type="expression" dxfId="0" priority="4770">
      <formula>AND($D22="MIN",$F22&lt;&gt;"")</formula>
    </cfRule>
    <cfRule type="expression" dxfId="1" priority="4771">
      <formula>AND($D22="MIN",$F22="")</formula>
    </cfRule>
    <cfRule type="containsBlanks" dxfId="2" priority="4772">
      <formula>LEN(TRIM(G22))=0</formula>
    </cfRule>
  </conditionalFormatting>
  <conditionalFormatting sqref="H22">
    <cfRule type="expression" dxfId="1" priority="3749">
      <formula>AND(OR($D22="GD&amp;T",$D22="MAX"),$G22="")</formula>
    </cfRule>
    <cfRule type="containsBlanks" dxfId="2" priority="3750">
      <formula>LEN(TRIM(H22))=0</formula>
    </cfRule>
  </conditionalFormatting>
  <conditionalFormatting sqref="G23:H23">
    <cfRule type="containsBlanks" dxfId="2" priority="4763">
      <formula>LEN(TRIM(G23))=0</formula>
    </cfRule>
  </conditionalFormatting>
  <conditionalFormatting sqref="H23">
    <cfRule type="expression" dxfId="0" priority="4761">
      <formula>AND($D23="MIN",$F23&lt;&gt;"")</formula>
    </cfRule>
    <cfRule type="expression" dxfId="1" priority="4762">
      <formula>AND($D23="MIN",$F23="")</formula>
    </cfRule>
  </conditionalFormatting>
  <conditionalFormatting sqref="H24:I24">
    <cfRule type="expression" dxfId="1" priority="3747">
      <formula>AND(OR($D24="GD&amp;T",$D24="MAX"),$G24="")</formula>
    </cfRule>
    <cfRule type="containsBlanks" dxfId="2" priority="3748">
      <formula>LEN(TRIM(H24))=0</formula>
    </cfRule>
  </conditionalFormatting>
  <conditionalFormatting sqref="H36">
    <cfRule type="expression" dxfId="0" priority="1162">
      <formula>AND(OR($F36="GD&amp;T",$F36="MAX"),$I36&lt;&gt;"")</formula>
    </cfRule>
    <cfRule type="expression" dxfId="3" priority="1163">
      <formula>AND(OR($F36="GD&amp;T",$F36="MAX"),$I36="")</formula>
    </cfRule>
    <cfRule type="containsBlanks" dxfId="2" priority="1164">
      <formula>LEN(TRIM(H36))=0</formula>
    </cfRule>
  </conditionalFormatting>
  <conditionalFormatting sqref="I36">
    <cfRule type="expression" dxfId="0" priority="1321">
      <formula>AND($F36="MIN",$H36&lt;&gt;"")</formula>
    </cfRule>
    <cfRule type="expression" dxfId="3" priority="1322">
      <formula>AND($F36="MIN",$H36="")</formula>
    </cfRule>
  </conditionalFormatting>
  <conditionalFormatting sqref="H39">
    <cfRule type="expression" dxfId="0" priority="1171">
      <formula>AND(OR($F39="GD&amp;T",$F39="MAX"),$I39&lt;&gt;"")</formula>
    </cfRule>
    <cfRule type="expression" dxfId="3" priority="1172">
      <formula>AND(OR($F39="GD&amp;T",$F39="MAX"),$I39="")</formula>
    </cfRule>
    <cfRule type="containsBlanks" dxfId="2" priority="1173">
      <formula>LEN(TRIM(H39))=0</formula>
    </cfRule>
  </conditionalFormatting>
  <conditionalFormatting sqref="H42">
    <cfRule type="expression" dxfId="0" priority="173">
      <formula>AND(OR($F42="GD&amp;T",$F42="MAX"),$I42&lt;&gt;"")</formula>
    </cfRule>
    <cfRule type="expression" dxfId="3" priority="174">
      <formula>AND(OR($F42="GD&amp;T",$F42="MAX"),$I42="")</formula>
    </cfRule>
    <cfRule type="containsBlanks" dxfId="2" priority="175">
      <formula>LEN(TRIM(H42))=0</formula>
    </cfRule>
  </conditionalFormatting>
  <conditionalFormatting sqref="I44">
    <cfRule type="containsBlanks" dxfId="2" priority="172">
      <formula>LEN(TRIM(I44))=0</formula>
    </cfRule>
  </conditionalFormatting>
  <conditionalFormatting sqref="H45">
    <cfRule type="expression" dxfId="0" priority="1144">
      <formula>AND(OR($F45="GD&amp;T",$F45="MAX"),$I45&lt;&gt;"")</formula>
    </cfRule>
    <cfRule type="expression" dxfId="3" priority="1145">
      <formula>AND(OR($F45="GD&amp;T",$F45="MAX"),$I45="")</formula>
    </cfRule>
    <cfRule type="containsBlanks" dxfId="2" priority="1146">
      <formula>LEN(TRIM(H45))=0</formula>
    </cfRule>
  </conditionalFormatting>
  <conditionalFormatting sqref="H48">
    <cfRule type="expression" dxfId="0" priority="1129">
      <formula>AND(OR($F48="GD&amp;T",$F48="MAX"),$I48&lt;&gt;"")</formula>
    </cfRule>
    <cfRule type="expression" dxfId="3" priority="1130">
      <formula>AND(OR($F48="GD&amp;T",$F48="MAX"),$I48="")</formula>
    </cfRule>
    <cfRule type="containsBlanks" dxfId="2" priority="1131">
      <formula>LEN(TRIM(H48))=0</formula>
    </cfRule>
  </conditionalFormatting>
  <conditionalFormatting sqref="H53">
    <cfRule type="expression" dxfId="0" priority="144">
      <formula>AND(OR($F53="GD&amp;T",$F53="MAX"),$I53&lt;&gt;"")</formula>
    </cfRule>
    <cfRule type="expression" dxfId="3" priority="145">
      <formula>AND(OR($F53="GD&amp;T",$F53="MAX"),$I53="")</formula>
    </cfRule>
    <cfRule type="containsBlanks" dxfId="2" priority="146">
      <formula>LEN(TRIM(H53))=0</formula>
    </cfRule>
  </conditionalFormatting>
  <conditionalFormatting sqref="I55">
    <cfRule type="containsBlanks" dxfId="2" priority="143">
      <formula>LEN(TRIM(I55))=0</formula>
    </cfRule>
  </conditionalFormatting>
  <conditionalFormatting sqref="G60">
    <cfRule type="expression" dxfId="0" priority="44">
      <formula>AND($D60="MIN",$F60&lt;&gt;"")</formula>
    </cfRule>
    <cfRule type="expression" dxfId="1" priority="45">
      <formula>AND($D60="MIN",$F60="")</formula>
    </cfRule>
    <cfRule type="containsBlanks" dxfId="2" priority="46">
      <formula>LEN(TRIM(G60))=0</formula>
    </cfRule>
  </conditionalFormatting>
  <conditionalFormatting sqref="H60">
    <cfRule type="expression" dxfId="1" priority="42">
      <formula>AND(OR($D60="GD&amp;T",$D60="MAX"),$G60="")</formula>
    </cfRule>
    <cfRule type="containsBlanks" dxfId="2" priority="43">
      <formula>LEN(TRIM(H60))=0</formula>
    </cfRule>
  </conditionalFormatting>
  <conditionalFormatting sqref="I60">
    <cfRule type="expression" dxfId="1" priority="40">
      <formula>AND(OR($D60="GD&amp;T",$D60="MAX"),$G60="")</formula>
    </cfRule>
    <cfRule type="containsBlanks" dxfId="2" priority="41">
      <formula>LEN(TRIM(I60))=0</formula>
    </cfRule>
  </conditionalFormatting>
  <conditionalFormatting sqref="T60:AC60">
    <cfRule type="expression" dxfId="4" priority="30">
      <formula>AND($AD60&lt;0.966,$AD60&lt;&gt;"")</formula>
    </cfRule>
  </conditionalFormatting>
  <conditionalFormatting sqref="U60:X60">
    <cfRule type="cellIs" dxfId="5" priority="37" operator="lessThan">
      <formula>1.33</formula>
    </cfRule>
    <cfRule type="notContainsBlanks" dxfId="6" priority="39">
      <formula>LEN(TRIM(U60))&gt;0</formula>
    </cfRule>
  </conditionalFormatting>
  <conditionalFormatting sqref="Y60">
    <cfRule type="notContainsBlanks" dxfId="7" priority="38">
      <formula>LEN(TRIM(Y60))&gt;0</formula>
    </cfRule>
  </conditionalFormatting>
  <conditionalFormatting sqref="Y60:AC60">
    <cfRule type="containsBlanks" dxfId="1" priority="31">
      <formula>LEN(TRIM(Y60))=0</formula>
    </cfRule>
    <cfRule type="cellIs" dxfId="8" priority="32" operator="between">
      <formula>0.9</formula>
      <formula>0.998</formula>
    </cfRule>
    <cfRule type="cellIs" dxfId="9" priority="33" operator="greaterThanOrEqual">
      <formula>0.998</formula>
    </cfRule>
  </conditionalFormatting>
  <conditionalFormatting sqref="AD60:AE60">
    <cfRule type="expression" dxfId="7" priority="29">
      <formula>AND($AD60&lt;0.966,$AD60&lt;&gt;"")</formula>
    </cfRule>
  </conditionalFormatting>
  <conditionalFormatting sqref="AK60:BP60">
    <cfRule type="containsBlanks" dxfId="10" priority="24">
      <formula>LEN(TRIM(AK60))=0</formula>
    </cfRule>
    <cfRule type="expression" dxfId="11" priority="25">
      <formula>AND($L60&lt;&gt;"",$AK60&lt;&gt;"",AK60&lt;$L60)</formula>
    </cfRule>
    <cfRule type="expression" dxfId="12" priority="26">
      <formula>AND($K60&lt;&gt;"",$AK60&lt;&gt;"",AK60&gt;$K60)</formula>
    </cfRule>
    <cfRule type="notContainsBlanks" dxfId="6" priority="27">
      <formula>LEN(TRIM(AK60))&gt;0</formula>
    </cfRule>
    <cfRule type="containsBlanks" dxfId="10" priority="28">
      <formula>LEN(TRIM(AK60))=0</formula>
    </cfRule>
  </conditionalFormatting>
  <conditionalFormatting sqref="G61">
    <cfRule type="expression" dxfId="0" priority="21">
      <formula>AND($D61="MIN",$F61&lt;&gt;"")</formula>
    </cfRule>
    <cfRule type="expression" dxfId="1" priority="22">
      <formula>AND($D61="MIN",$F61="")</formula>
    </cfRule>
    <cfRule type="containsBlanks" dxfId="2" priority="23">
      <formula>LEN(TRIM(G61))=0</formula>
    </cfRule>
  </conditionalFormatting>
  <conditionalFormatting sqref="H61">
    <cfRule type="expression" dxfId="1" priority="19">
      <formula>AND(OR($D61="GD&amp;T",$D61="MAX"),$G61="")</formula>
    </cfRule>
    <cfRule type="containsBlanks" dxfId="2" priority="20">
      <formula>LEN(TRIM(H61))=0</formula>
    </cfRule>
  </conditionalFormatting>
  <conditionalFormatting sqref="I61">
    <cfRule type="expression" dxfId="1" priority="17">
      <formula>AND(OR($D61="GD&amp;T",$D61="MAX"),$G61="")</formula>
    </cfRule>
    <cfRule type="containsBlanks" dxfId="2" priority="18">
      <formula>LEN(TRIM(I61))=0</formula>
    </cfRule>
  </conditionalFormatting>
  <conditionalFormatting sqref="T61:AC61">
    <cfRule type="expression" dxfId="4" priority="7">
      <formula>AND($AD61&lt;0.966,$AD61&lt;&gt;"")</formula>
    </cfRule>
  </conditionalFormatting>
  <conditionalFormatting sqref="U61:X61">
    <cfRule type="cellIs" dxfId="5" priority="14" operator="lessThan">
      <formula>1.33</formula>
    </cfRule>
    <cfRule type="notContainsBlanks" dxfId="6" priority="16">
      <formula>LEN(TRIM(U61))&gt;0</formula>
    </cfRule>
  </conditionalFormatting>
  <conditionalFormatting sqref="Y61">
    <cfRule type="notContainsBlanks" dxfId="7" priority="15">
      <formula>LEN(TRIM(Y61))&gt;0</formula>
    </cfRule>
  </conditionalFormatting>
  <conditionalFormatting sqref="Y61:AC61">
    <cfRule type="containsBlanks" dxfId="1" priority="8">
      <formula>LEN(TRIM(Y61))=0</formula>
    </cfRule>
    <cfRule type="cellIs" dxfId="8" priority="9" operator="between">
      <formula>0.9</formula>
      <formula>0.998</formula>
    </cfRule>
    <cfRule type="cellIs" dxfId="9" priority="10" operator="greaterThanOrEqual">
      <formula>0.998</formula>
    </cfRule>
  </conditionalFormatting>
  <conditionalFormatting sqref="AD61:AE61">
    <cfRule type="expression" dxfId="7" priority="6">
      <formula>AND($AD61&lt;0.966,$AD61&lt;&gt;"")</formula>
    </cfRule>
  </conditionalFormatting>
  <conditionalFormatting sqref="AK61:BP61">
    <cfRule type="containsBlanks" dxfId="10" priority="1">
      <formula>LEN(TRIM(AK61))=0</formula>
    </cfRule>
    <cfRule type="expression" dxfId="11" priority="2">
      <formula>AND($L61&lt;&gt;"",$AK61&lt;&gt;"",AK61&lt;$L61)</formula>
    </cfRule>
    <cfRule type="expression" dxfId="12" priority="3">
      <formula>AND($K61&lt;&gt;"",$AK61&lt;&gt;"",AK61&gt;$K61)</formula>
    </cfRule>
    <cfRule type="notContainsBlanks" dxfId="6" priority="4">
      <formula>LEN(TRIM(AK61))&gt;0</formula>
    </cfRule>
    <cfRule type="containsBlanks" dxfId="10" priority="5">
      <formula>LEN(TRIM(AK61))=0</formula>
    </cfRule>
  </conditionalFormatting>
  <conditionalFormatting sqref="G67">
    <cfRule type="expression" dxfId="0" priority="274">
      <formula>AND($D67&lt;&gt;"Tolerance",$E67&lt;&gt;"")</formula>
    </cfRule>
    <cfRule type="expression" dxfId="1" priority="275">
      <formula>AND(OR($D67="GD&amp;T",$D67="MAX",$D67="MIN"),$E67="")</formula>
    </cfRule>
    <cfRule type="containsBlanks" dxfId="2" priority="276">
      <formula>LEN(TRIM(G67))=0</formula>
    </cfRule>
  </conditionalFormatting>
  <conditionalFormatting sqref="H67:I67">
    <cfRule type="containsBlanks" dxfId="2" priority="282">
      <formula>LEN(TRIM(H67))=0</formula>
    </cfRule>
  </conditionalFormatting>
  <conditionalFormatting sqref="H67">
    <cfRule type="expression" dxfId="0" priority="270">
      <formula>AND($F67="MIN",$H67&lt;&gt;"")</formula>
    </cfRule>
    <cfRule type="expression" dxfId="3" priority="271">
      <formula>AND($F67="MIN",$H67="")</formula>
    </cfRule>
  </conditionalFormatting>
  <conditionalFormatting sqref="I67">
    <cfRule type="expression" dxfId="0" priority="272">
      <formula>AND(OR($F67="GD&amp;T",$F67="MAX"),$I67&lt;&gt;"")</formula>
    </cfRule>
    <cfRule type="expression" dxfId="3" priority="273">
      <formula>AND(OR($F67="GD&amp;T",$F67="MAX"),$I67="")</formula>
    </cfRule>
  </conditionalFormatting>
  <conditionalFormatting sqref="S67">
    <cfRule type="expression" dxfId="13" priority="283">
      <formula>AND($L67&lt;&gt;"",$AK67&lt;&gt;"",S67&lt;$L67)</formula>
    </cfRule>
    <cfRule type="expression" dxfId="14" priority="284">
      <formula>AND($K67&lt;&gt;"",$AK67&lt;&gt;"",S67&gt;$K67)</formula>
    </cfRule>
    <cfRule type="notContainsBlanks" dxfId="6" priority="285">
      <formula>LEN(TRIM(S67))&gt;0</formula>
    </cfRule>
  </conditionalFormatting>
  <conditionalFormatting sqref="T67:AC67">
    <cfRule type="expression" dxfId="4" priority="278">
      <formula>AND($AD67&lt;0.966,$AD67&lt;&gt;"")</formula>
    </cfRule>
  </conditionalFormatting>
  <conditionalFormatting sqref="U67:X67">
    <cfRule type="cellIs" dxfId="5" priority="287" operator="lessThan">
      <formula>1.33</formula>
    </cfRule>
    <cfRule type="notContainsBlanks" dxfId="6" priority="289">
      <formula>LEN(TRIM(U67))&gt;0</formula>
    </cfRule>
  </conditionalFormatting>
  <conditionalFormatting sqref="Y67">
    <cfRule type="notContainsBlanks" dxfId="7" priority="288">
      <formula>LEN(TRIM(Y67))&gt;0</formula>
    </cfRule>
  </conditionalFormatting>
  <conditionalFormatting sqref="Y67:AC67">
    <cfRule type="containsBlanks" dxfId="1" priority="279">
      <formula>LEN(TRIM(Y67))=0</formula>
    </cfRule>
    <cfRule type="cellIs" dxfId="8" priority="280" operator="between">
      <formula>0.9</formula>
      <formula>0.998</formula>
    </cfRule>
    <cfRule type="cellIs" dxfId="9" priority="281" operator="greaterThanOrEqual">
      <formula>0.998</formula>
    </cfRule>
  </conditionalFormatting>
  <conditionalFormatting sqref="AD67:AE67">
    <cfRule type="expression" dxfId="7" priority="277">
      <formula>AND($AD67&lt;0.966,$AD67&lt;&gt;"")</formula>
    </cfRule>
  </conditionalFormatting>
  <conditionalFormatting sqref="G68">
    <cfRule type="expression" dxfId="0" priority="110">
      <formula>AND($D68&lt;&gt;"Tolerance",$E68&lt;&gt;"")</formula>
    </cfRule>
    <cfRule type="expression" dxfId="1" priority="111">
      <formula>AND(OR($D68="GD&amp;T",$D68="MAX",$D68="MIN"),$E68="")</formula>
    </cfRule>
    <cfRule type="containsBlanks" dxfId="2" priority="112">
      <formula>LEN(TRIM(G68))=0</formula>
    </cfRule>
  </conditionalFormatting>
  <conditionalFormatting sqref="H68:I68">
    <cfRule type="containsBlanks" dxfId="2" priority="118">
      <formula>LEN(TRIM(H68))=0</formula>
    </cfRule>
  </conditionalFormatting>
  <conditionalFormatting sqref="H68">
    <cfRule type="expression" dxfId="0" priority="106">
      <formula>AND($F68="MIN",$H68&lt;&gt;"")</formula>
    </cfRule>
    <cfRule type="expression" dxfId="3" priority="107">
      <formula>AND($F68="MIN",$H68="")</formula>
    </cfRule>
  </conditionalFormatting>
  <conditionalFormatting sqref="I68">
    <cfRule type="expression" dxfId="0" priority="108">
      <formula>AND(OR($F68="GD&amp;T",$F68="MAX"),$I68&lt;&gt;"")</formula>
    </cfRule>
    <cfRule type="expression" dxfId="3" priority="109">
      <formula>AND(OR($F68="GD&amp;T",$F68="MAX"),$I68="")</formula>
    </cfRule>
  </conditionalFormatting>
  <conditionalFormatting sqref="N68:O68">
    <cfRule type="expression" dxfId="13" priority="125">
      <formula>AND($L68&lt;&gt;"",$AK68&lt;&gt;"",N68&lt;$L68)</formula>
    </cfRule>
    <cfRule type="expression" dxfId="14" priority="126">
      <formula>AND($K68&lt;&gt;"",$AK68&lt;&gt;"",N68&gt;$K68)</formula>
    </cfRule>
    <cfRule type="notContainsBlanks" dxfId="6" priority="127">
      <formula>LEN(TRIM(N68))&gt;0</formula>
    </cfRule>
  </conditionalFormatting>
  <conditionalFormatting sqref="S68">
    <cfRule type="expression" dxfId="13" priority="119">
      <formula>AND($L68&lt;&gt;"",$AK68&lt;&gt;"",S68&lt;$L68)</formula>
    </cfRule>
    <cfRule type="expression" dxfId="14" priority="120">
      <formula>AND($K68&lt;&gt;"",$AK68&lt;&gt;"",S68&gt;$K68)</formula>
    </cfRule>
    <cfRule type="notContainsBlanks" dxfId="6" priority="121">
      <formula>LEN(TRIM(S68))&gt;0</formula>
    </cfRule>
  </conditionalFormatting>
  <conditionalFormatting sqref="T68:AC68">
    <cfRule type="expression" dxfId="4" priority="114">
      <formula>AND($AD68&lt;0.966,$AD68&lt;&gt;"")</formula>
    </cfRule>
  </conditionalFormatting>
  <conditionalFormatting sqref="U68:X68">
    <cfRule type="cellIs" dxfId="5" priority="122" operator="lessThan">
      <formula>1.33</formula>
    </cfRule>
    <cfRule type="notContainsBlanks" dxfId="6" priority="124">
      <formula>LEN(TRIM(U68))&gt;0</formula>
    </cfRule>
  </conditionalFormatting>
  <conditionalFormatting sqref="Y68">
    <cfRule type="notContainsBlanks" dxfId="7" priority="123">
      <formula>LEN(TRIM(Y68))&gt;0</formula>
    </cfRule>
  </conditionalFormatting>
  <conditionalFormatting sqref="Y68:AC68">
    <cfRule type="containsBlanks" dxfId="1" priority="115">
      <formula>LEN(TRIM(Y68))=0</formula>
    </cfRule>
    <cfRule type="cellIs" dxfId="8" priority="116" operator="between">
      <formula>0.9</formula>
      <formula>0.998</formula>
    </cfRule>
    <cfRule type="cellIs" dxfId="9" priority="117" operator="greaterThanOrEqual">
      <formula>0.998</formula>
    </cfRule>
  </conditionalFormatting>
  <conditionalFormatting sqref="AD68:AE68">
    <cfRule type="expression" dxfId="7" priority="113">
      <formula>AND($AD68&lt;0.966,$AD68&lt;&gt;"")</formula>
    </cfRule>
  </conditionalFormatting>
  <conditionalFormatting sqref="AK68:BP68">
    <cfRule type="containsBlanks" dxfId="10" priority="101">
      <formula>LEN(TRIM(AK68))=0</formula>
    </cfRule>
    <cfRule type="expression" dxfId="11" priority="102">
      <formula>AND($L68&lt;&gt;"",$AK68&lt;&gt;"",AK68&lt;$L68)</formula>
    </cfRule>
    <cfRule type="expression" dxfId="12" priority="103">
      <formula>AND($K68&lt;&gt;"",$AK68&lt;&gt;"",AK68&gt;$K68)</formula>
    </cfRule>
    <cfRule type="notContainsBlanks" dxfId="6" priority="104">
      <formula>LEN(TRIM(AK68))&gt;0</formula>
    </cfRule>
    <cfRule type="containsBlanks" dxfId="10" priority="105">
      <formula>LEN(TRIM(AK68))=0</formula>
    </cfRule>
  </conditionalFormatting>
  <conditionalFormatting sqref="G69">
    <cfRule type="expression" dxfId="0" priority="83">
      <formula>AND($D69&lt;&gt;"Tolerance",$E69&lt;&gt;"")</formula>
    </cfRule>
    <cfRule type="expression" dxfId="1" priority="84">
      <formula>AND(OR($D69="GD&amp;T",$D69="MAX",$D69="MIN"),$E69="")</formula>
    </cfRule>
    <cfRule type="containsBlanks" dxfId="2" priority="85">
      <formula>LEN(TRIM(G69))=0</formula>
    </cfRule>
  </conditionalFormatting>
  <conditionalFormatting sqref="H69:I69">
    <cfRule type="containsBlanks" dxfId="2" priority="91">
      <formula>LEN(TRIM(H69))=0</formula>
    </cfRule>
  </conditionalFormatting>
  <conditionalFormatting sqref="H69">
    <cfRule type="expression" dxfId="0" priority="79">
      <formula>AND($F69="MIN",$H69&lt;&gt;"")</formula>
    </cfRule>
    <cfRule type="expression" dxfId="3" priority="80">
      <formula>AND($F69="MIN",$H69="")</formula>
    </cfRule>
  </conditionalFormatting>
  <conditionalFormatting sqref="I69">
    <cfRule type="expression" dxfId="0" priority="81">
      <formula>AND(OR($F69="GD&amp;T",$F69="MAX"),$I69&lt;&gt;"")</formula>
    </cfRule>
    <cfRule type="expression" dxfId="3" priority="82">
      <formula>AND(OR($F69="GD&amp;T",$F69="MAX"),$I69="")</formula>
    </cfRule>
  </conditionalFormatting>
  <conditionalFormatting sqref="N69:O69">
    <cfRule type="expression" dxfId="13" priority="98">
      <formula>AND($L69&lt;&gt;"",$AK69&lt;&gt;"",N69&lt;$L69)</formula>
    </cfRule>
    <cfRule type="expression" dxfId="14" priority="99">
      <formula>AND($K69&lt;&gt;"",$AK69&lt;&gt;"",N69&gt;$K69)</formula>
    </cfRule>
    <cfRule type="notContainsBlanks" dxfId="6" priority="100">
      <formula>LEN(TRIM(N69))&gt;0</formula>
    </cfRule>
  </conditionalFormatting>
  <conditionalFormatting sqref="S69">
    <cfRule type="expression" dxfId="13" priority="92">
      <formula>AND($L69&lt;&gt;"",$AK69&lt;&gt;"",S69&lt;$L69)</formula>
    </cfRule>
    <cfRule type="expression" dxfId="14" priority="93">
      <formula>AND($K69&lt;&gt;"",$AK69&lt;&gt;"",S69&gt;$K69)</formula>
    </cfRule>
    <cfRule type="notContainsBlanks" dxfId="6" priority="94">
      <formula>LEN(TRIM(S69))&gt;0</formula>
    </cfRule>
  </conditionalFormatting>
  <conditionalFormatting sqref="T69:AC69">
    <cfRule type="expression" dxfId="4" priority="87">
      <formula>AND($AD69&lt;0.966,$AD69&lt;&gt;"")</formula>
    </cfRule>
  </conditionalFormatting>
  <conditionalFormatting sqref="U69:X69">
    <cfRule type="cellIs" dxfId="5" priority="95" operator="lessThan">
      <formula>1.33</formula>
    </cfRule>
    <cfRule type="notContainsBlanks" dxfId="6" priority="97">
      <formula>LEN(TRIM(U69))&gt;0</formula>
    </cfRule>
  </conditionalFormatting>
  <conditionalFormatting sqref="Y69">
    <cfRule type="notContainsBlanks" dxfId="7" priority="96">
      <formula>LEN(TRIM(Y69))&gt;0</formula>
    </cfRule>
  </conditionalFormatting>
  <conditionalFormatting sqref="Y69:AC69">
    <cfRule type="containsBlanks" dxfId="1" priority="88">
      <formula>LEN(TRIM(Y69))=0</formula>
    </cfRule>
    <cfRule type="cellIs" dxfId="8" priority="89" operator="between">
      <formula>0.9</formula>
      <formula>0.998</formula>
    </cfRule>
    <cfRule type="cellIs" dxfId="9" priority="90" operator="greaterThanOrEqual">
      <formula>0.998</formula>
    </cfRule>
  </conditionalFormatting>
  <conditionalFormatting sqref="AD69:AE69">
    <cfRule type="expression" dxfId="7" priority="86">
      <formula>AND($AD69&lt;0.966,$AD69&lt;&gt;"")</formula>
    </cfRule>
  </conditionalFormatting>
  <conditionalFormatting sqref="AK69:BP69">
    <cfRule type="containsBlanks" dxfId="10" priority="74">
      <formula>LEN(TRIM(AK69))=0</formula>
    </cfRule>
    <cfRule type="expression" dxfId="11" priority="75">
      <formula>AND($L69&lt;&gt;"",$AK69&lt;&gt;"",AK69&lt;$L69)</formula>
    </cfRule>
    <cfRule type="expression" dxfId="12" priority="76">
      <formula>AND($K69&lt;&gt;"",$AK69&lt;&gt;"",AK69&gt;$K69)</formula>
    </cfRule>
    <cfRule type="notContainsBlanks" dxfId="6" priority="77">
      <formula>LEN(TRIM(AK69))&gt;0</formula>
    </cfRule>
    <cfRule type="containsBlanks" dxfId="10" priority="78">
      <formula>LEN(TRIM(AK69))=0</formula>
    </cfRule>
  </conditionalFormatting>
  <conditionalFormatting sqref="G70">
    <cfRule type="expression" dxfId="0" priority="56">
      <formula>AND($D70&lt;&gt;"Tolerance",$E70&lt;&gt;"")</formula>
    </cfRule>
    <cfRule type="expression" dxfId="1" priority="57">
      <formula>AND(OR($D70="GD&amp;T",$D70="MAX",$D70="MIN"),$E70="")</formula>
    </cfRule>
    <cfRule type="containsBlanks" dxfId="2" priority="58">
      <formula>LEN(TRIM(G70))=0</formula>
    </cfRule>
  </conditionalFormatting>
  <conditionalFormatting sqref="H70:I70">
    <cfRule type="containsBlanks" dxfId="2" priority="64">
      <formula>LEN(TRIM(H70))=0</formula>
    </cfRule>
  </conditionalFormatting>
  <conditionalFormatting sqref="H70">
    <cfRule type="expression" dxfId="0" priority="52">
      <formula>AND($F70="MIN",$H70&lt;&gt;"")</formula>
    </cfRule>
    <cfRule type="expression" dxfId="3" priority="53">
      <formula>AND($F70="MIN",$H70="")</formula>
    </cfRule>
  </conditionalFormatting>
  <conditionalFormatting sqref="I70">
    <cfRule type="expression" dxfId="0" priority="54">
      <formula>AND(OR($F70="GD&amp;T",$F70="MAX"),$I70&lt;&gt;"")</formula>
    </cfRule>
    <cfRule type="expression" dxfId="3" priority="55">
      <formula>AND(OR($F70="GD&amp;T",$F70="MAX"),$I70="")</formula>
    </cfRule>
  </conditionalFormatting>
  <conditionalFormatting sqref="N70:O70">
    <cfRule type="expression" dxfId="13" priority="71">
      <formula>AND($L70&lt;&gt;"",$AK70&lt;&gt;"",N70&lt;$L70)</formula>
    </cfRule>
    <cfRule type="expression" dxfId="14" priority="72">
      <formula>AND($K70&lt;&gt;"",$AK70&lt;&gt;"",N70&gt;$K70)</formula>
    </cfRule>
    <cfRule type="notContainsBlanks" dxfId="6" priority="73">
      <formula>LEN(TRIM(N70))&gt;0</formula>
    </cfRule>
  </conditionalFormatting>
  <conditionalFormatting sqref="S70">
    <cfRule type="expression" dxfId="13" priority="65">
      <formula>AND($L70&lt;&gt;"",$AK70&lt;&gt;"",S70&lt;$L70)</formula>
    </cfRule>
    <cfRule type="expression" dxfId="14" priority="66">
      <formula>AND($K70&lt;&gt;"",$AK70&lt;&gt;"",S70&gt;$K70)</formula>
    </cfRule>
    <cfRule type="notContainsBlanks" dxfId="6" priority="67">
      <formula>LEN(TRIM(S70))&gt;0</formula>
    </cfRule>
  </conditionalFormatting>
  <conditionalFormatting sqref="T70:AC70">
    <cfRule type="expression" dxfId="4" priority="60">
      <formula>AND($AD70&lt;0.966,$AD70&lt;&gt;"")</formula>
    </cfRule>
  </conditionalFormatting>
  <conditionalFormatting sqref="U70:X70">
    <cfRule type="cellIs" dxfId="5" priority="68" operator="lessThan">
      <formula>1.33</formula>
    </cfRule>
    <cfRule type="notContainsBlanks" dxfId="6" priority="70">
      <formula>LEN(TRIM(U70))&gt;0</formula>
    </cfRule>
  </conditionalFormatting>
  <conditionalFormatting sqref="Y70">
    <cfRule type="notContainsBlanks" dxfId="7" priority="69">
      <formula>LEN(TRIM(Y70))&gt;0</formula>
    </cfRule>
  </conditionalFormatting>
  <conditionalFormatting sqref="Y70:AC70">
    <cfRule type="containsBlanks" dxfId="1" priority="61">
      <formula>LEN(TRIM(Y70))=0</formula>
    </cfRule>
    <cfRule type="cellIs" dxfId="8" priority="62" operator="between">
      <formula>0.9</formula>
      <formula>0.998</formula>
    </cfRule>
    <cfRule type="cellIs" dxfId="9" priority="63" operator="greaterThanOrEqual">
      <formula>0.998</formula>
    </cfRule>
  </conditionalFormatting>
  <conditionalFormatting sqref="AD70:AE70">
    <cfRule type="expression" dxfId="7" priority="59">
      <formula>AND($AD70&lt;0.966,$AD70&lt;&gt;"")</formula>
    </cfRule>
  </conditionalFormatting>
  <conditionalFormatting sqref="AK70:BP70">
    <cfRule type="containsBlanks" dxfId="10" priority="47">
      <formula>LEN(TRIM(AK70))=0</formula>
    </cfRule>
    <cfRule type="expression" dxfId="11" priority="48">
      <formula>AND($L70&lt;&gt;"",$AK70&lt;&gt;"",AK70&lt;$L70)</formula>
    </cfRule>
    <cfRule type="expression" dxfId="12" priority="49">
      <formula>AND($K70&lt;&gt;"",$AK70&lt;&gt;"",AK70&gt;$K70)</formula>
    </cfRule>
    <cfRule type="notContainsBlanks" dxfId="6" priority="50">
      <formula>LEN(TRIM(AK70))&gt;0</formula>
    </cfRule>
    <cfRule type="containsBlanks" dxfId="10" priority="51">
      <formula>LEN(TRIM(AK70))=0</formula>
    </cfRule>
  </conditionalFormatting>
  <conditionalFormatting sqref="H71">
    <cfRule type="containsBlanks" dxfId="2" priority="329">
      <formula>LEN(TRIM(H71))=0</formula>
    </cfRule>
  </conditionalFormatting>
  <conditionalFormatting sqref="I71">
    <cfRule type="containsBlanks" dxfId="2" priority="347">
      <formula>LEN(TRIM(I71))=0</formula>
    </cfRule>
  </conditionalFormatting>
  <conditionalFormatting sqref="G72">
    <cfRule type="expression" dxfId="0" priority="247">
      <formula>AND($D72&lt;&gt;"Tolerance",$E72&lt;&gt;"")</formula>
    </cfRule>
    <cfRule type="expression" dxfId="1" priority="248">
      <formula>AND(OR($D72="GD&amp;T",$D72="MAX",$D72="MIN"),$E72="")</formula>
    </cfRule>
    <cfRule type="containsBlanks" dxfId="2" priority="249">
      <formula>LEN(TRIM(G72))=0</formula>
    </cfRule>
  </conditionalFormatting>
  <conditionalFormatting sqref="H72">
    <cfRule type="expression" dxfId="0" priority="241">
      <formula>AND($F72="MIN",$H72&lt;&gt;"")</formula>
    </cfRule>
    <cfRule type="expression" dxfId="3" priority="242">
      <formula>AND($F72="MIN",$H72="")</formula>
    </cfRule>
    <cfRule type="containsBlanks" dxfId="2" priority="243">
      <formula>LEN(TRIM(H72))=0</formula>
    </cfRule>
  </conditionalFormatting>
  <conditionalFormatting sqref="I72">
    <cfRule type="expression" dxfId="0" priority="244">
      <formula>AND(OR($F72="GD&amp;T",$F72="MAX"),$I72&lt;&gt;"")</formula>
    </cfRule>
    <cfRule type="expression" dxfId="3" priority="245">
      <formula>AND(OR($F72="GD&amp;T",$F72="MAX"),$I72="")</formula>
    </cfRule>
    <cfRule type="containsBlanks" dxfId="2" priority="246">
      <formula>LEN(TRIM(I72))=0</formula>
    </cfRule>
  </conditionalFormatting>
  <conditionalFormatting sqref="T72:AC72">
    <cfRule type="expression" dxfId="4" priority="251">
      <formula>AND($AD72&lt;0.966,$AD72&lt;&gt;"")</formula>
    </cfRule>
  </conditionalFormatting>
  <conditionalFormatting sqref="U72:X72">
    <cfRule type="cellIs" dxfId="5" priority="258" operator="lessThan">
      <formula>1.33</formula>
    </cfRule>
    <cfRule type="notContainsBlanks" dxfId="6" priority="260">
      <formula>LEN(TRIM(U72))&gt;0</formula>
    </cfRule>
  </conditionalFormatting>
  <conditionalFormatting sqref="Y72">
    <cfRule type="notContainsBlanks" dxfId="7" priority="259">
      <formula>LEN(TRIM(Y72))&gt;0</formula>
    </cfRule>
  </conditionalFormatting>
  <conditionalFormatting sqref="Y72:AC72">
    <cfRule type="containsBlanks" dxfId="1" priority="252">
      <formula>LEN(TRIM(Y72))=0</formula>
    </cfRule>
    <cfRule type="cellIs" dxfId="8" priority="253" operator="between">
      <formula>0.9</formula>
      <formula>0.998</formula>
    </cfRule>
    <cfRule type="cellIs" dxfId="9" priority="254" operator="greaterThanOrEqual">
      <formula>0.998</formula>
    </cfRule>
  </conditionalFormatting>
  <conditionalFormatting sqref="AD72:AE72">
    <cfRule type="expression" dxfId="7" priority="250">
      <formula>AND($AD72&lt;0.966,$AD72&lt;&gt;"")</formula>
    </cfRule>
  </conditionalFormatting>
  <conditionalFormatting sqref="AK72:BP72">
    <cfRule type="containsBlanks" dxfId="10" priority="236">
      <formula>LEN(TRIM(AK72))=0</formula>
    </cfRule>
    <cfRule type="expression" dxfId="11" priority="237">
      <formula>AND($L72&lt;&gt;"",$AK72&lt;&gt;"",AK72&lt;$L72)</formula>
    </cfRule>
    <cfRule type="expression" dxfId="12" priority="238">
      <formula>AND($K72&lt;&gt;"",$AK72&lt;&gt;"",AK72&gt;$K72)</formula>
    </cfRule>
    <cfRule type="notContainsBlanks" dxfId="6" priority="239">
      <formula>LEN(TRIM(AK72))&gt;0</formula>
    </cfRule>
    <cfRule type="containsBlanks" dxfId="10" priority="240">
      <formula>LEN(TRIM(AK72))=0</formula>
    </cfRule>
  </conditionalFormatting>
  <conditionalFormatting sqref="G73">
    <cfRule type="expression" dxfId="0" priority="222">
      <formula>AND($D73&lt;&gt;"Tolerance",$E73&lt;&gt;"")</formula>
    </cfRule>
    <cfRule type="expression" dxfId="1" priority="223">
      <formula>AND(OR($D73="GD&amp;T",$D73="MAX",$D73="MIN"),$E73="")</formula>
    </cfRule>
    <cfRule type="containsBlanks" dxfId="2" priority="224">
      <formula>LEN(TRIM(G73))=0</formula>
    </cfRule>
  </conditionalFormatting>
  <conditionalFormatting sqref="H73">
    <cfRule type="expression" dxfId="0" priority="216">
      <formula>AND($F73="MIN",$H73&lt;&gt;"")</formula>
    </cfRule>
    <cfRule type="expression" dxfId="3" priority="217">
      <formula>AND($F73="MIN",$H73="")</formula>
    </cfRule>
    <cfRule type="containsBlanks" dxfId="2" priority="218">
      <formula>LEN(TRIM(H73))=0</formula>
    </cfRule>
  </conditionalFormatting>
  <conditionalFormatting sqref="I73">
    <cfRule type="expression" dxfId="0" priority="219">
      <formula>AND(OR($F73="GD&amp;T",$F73="MAX"),$I73&lt;&gt;"")</formula>
    </cfRule>
    <cfRule type="expression" dxfId="3" priority="220">
      <formula>AND(OR($F73="GD&amp;T",$F73="MAX"),$I73="")</formula>
    </cfRule>
    <cfRule type="containsBlanks" dxfId="2" priority="221">
      <formula>LEN(TRIM(I73))=0</formula>
    </cfRule>
  </conditionalFormatting>
  <conditionalFormatting sqref="T73:AC73">
    <cfRule type="expression" dxfId="4" priority="226">
      <formula>AND($AD73&lt;0.966,$AD73&lt;&gt;"")</formula>
    </cfRule>
  </conditionalFormatting>
  <conditionalFormatting sqref="U73:X73">
    <cfRule type="cellIs" dxfId="5" priority="233" operator="lessThan">
      <formula>1.33</formula>
    </cfRule>
    <cfRule type="notContainsBlanks" dxfId="6" priority="235">
      <formula>LEN(TRIM(U73))&gt;0</formula>
    </cfRule>
  </conditionalFormatting>
  <conditionalFormatting sqref="Y73">
    <cfRule type="notContainsBlanks" dxfId="7" priority="234">
      <formula>LEN(TRIM(Y73))&gt;0</formula>
    </cfRule>
  </conditionalFormatting>
  <conditionalFormatting sqref="Y73:AC73">
    <cfRule type="containsBlanks" dxfId="1" priority="227">
      <formula>LEN(TRIM(Y73))=0</formula>
    </cfRule>
    <cfRule type="cellIs" dxfId="8" priority="228" operator="between">
      <formula>0.9</formula>
      <formula>0.998</formula>
    </cfRule>
    <cfRule type="cellIs" dxfId="9" priority="229" operator="greaterThanOrEqual">
      <formula>0.998</formula>
    </cfRule>
  </conditionalFormatting>
  <conditionalFormatting sqref="AD73:AE73">
    <cfRule type="expression" dxfId="7" priority="225">
      <formula>AND($AD73&lt;0.966,$AD73&lt;&gt;"")</formula>
    </cfRule>
  </conditionalFormatting>
  <conditionalFormatting sqref="AK73:BP73">
    <cfRule type="containsBlanks" dxfId="10" priority="211">
      <formula>LEN(TRIM(AK73))=0</formula>
    </cfRule>
    <cfRule type="expression" dxfId="11" priority="212">
      <formula>AND($L73&lt;&gt;"",$AK73&lt;&gt;"",AK73&lt;$L73)</formula>
    </cfRule>
    <cfRule type="expression" dxfId="12" priority="213">
      <formula>AND($K73&lt;&gt;"",$AK73&lt;&gt;"",AK73&gt;$K73)</formula>
    </cfRule>
    <cfRule type="notContainsBlanks" dxfId="6" priority="214">
      <formula>LEN(TRIM(AK73))&gt;0</formula>
    </cfRule>
    <cfRule type="containsBlanks" dxfId="10" priority="215">
      <formula>LEN(TRIM(AK73))=0</formula>
    </cfRule>
  </conditionalFormatting>
  <conditionalFormatting sqref="G74">
    <cfRule type="expression" dxfId="0" priority="197">
      <formula>AND($D74&lt;&gt;"Tolerance",$E74&lt;&gt;"")</formula>
    </cfRule>
    <cfRule type="expression" dxfId="1" priority="198">
      <formula>AND(OR($D74="GD&amp;T",$D74="MAX",$D74="MIN"),$E74="")</formula>
    </cfRule>
    <cfRule type="containsBlanks" dxfId="2" priority="199">
      <formula>LEN(TRIM(G74))=0</formula>
    </cfRule>
  </conditionalFormatting>
  <conditionalFormatting sqref="H74">
    <cfRule type="expression" dxfId="0" priority="191">
      <formula>AND($F74="MIN",$H74&lt;&gt;"")</formula>
    </cfRule>
    <cfRule type="expression" dxfId="3" priority="192">
      <formula>AND($F74="MIN",$H74="")</formula>
    </cfRule>
    <cfRule type="containsBlanks" dxfId="2" priority="193">
      <formula>LEN(TRIM(H74))=0</formula>
    </cfRule>
  </conditionalFormatting>
  <conditionalFormatting sqref="I74">
    <cfRule type="expression" dxfId="0" priority="194">
      <formula>AND(OR($F74="GD&amp;T",$F74="MAX"),$I74&lt;&gt;"")</formula>
    </cfRule>
    <cfRule type="expression" dxfId="3" priority="195">
      <formula>AND(OR($F74="GD&amp;T",$F74="MAX"),$I74="")</formula>
    </cfRule>
    <cfRule type="containsBlanks" dxfId="2" priority="196">
      <formula>LEN(TRIM(I74))=0</formula>
    </cfRule>
  </conditionalFormatting>
  <conditionalFormatting sqref="T74:AC74">
    <cfRule type="expression" dxfId="4" priority="201">
      <formula>AND($AD74&lt;0.966,$AD74&lt;&gt;"")</formula>
    </cfRule>
  </conditionalFormatting>
  <conditionalFormatting sqref="U74:X74">
    <cfRule type="cellIs" dxfId="5" priority="208" operator="lessThan">
      <formula>1.33</formula>
    </cfRule>
    <cfRule type="notContainsBlanks" dxfId="6" priority="210">
      <formula>LEN(TRIM(U74))&gt;0</formula>
    </cfRule>
  </conditionalFormatting>
  <conditionalFormatting sqref="Y74">
    <cfRule type="notContainsBlanks" dxfId="7" priority="209">
      <formula>LEN(TRIM(Y74))&gt;0</formula>
    </cfRule>
  </conditionalFormatting>
  <conditionalFormatting sqref="Y74:AC74">
    <cfRule type="containsBlanks" dxfId="1" priority="202">
      <formula>LEN(TRIM(Y74))=0</formula>
    </cfRule>
    <cfRule type="cellIs" dxfId="8" priority="203" operator="between">
      <formula>0.9</formula>
      <formula>0.998</formula>
    </cfRule>
    <cfRule type="cellIs" dxfId="9" priority="204" operator="greaterThanOrEqual">
      <formula>0.998</formula>
    </cfRule>
  </conditionalFormatting>
  <conditionalFormatting sqref="AD74:AE74">
    <cfRule type="expression" dxfId="7" priority="200">
      <formula>AND($AD74&lt;0.966,$AD74&lt;&gt;"")</formula>
    </cfRule>
  </conditionalFormatting>
  <conditionalFormatting sqref="AK74:BP74">
    <cfRule type="containsBlanks" dxfId="10" priority="186">
      <formula>LEN(TRIM(AK74))=0</formula>
    </cfRule>
    <cfRule type="expression" dxfId="11" priority="187">
      <formula>AND($L74&lt;&gt;"",$AK74&lt;&gt;"",AK74&lt;$L74)</formula>
    </cfRule>
    <cfRule type="expression" dxfId="12" priority="188">
      <formula>AND($K74&lt;&gt;"",$AK74&lt;&gt;"",AK74&gt;$K74)</formula>
    </cfRule>
    <cfRule type="notContainsBlanks" dxfId="6" priority="189">
      <formula>LEN(TRIM(AK74))&gt;0</formula>
    </cfRule>
    <cfRule type="containsBlanks" dxfId="10" priority="190">
      <formula>LEN(TRIM(AK74))=0</formula>
    </cfRule>
  </conditionalFormatting>
  <conditionalFormatting sqref="G11:G12">
    <cfRule type="containsBlanks" dxfId="2" priority="4252">
      <formula>LEN(TRIM(G11))=0</formula>
    </cfRule>
  </conditionalFormatting>
  <conditionalFormatting sqref="G12:G17">
    <cfRule type="expression" dxfId="0" priority="3304">
      <formula>AND($F12&lt;&gt;"Tolerance",$G12&lt;&gt;"")</formula>
    </cfRule>
    <cfRule type="expression" dxfId="3" priority="3308">
      <formula>AND(OR($F12="GD&amp;T",$F12="MAX",$F12="MIN"),$G12="")</formula>
    </cfRule>
  </conditionalFormatting>
  <conditionalFormatting sqref="G13:G17">
    <cfRule type="containsBlanks" dxfId="2" priority="3348">
      <formula>LEN(TRIM(G13))=0</formula>
    </cfRule>
  </conditionalFormatting>
  <conditionalFormatting sqref="G18:G19">
    <cfRule type="expression" dxfId="0" priority="3100">
      <formula>AND($D18&lt;&gt;"Tolerance",$E18&lt;&gt;"")</formula>
    </cfRule>
    <cfRule type="expression" dxfId="1" priority="3102">
      <formula>AND(OR($D18="GD&amp;T",$D18="MAX",$D18="MIN"),$E18="")</formula>
    </cfRule>
    <cfRule type="containsBlanks" dxfId="2" priority="3104">
      <formula>LEN(TRIM(G18))=0</formula>
    </cfRule>
  </conditionalFormatting>
  <conditionalFormatting sqref="G20:G21">
    <cfRule type="expression" dxfId="0" priority="556">
      <formula>AND($F20&lt;&gt;"Tolerance",$G20&lt;&gt;"")</formula>
    </cfRule>
    <cfRule type="expression" dxfId="3" priority="557">
      <formula>AND(OR($F20="GD&amp;T",$F20="MAX",$F20="MIN"),$G20="")</formula>
    </cfRule>
  </conditionalFormatting>
  <conditionalFormatting sqref="G42:G44">
    <cfRule type="expression" dxfId="0" priority="164">
      <formula>AND($D42&lt;&gt;"Tolerance",$E42&lt;&gt;"")</formula>
    </cfRule>
    <cfRule type="expression" dxfId="1" priority="165">
      <formula>AND(OR($D42="GD&amp;T",$D42="MAX",$D42="MIN"),$E42="")</formula>
    </cfRule>
    <cfRule type="containsBlanks" dxfId="2" priority="166">
      <formula>LEN(TRIM(G42))=0</formula>
    </cfRule>
  </conditionalFormatting>
  <conditionalFormatting sqref="G53:G55">
    <cfRule type="expression" dxfId="0" priority="135">
      <formula>AND($D53&lt;&gt;"Tolerance",$E53&lt;&gt;"")</formula>
    </cfRule>
    <cfRule type="expression" dxfId="1" priority="136">
      <formula>AND(OR($D53="GD&amp;T",$D53="MAX",$D53="MIN"),$E53="")</formula>
    </cfRule>
    <cfRule type="containsBlanks" dxfId="2" priority="137">
      <formula>LEN(TRIM(G53))=0</formula>
    </cfRule>
  </conditionalFormatting>
  <conditionalFormatting sqref="H11:H12">
    <cfRule type="expression" dxfId="0" priority="2792">
      <formula>AND($D11="MIN",$F11&lt;&gt;"")</formula>
    </cfRule>
    <cfRule type="expression" dxfId="1" priority="2793">
      <formula>AND($D11="MIN",$F11="")</formula>
    </cfRule>
  </conditionalFormatting>
  <conditionalFormatting sqref="H13:H17">
    <cfRule type="expression" dxfId="0" priority="3292">
      <formula>AND($F13="MIN",$H13&lt;&gt;"")</formula>
    </cfRule>
    <cfRule type="expression" dxfId="3" priority="3296">
      <formula>AND($F13="MIN",$H13="")</formula>
    </cfRule>
    <cfRule type="containsBlanks" dxfId="2" priority="3300">
      <formula>LEN(TRIM(H13))=0</formula>
    </cfRule>
  </conditionalFormatting>
  <conditionalFormatting sqref="H18:H19">
    <cfRule type="expression" dxfId="0" priority="2787">
      <formula>AND($D18="MIN",$F18&lt;&gt;"")</formula>
    </cfRule>
    <cfRule type="expression" dxfId="1" priority="2788">
      <formula>AND($D18="MIN",$F18="")</formula>
    </cfRule>
  </conditionalFormatting>
  <conditionalFormatting sqref="H20:H21">
    <cfRule type="expression" dxfId="0" priority="554">
      <formula>AND($F20="MIN",$H20&lt;&gt;"")</formula>
    </cfRule>
    <cfRule type="expression" dxfId="3" priority="555">
      <formula>AND($F20="MIN",$H20="")</formula>
    </cfRule>
  </conditionalFormatting>
  <conditionalFormatting sqref="H27:H35">
    <cfRule type="expression" dxfId="0" priority="1348">
      <formula>AND($F27="MIN",$H27&lt;&gt;"")</formula>
    </cfRule>
    <cfRule type="expression" dxfId="3" priority="1355">
      <formula>AND($F27="MIN",$H27="")</formula>
    </cfRule>
  </conditionalFormatting>
  <conditionalFormatting sqref="H29:H35">
    <cfRule type="containsBlanks" dxfId="2" priority="1362">
      <formula>LEN(TRIM(H29))=0</formula>
    </cfRule>
  </conditionalFormatting>
  <conditionalFormatting sqref="H37:H38">
    <cfRule type="expression" dxfId="0" priority="1318">
      <formula>AND($F37="MIN",$H37&lt;&gt;"")</formula>
    </cfRule>
    <cfRule type="expression" dxfId="3" priority="1319">
      <formula>AND($F37="MIN",$H37="")</formula>
    </cfRule>
    <cfRule type="containsBlanks" dxfId="2" priority="1320">
      <formula>LEN(TRIM(H37))=0</formula>
    </cfRule>
  </conditionalFormatting>
  <conditionalFormatting sqref="H40:H41">
    <cfRule type="expression" dxfId="0" priority="1315">
      <formula>AND($F40="MIN",$H40&lt;&gt;"")</formula>
    </cfRule>
    <cfRule type="expression" dxfId="3" priority="1316">
      <formula>AND($F40="MIN",$H40="")</formula>
    </cfRule>
    <cfRule type="containsBlanks" dxfId="2" priority="1317">
      <formula>LEN(TRIM(H40))=0</formula>
    </cfRule>
  </conditionalFormatting>
  <conditionalFormatting sqref="H43:H44">
    <cfRule type="expression" dxfId="0" priority="176">
      <formula>AND($F43="MIN",$H43&lt;&gt;"")</formula>
    </cfRule>
    <cfRule type="expression" dxfId="3" priority="177">
      <formula>AND($F43="MIN",$H43="")</formula>
    </cfRule>
    <cfRule type="containsBlanks" dxfId="2" priority="178">
      <formula>LEN(TRIM(H43))=0</formula>
    </cfRule>
  </conditionalFormatting>
  <conditionalFormatting sqref="H46:H47">
    <cfRule type="expression" dxfId="0" priority="1135">
      <formula>AND($F46="MIN",$H46&lt;&gt;"")</formula>
    </cfRule>
    <cfRule type="expression" dxfId="3" priority="1136">
      <formula>AND($F46="MIN",$H46="")</formula>
    </cfRule>
    <cfRule type="containsBlanks" dxfId="2" priority="1137">
      <formula>LEN(TRIM(H46))=0</formula>
    </cfRule>
  </conditionalFormatting>
  <conditionalFormatting sqref="H54:H55">
    <cfRule type="expression" dxfId="0" priority="147">
      <formula>AND($F54="MIN",$H54&lt;&gt;"")</formula>
    </cfRule>
    <cfRule type="expression" dxfId="3" priority="148">
      <formula>AND($F54="MIN",$H54="")</formula>
    </cfRule>
    <cfRule type="containsBlanks" dxfId="2" priority="149">
      <formula>LEN(TRIM(H54))=0</formula>
    </cfRule>
  </conditionalFormatting>
  <conditionalFormatting sqref="I11:I12">
    <cfRule type="expression" dxfId="1" priority="2790">
      <formula>AND(OR($D11="GD&amp;T",$D11="MAX"),$G11="")</formula>
    </cfRule>
  </conditionalFormatting>
  <conditionalFormatting sqref="I13:I17">
    <cfRule type="expression" dxfId="0" priority="3280">
      <formula>AND(OR($F13="GD&amp;T",$F13="MAX"),$I13&lt;&gt;"")</formula>
    </cfRule>
    <cfRule type="expression" dxfId="3" priority="3284">
      <formula>AND(OR($F13="GD&amp;T",$F13="MAX"),$I13="")</formula>
    </cfRule>
    <cfRule type="containsBlanks" dxfId="2" priority="3288">
      <formula>LEN(TRIM(I13))=0</formula>
    </cfRule>
  </conditionalFormatting>
  <conditionalFormatting sqref="I18:I19">
    <cfRule type="expression" dxfId="1" priority="2785">
      <formula>AND(OR($D18="GD&amp;T",$D18="MAX"),$G18="")</formula>
    </cfRule>
  </conditionalFormatting>
  <conditionalFormatting sqref="I20:I21">
    <cfRule type="expression" dxfId="0" priority="552">
      <formula>AND(OR($F20="GD&amp;T",$F20="MAX"),$I20&lt;&gt;"")</formula>
    </cfRule>
    <cfRule type="expression" dxfId="3" priority="553">
      <formula>AND(OR($F20="GD&amp;T",$F20="MAX"),$I20="")</formula>
    </cfRule>
  </conditionalFormatting>
  <conditionalFormatting sqref="I22:I23">
    <cfRule type="expression" dxfId="1" priority="3222">
      <formula>AND(OR($D22="GD&amp;T",$D22="MAX"),$G22="")</formula>
    </cfRule>
    <cfRule type="containsBlanks" dxfId="2" priority="3223">
      <formula>LEN(TRIM(I22))=0</formula>
    </cfRule>
  </conditionalFormatting>
  <conditionalFormatting sqref="I27:I35">
    <cfRule type="expression" dxfId="0" priority="1159">
      <formula>AND(OR($F27="GD&amp;T",$F27="MAX"),$I27&lt;&gt;"")</formula>
    </cfRule>
    <cfRule type="expression" dxfId="3" priority="1160">
      <formula>AND(OR($F27="GD&amp;T",$F27="MAX"),$I27="")</formula>
    </cfRule>
  </conditionalFormatting>
  <conditionalFormatting sqref="I29:I35">
    <cfRule type="containsBlanks" dxfId="2" priority="1161">
      <formula>LEN(TRIM(I29))=0</formula>
    </cfRule>
  </conditionalFormatting>
  <conditionalFormatting sqref="I36:I40">
    <cfRule type="containsBlanks" dxfId="2" priority="1323">
      <formula>LEN(TRIM(I36))=0</formula>
    </cfRule>
  </conditionalFormatting>
  <conditionalFormatting sqref="I42:I43">
    <cfRule type="containsBlanks" dxfId="2" priority="179">
      <formula>LEN(TRIM(I42))=0</formula>
    </cfRule>
  </conditionalFormatting>
  <conditionalFormatting sqref="I42:I44">
    <cfRule type="expression" dxfId="0" priority="162">
      <formula>AND(OR($F42="GD&amp;T",$F42="MAX"),$I42&lt;&gt;"")</formula>
    </cfRule>
    <cfRule type="expression" dxfId="3" priority="163">
      <formula>AND(OR($F42="GD&amp;T",$F42="MAX"),$I42="")</formula>
    </cfRule>
  </conditionalFormatting>
  <conditionalFormatting sqref="I53:I54">
    <cfRule type="containsBlanks" dxfId="2" priority="150">
      <formula>LEN(TRIM(I53))=0</formula>
    </cfRule>
  </conditionalFormatting>
  <conditionalFormatting sqref="I53:I55">
    <cfRule type="expression" dxfId="0" priority="133">
      <formula>AND(OR($F53="GD&amp;T",$F53="MAX"),$I53&lt;&gt;"")</formula>
    </cfRule>
    <cfRule type="expression" dxfId="3" priority="134">
      <formula>AND(OR($F53="GD&amp;T",$F53="MAX"),$I53="")</formula>
    </cfRule>
  </conditionalFormatting>
  <conditionalFormatting sqref="Y42:Y44">
    <cfRule type="notContainsBlanks" dxfId="7" priority="184">
      <formula>LEN(TRIM(Y42))&gt;0</formula>
    </cfRule>
  </conditionalFormatting>
  <conditionalFormatting sqref="Y53:Y55">
    <cfRule type="notContainsBlanks" dxfId="7" priority="155">
      <formula>LEN(TRIM(Y53))&gt;0</formula>
    </cfRule>
  </conditionalFormatting>
  <conditionalFormatting sqref="N11:O41 S11:S41 N45:O52 N56:O59 N62:O67 N71:O71 S45:S52 S56:S59 S62:S66 S71">
    <cfRule type="expression" dxfId="13" priority="1369">
      <formula>AND($L11&lt;&gt;"",$AK11&lt;&gt;"",N11&lt;$L11)</formula>
    </cfRule>
    <cfRule type="expression" dxfId="14" priority="1370">
      <formula>AND($K11&lt;&gt;"",$AK11&lt;&gt;"",N11&gt;$K11)</formula>
    </cfRule>
    <cfRule type="notContainsBlanks" dxfId="6" priority="1371">
      <formula>LEN(TRIM(N11))&gt;0</formula>
    </cfRule>
  </conditionalFormatting>
  <conditionalFormatting sqref="T11:AC41 T45:AC52 T56:AC59 T62:AC66 T71:AC71">
    <cfRule type="expression" dxfId="4" priority="461">
      <formula>AND($AD11&lt;0.966,$AD11&lt;&gt;"")</formula>
    </cfRule>
  </conditionalFormatting>
  <conditionalFormatting sqref="U11:X41 U71:X71 U62:X66 U56:X59 U45:X52">
    <cfRule type="cellIs" dxfId="5" priority="3140" operator="lessThan">
      <formula>1.33</formula>
    </cfRule>
    <cfRule type="notContainsBlanks" dxfId="6" priority="3142">
      <formula>LEN(TRIM(U11))&gt;0</formula>
    </cfRule>
  </conditionalFormatting>
  <conditionalFormatting sqref="Y11:AC41 Y71:AC71 Y62:AC66 Y56:AC59 Y45:AC52">
    <cfRule type="containsBlanks" dxfId="1" priority="467">
      <formula>LEN(TRIM(Y11))=0</formula>
    </cfRule>
    <cfRule type="cellIs" dxfId="8" priority="473" operator="between">
      <formula>0.9</formula>
      <formula>0.998</formula>
    </cfRule>
    <cfRule type="cellIs" dxfId="9" priority="479" operator="greaterThanOrEqual">
      <formula>0.998</formula>
    </cfRule>
  </conditionalFormatting>
  <conditionalFormatting sqref="Y11:Y41 Y71 Y62:Y66 Y56:Y59 Y45:Y52">
    <cfRule type="notContainsBlanks" dxfId="7" priority="3141">
      <formula>LEN(TRIM(Y11))&gt;0</formula>
    </cfRule>
  </conditionalFormatting>
  <conditionalFormatting sqref="AD11:AE41 AD45:AE52 AD56:AE59 AD62:AE66 AD71:AE71">
    <cfRule type="expression" dxfId="7" priority="389">
      <formula>AND($AD11&lt;0.966,$AD11&lt;&gt;"")</formula>
    </cfRule>
  </conditionalFormatting>
  <conditionalFormatting sqref="AK11:BP41 AK45:BP52 AK56:BP59 AK62:BP67 AK71:BP71">
    <cfRule type="containsBlanks" dxfId="10" priority="261">
      <formula>LEN(TRIM(AK11))=0</formula>
    </cfRule>
    <cfRule type="expression" dxfId="11" priority="262">
      <formula>AND($L11&lt;&gt;"",$AK11&lt;&gt;"",AK11&lt;$L11)</formula>
    </cfRule>
    <cfRule type="expression" dxfId="12" priority="263">
      <formula>AND($K11&lt;&gt;"",$AK11&lt;&gt;"",AK11&gt;$K11)</formula>
    </cfRule>
    <cfRule type="notContainsBlanks" dxfId="6" priority="264">
      <formula>LEN(TRIM(AK11))&gt;0</formula>
    </cfRule>
    <cfRule type="containsBlanks" dxfId="10" priority="265">
      <formula>LEN(TRIM(AK11))=0</formula>
    </cfRule>
  </conditionalFormatting>
  <conditionalFormatting sqref="G20:I21">
    <cfRule type="containsBlanks" dxfId="2" priority="558">
      <formula>LEN(TRIM(G20))=0</formula>
    </cfRule>
  </conditionalFormatting>
  <conditionalFormatting sqref="G23:G41 G45:G52 G56:G59 G62:G66 G71">
    <cfRule type="expression" dxfId="0" priority="353">
      <formula>AND($D23&lt;&gt;"Tolerance",$E23&lt;&gt;"")</formula>
    </cfRule>
    <cfRule type="expression" dxfId="1" priority="359">
      <formula>AND(OR($D23="GD&amp;T",$D23="MAX",$D23="MIN"),$E23="")</formula>
    </cfRule>
  </conditionalFormatting>
  <conditionalFormatting sqref="G24:G41 G71 G62:G66 G56:G59 G45:G52">
    <cfRule type="containsBlanks" dxfId="2" priority="365">
      <formula>LEN(TRIM(G24))=0</formula>
    </cfRule>
  </conditionalFormatting>
  <conditionalFormatting sqref="H25:I26">
    <cfRule type="expression" dxfId="0" priority="2719">
      <formula>AND($D25="MIN",$F25&lt;&gt;"")</formula>
    </cfRule>
    <cfRule type="expression" dxfId="1" priority="2720">
      <formula>AND($D25="MIN",$F25="")</formula>
    </cfRule>
    <cfRule type="containsBlanks" dxfId="2" priority="2721">
      <formula>LEN(TRIM(H25))=0</formula>
    </cfRule>
  </conditionalFormatting>
  <conditionalFormatting sqref="H27:I28">
    <cfRule type="containsBlanks" dxfId="2" priority="2715">
      <formula>LEN(TRIM(H27))=0</formula>
    </cfRule>
  </conditionalFormatting>
  <conditionalFormatting sqref="I37:I41 I45:I52 I56:I59 I62:I66 I71">
    <cfRule type="expression" dxfId="0" priority="335">
      <formula>AND(OR($F37="GD&amp;T",$F37="MAX"),$I37&lt;&gt;"")</formula>
    </cfRule>
    <cfRule type="expression" dxfId="3" priority="341">
      <formula>AND(OR($F37="GD&amp;T",$F37="MAX"),$I37="")</formula>
    </cfRule>
  </conditionalFormatting>
  <conditionalFormatting sqref="I41 I45:I48">
    <cfRule type="containsBlanks" dxfId="2" priority="1134">
      <formula>LEN(TRIM(I41))=0</formula>
    </cfRule>
  </conditionalFormatting>
  <conditionalFormatting sqref="N42:O44 S42:S44">
    <cfRule type="expression" dxfId="13" priority="180">
      <formula>AND($L42&lt;&gt;"",$AK42&lt;&gt;"",N42&lt;$L42)</formula>
    </cfRule>
    <cfRule type="expression" dxfId="14" priority="181">
      <formula>AND($K42&lt;&gt;"",$AK42&lt;&gt;"",N42&gt;$K42)</formula>
    </cfRule>
    <cfRule type="notContainsBlanks" dxfId="6" priority="182">
      <formula>LEN(TRIM(N42))&gt;0</formula>
    </cfRule>
  </conditionalFormatting>
  <conditionalFormatting sqref="T42:AC44">
    <cfRule type="expression" dxfId="4" priority="168">
      <formula>AND($AD42&lt;0.966,$AD42&lt;&gt;"")</formula>
    </cfRule>
  </conditionalFormatting>
  <conditionalFormatting sqref="U42:X44">
    <cfRule type="cellIs" dxfId="5" priority="183" operator="lessThan">
      <formula>1.33</formula>
    </cfRule>
    <cfRule type="notContainsBlanks" dxfId="6" priority="185">
      <formula>LEN(TRIM(U42))&gt;0</formula>
    </cfRule>
  </conditionalFormatting>
  <conditionalFormatting sqref="Y42:AC44">
    <cfRule type="containsBlanks" dxfId="1" priority="169">
      <formula>LEN(TRIM(Y42))=0</formula>
    </cfRule>
    <cfRule type="cellIs" dxfId="8" priority="170" operator="between">
      <formula>0.9</formula>
      <formula>0.998</formula>
    </cfRule>
    <cfRule type="cellIs" dxfId="9" priority="171" operator="greaterThanOrEqual">
      <formula>0.998</formula>
    </cfRule>
  </conditionalFormatting>
  <conditionalFormatting sqref="AD42:AE44">
    <cfRule type="expression" dxfId="7" priority="167">
      <formula>AND($AD42&lt;0.966,$AD42&lt;&gt;"")</formula>
    </cfRule>
  </conditionalFormatting>
  <conditionalFormatting sqref="AK42:BP44">
    <cfRule type="containsBlanks" dxfId="10" priority="157">
      <formula>LEN(TRIM(AK42))=0</formula>
    </cfRule>
    <cfRule type="expression" dxfId="11" priority="158">
      <formula>AND($L42&lt;&gt;"",$AK42&lt;&gt;"",AK42&lt;$L42)</formula>
    </cfRule>
    <cfRule type="expression" dxfId="12" priority="159">
      <formula>AND($K42&lt;&gt;"",$AK42&lt;&gt;"",AK42&gt;$K42)</formula>
    </cfRule>
    <cfRule type="notContainsBlanks" dxfId="6" priority="160">
      <formula>LEN(TRIM(AK42))&gt;0</formula>
    </cfRule>
    <cfRule type="containsBlanks" dxfId="10" priority="161">
      <formula>LEN(TRIM(AK42))=0</formula>
    </cfRule>
  </conditionalFormatting>
  <conditionalFormatting sqref="H49:I52 H62:I66 H56:I59">
    <cfRule type="containsBlanks" dxfId="2" priority="1047">
      <formula>LEN(TRIM(H49))=0</formula>
    </cfRule>
  </conditionalFormatting>
  <conditionalFormatting sqref="H49:H52 H56:H59 H62:H66 H71">
    <cfRule type="expression" dxfId="0" priority="317">
      <formula>AND($F49="MIN",$H49&lt;&gt;"")</formula>
    </cfRule>
    <cfRule type="expression" dxfId="3" priority="323">
      <formula>AND($F49="MIN",$H49="")</formula>
    </cfRule>
  </conditionalFormatting>
  <conditionalFormatting sqref="N53:O55 S53:S55">
    <cfRule type="expression" dxfId="13" priority="151">
      <formula>AND($L53&lt;&gt;"",$AK53&lt;&gt;"",N53&lt;$L53)</formula>
    </cfRule>
    <cfRule type="expression" dxfId="14" priority="152">
      <formula>AND($K53&lt;&gt;"",$AK53&lt;&gt;"",N53&gt;$K53)</formula>
    </cfRule>
    <cfRule type="notContainsBlanks" dxfId="6" priority="153">
      <formula>LEN(TRIM(N53))&gt;0</formula>
    </cfRule>
  </conditionalFormatting>
  <conditionalFormatting sqref="T53:AC55">
    <cfRule type="expression" dxfId="4" priority="139">
      <formula>AND($AD53&lt;0.966,$AD53&lt;&gt;"")</formula>
    </cfRule>
  </conditionalFormatting>
  <conditionalFormatting sqref="U53:X55">
    <cfRule type="cellIs" dxfId="5" priority="154" operator="lessThan">
      <formula>1.33</formula>
    </cfRule>
    <cfRule type="notContainsBlanks" dxfId="6" priority="156">
      <formula>LEN(TRIM(U53))&gt;0</formula>
    </cfRule>
  </conditionalFormatting>
  <conditionalFormatting sqref="Y53:AC55">
    <cfRule type="containsBlanks" dxfId="1" priority="140">
      <formula>LEN(TRIM(Y53))=0</formula>
    </cfRule>
    <cfRule type="cellIs" dxfId="8" priority="141" operator="between">
      <formula>0.9</formula>
      <formula>0.998</formula>
    </cfRule>
    <cfRule type="cellIs" dxfId="9" priority="142" operator="greaterThanOrEqual">
      <formula>0.998</formula>
    </cfRule>
  </conditionalFormatting>
  <conditionalFormatting sqref="AD53:AE55">
    <cfRule type="expression" dxfId="7" priority="138">
      <formula>AND($AD53&lt;0.966,$AD53&lt;&gt;"")</formula>
    </cfRule>
  </conditionalFormatting>
  <conditionalFormatting sqref="AK53:BP55">
    <cfRule type="containsBlanks" dxfId="10" priority="128">
      <formula>LEN(TRIM(AK53))=0</formula>
    </cfRule>
    <cfRule type="expression" dxfId="11" priority="129">
      <formula>AND($L53&lt;&gt;"",$AK53&lt;&gt;"",AK53&lt;$L53)</formula>
    </cfRule>
    <cfRule type="expression" dxfId="12" priority="130">
      <formula>AND($K53&lt;&gt;"",$AK53&lt;&gt;"",AK53&gt;$K53)</formula>
    </cfRule>
    <cfRule type="notContainsBlanks" dxfId="6" priority="131">
      <formula>LEN(TRIM(AK53))&gt;0</formula>
    </cfRule>
    <cfRule type="containsBlanks" dxfId="10" priority="132">
      <formula>LEN(TRIM(AK53))=0</formula>
    </cfRule>
  </conditionalFormatting>
  <conditionalFormatting sqref="N60:O60 S60">
    <cfRule type="expression" dxfId="13" priority="34">
      <formula>AND($L60&lt;&gt;"",$AK60&lt;&gt;"",N60&lt;$L60)</formula>
    </cfRule>
    <cfRule type="expression" dxfId="14" priority="35">
      <formula>AND($K60&lt;&gt;"",$AK60&lt;&gt;"",N60&gt;$K60)</formula>
    </cfRule>
    <cfRule type="notContainsBlanks" dxfId="6" priority="36">
      <formula>LEN(TRIM(N60))&gt;0</formula>
    </cfRule>
  </conditionalFormatting>
  <conditionalFormatting sqref="N61:O61 S61">
    <cfRule type="expression" dxfId="13" priority="11">
      <formula>AND($L61&lt;&gt;"",$AK61&lt;&gt;"",N61&lt;$L61)</formula>
    </cfRule>
    <cfRule type="expression" dxfId="14" priority="12">
      <formula>AND($K61&lt;&gt;"",$AK61&lt;&gt;"",N61&gt;$K61)</formula>
    </cfRule>
    <cfRule type="notContainsBlanks" dxfId="6" priority="13">
      <formula>LEN(TRIM(N61))&gt;0</formula>
    </cfRule>
  </conditionalFormatting>
  <conditionalFormatting sqref="N72:O72 S72">
    <cfRule type="expression" dxfId="13" priority="255">
      <formula>AND($L72&lt;&gt;"",$AK72&lt;&gt;"",N72&lt;$L72)</formula>
    </cfRule>
    <cfRule type="expression" dxfId="14" priority="256">
      <formula>AND($K72&lt;&gt;"",$AK72&lt;&gt;"",N72&gt;$K72)</formula>
    </cfRule>
    <cfRule type="notContainsBlanks" dxfId="6" priority="257">
      <formula>LEN(TRIM(N72))&gt;0</formula>
    </cfRule>
  </conditionalFormatting>
  <conditionalFormatting sqref="N73:O73 S73">
    <cfRule type="expression" dxfId="13" priority="230">
      <formula>AND($L73&lt;&gt;"",$AK73&lt;&gt;"",N73&lt;$L73)</formula>
    </cfRule>
    <cfRule type="expression" dxfId="14" priority="231">
      <formula>AND($K73&lt;&gt;"",$AK73&lt;&gt;"",N73&gt;$K73)</formula>
    </cfRule>
    <cfRule type="notContainsBlanks" dxfId="6" priority="232">
      <formula>LEN(TRIM(N73))&gt;0</formula>
    </cfRule>
  </conditionalFormatting>
  <conditionalFormatting sqref="N74:O74 S74">
    <cfRule type="expression" dxfId="13" priority="205">
      <formula>AND($L74&lt;&gt;"",$AK74&lt;&gt;"",N74&lt;$L74)</formula>
    </cfRule>
    <cfRule type="expression" dxfId="14" priority="206">
      <formula>AND($K74&lt;&gt;"",$AK74&lt;&gt;"",N74&gt;$K74)</formula>
    </cfRule>
    <cfRule type="notContainsBlanks" dxfId="6" priority="207">
      <formula>LEN(TRIM(N74))&gt;0</formula>
    </cfRule>
  </conditionalFormatting>
  <dataValidations count="2">
    <dataValidation type="list" allowBlank="1" showInputMessage="1" showErrorMessage="1" sqref="F11:F74">
      <formula1>dim_type</formula1>
    </dataValidation>
    <dataValidation type="list" allowBlank="1" showInputMessage="1" showErrorMessage="1" sqref="J11:J74">
      <formula1>insp_meth</formula1>
    </dataValidation>
  </dataValidations>
  <printOptions horizontalCentered="1"/>
  <pageMargins left="0" right="0" top="0" bottom="0" header="0.511805555555556" footer="0.511805555555556"/>
  <pageSetup paperSize="1" scale="38" orientation="landscape"/>
  <headerFooter/>
  <colBreaks count="1" manualBreakCount="1">
    <brk id="43" max="67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9" name="Button 21" r:id="rId4">
              <controlPr print="0" defaultSize="0">
                <anchor moveWithCells="1" sizeWithCells="1">
                  <from>
                    <xdr:col>1</xdr:col>
                    <xdr:colOff>25400</xdr:colOff>
                    <xdr:row>0</xdr:row>
                    <xdr:rowOff>25400</xdr:rowOff>
                  </from>
                  <to>
                    <xdr:col>3</xdr:col>
                    <xdr:colOff>368300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Button 23" r:id="rId5">
              <controlPr print="0" defaultSize="0">
                <anchor moveWithCells="1" sizeWithCells="1">
                  <from>
                    <xdr:col>3</xdr:col>
                    <xdr:colOff>406400</xdr:colOff>
                    <xdr:row>0</xdr:row>
                    <xdr:rowOff>25400</xdr:rowOff>
                  </from>
                  <to>
                    <xdr:col>4</xdr:col>
                    <xdr:colOff>0</xdr:colOff>
                    <xdr:row>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Button 27" r:id="rId6">
              <controlPr print="0" defaultSize="0">
                <anchor moveWithCells="1" sizeWithCells="1">
                  <from>
                    <xdr:col>4</xdr:col>
                    <xdr:colOff>0</xdr:colOff>
                    <xdr:row>0</xdr:row>
                    <xdr:rowOff>25400</xdr:rowOff>
                  </from>
                  <to>
                    <xdr:col>5</xdr:col>
                    <xdr:colOff>444500</xdr:colOff>
                    <xdr:row>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5"/>
  <sheetViews>
    <sheetView zoomScale="55" zoomScaleNormal="55" workbookViewId="0">
      <selection activeCell="L2" sqref="L2:M65"/>
    </sheetView>
  </sheetViews>
  <sheetFormatPr defaultColWidth="9.14166666666667" defaultRowHeight="14.25"/>
  <cols>
    <col min="1" max="2" width="16.5166666666667" style="7" customWidth="1"/>
    <col min="3" max="3" width="28.125" style="4" customWidth="1"/>
    <col min="4" max="4" width="9.71666666666667" style="4"/>
    <col min="5" max="5" width="15.9166666666667" style="4" customWidth="1"/>
    <col min="6" max="8" width="9.71666666666667" style="4"/>
    <col min="9" max="16" width="14.3583333333333" style="4" customWidth="1"/>
  </cols>
  <sheetData>
    <row r="1" s="4" customFormat="1" ht="53" customHeight="1" spans="1:16">
      <c r="A1" s="8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131" t="s">
        <v>31</v>
      </c>
      <c r="H1" s="131" t="s">
        <v>32</v>
      </c>
      <c r="I1" s="10" t="s">
        <v>220</v>
      </c>
      <c r="J1" s="8" t="s">
        <v>221</v>
      </c>
      <c r="K1" s="8" t="s">
        <v>222</v>
      </c>
      <c r="L1" s="11" t="s">
        <v>223</v>
      </c>
      <c r="M1" s="11" t="s">
        <v>224</v>
      </c>
      <c r="N1" s="8" t="s">
        <v>221</v>
      </c>
      <c r="O1" s="8" t="s">
        <v>222</v>
      </c>
      <c r="P1" s="12" t="s">
        <v>225</v>
      </c>
    </row>
    <row r="2" ht="15" spans="1:16">
      <c r="A2" s="9" t="s">
        <v>55</v>
      </c>
      <c r="B2" s="9" t="s">
        <v>56</v>
      </c>
      <c r="C2" s="9" t="s">
        <v>57</v>
      </c>
      <c r="D2" s="9"/>
      <c r="E2" s="9" t="s">
        <v>58</v>
      </c>
      <c r="F2" s="9">
        <v>17.11</v>
      </c>
      <c r="G2" s="9">
        <v>0.15</v>
      </c>
      <c r="H2" s="9">
        <v>0.15</v>
      </c>
      <c r="I2" s="13">
        <f>J2-K2</f>
        <v>0.043</v>
      </c>
      <c r="J2" s="4">
        <v>0.062</v>
      </c>
      <c r="K2" s="4">
        <v>0.019</v>
      </c>
      <c r="L2" s="14">
        <f ca="1">ROUNDUP(RAND()*($J2-$K2)+$K2,3)</f>
        <v>0.052</v>
      </c>
      <c r="M2" s="14">
        <f ca="1">ROUNDUP(RAND()*($N2-$O2)+$O2,3)</f>
        <v>0.047</v>
      </c>
      <c r="N2" s="4">
        <v>0.02</v>
      </c>
      <c r="O2" s="4">
        <v>0.05</v>
      </c>
      <c r="P2" s="15">
        <f>N2-O2</f>
        <v>-0.03</v>
      </c>
    </row>
    <row r="3" ht="15" spans="1:16">
      <c r="A3" s="9" t="s">
        <v>60</v>
      </c>
      <c r="B3" s="9" t="s">
        <v>61</v>
      </c>
      <c r="C3" s="9" t="s">
        <v>57</v>
      </c>
      <c r="D3" s="9"/>
      <c r="E3" s="9" t="s">
        <v>58</v>
      </c>
      <c r="F3" s="9">
        <v>17.11</v>
      </c>
      <c r="G3" s="9">
        <v>0.15</v>
      </c>
      <c r="H3" s="9">
        <v>0.15</v>
      </c>
      <c r="I3" s="13">
        <f>J3-K3</f>
        <v>0.043</v>
      </c>
      <c r="J3" s="4">
        <v>0.062</v>
      </c>
      <c r="K3" s="4">
        <v>0.019</v>
      </c>
      <c r="L3" s="14">
        <f ca="1">ROUNDUP(RAND()*($J3-$K3)+$K3,3)</f>
        <v>0.054</v>
      </c>
      <c r="M3" s="14">
        <f ca="1">ROUNDUP(RAND()*($N3-$O3)+$O3,3)</f>
        <v>0.04</v>
      </c>
      <c r="N3" s="4">
        <v>0.02</v>
      </c>
      <c r="O3" s="4">
        <v>0.05</v>
      </c>
      <c r="P3" s="15">
        <f>N3-O3</f>
        <v>-0.03</v>
      </c>
    </row>
    <row r="4" ht="15" spans="1:16">
      <c r="A4" s="9" t="s">
        <v>62</v>
      </c>
      <c r="B4" s="9" t="s">
        <v>63</v>
      </c>
      <c r="C4" s="9" t="s">
        <v>64</v>
      </c>
      <c r="D4" s="9"/>
      <c r="E4" s="9" t="s">
        <v>58</v>
      </c>
      <c r="F4" s="9">
        <v>0.7</v>
      </c>
      <c r="G4" s="9">
        <v>0.15</v>
      </c>
      <c r="H4" s="9">
        <v>0.15</v>
      </c>
      <c r="I4" s="13">
        <f>J4-K4</f>
        <v>0.0359</v>
      </c>
      <c r="J4" s="4">
        <v>0.0809</v>
      </c>
      <c r="K4" s="4">
        <v>0.045</v>
      </c>
      <c r="L4" s="14">
        <f ca="1">ROUNDUP(RAND()*($J4-$K4)+$K4,3)</f>
        <v>0.072</v>
      </c>
      <c r="M4" s="14">
        <f ca="1">ROUNDUP(RAND()*($N4-$O4)+$O4,3)</f>
        <v>0.056</v>
      </c>
      <c r="N4" s="4">
        <v>0.031</v>
      </c>
      <c r="O4" s="4">
        <v>0.056</v>
      </c>
      <c r="P4" s="15">
        <f>N4-O4</f>
        <v>-0.025</v>
      </c>
    </row>
    <row r="5" ht="15" spans="1:16">
      <c r="A5" s="9" t="s">
        <v>65</v>
      </c>
      <c r="B5" s="9" t="s">
        <v>66</v>
      </c>
      <c r="C5" s="9" t="s">
        <v>64</v>
      </c>
      <c r="D5" s="9"/>
      <c r="E5" s="9" t="s">
        <v>58</v>
      </c>
      <c r="F5" s="9">
        <v>8.9</v>
      </c>
      <c r="G5" s="9">
        <v>0.15</v>
      </c>
      <c r="H5" s="9">
        <v>0.15</v>
      </c>
      <c r="I5" s="13">
        <f>J5-K5</f>
        <v>0.038</v>
      </c>
      <c r="J5" s="4">
        <v>0.073</v>
      </c>
      <c r="K5" s="4">
        <v>0.035</v>
      </c>
      <c r="L5" s="14">
        <f ca="1">ROUNDUP(RAND()*($J5-$K5)+$K5,3)</f>
        <v>0.042</v>
      </c>
      <c r="M5" s="14">
        <f ca="1">ROUNDUP(RAND()*($N5-$O5)+$O5,3)</f>
        <v>0.048</v>
      </c>
      <c r="N5" s="4">
        <v>0.033</v>
      </c>
      <c r="O5" s="4">
        <v>0.055</v>
      </c>
      <c r="P5" s="15">
        <f>N5-O5</f>
        <v>-0.022</v>
      </c>
    </row>
    <row r="6" ht="15" spans="1:16">
      <c r="A6" s="9" t="s">
        <v>67</v>
      </c>
      <c r="B6" s="9" t="s">
        <v>68</v>
      </c>
      <c r="C6" s="9" t="s">
        <v>57</v>
      </c>
      <c r="D6" s="9"/>
      <c r="E6" s="9" t="s">
        <v>58</v>
      </c>
      <c r="F6" s="9">
        <v>6.96</v>
      </c>
      <c r="G6" s="9">
        <v>0.15</v>
      </c>
      <c r="H6" s="9">
        <v>0.15</v>
      </c>
      <c r="I6" s="13">
        <f t="shared" ref="I6:I11" si="0">J6-K6</f>
        <v>0.035</v>
      </c>
      <c r="J6" s="4">
        <v>0.078</v>
      </c>
      <c r="K6" s="4">
        <v>0.043</v>
      </c>
      <c r="L6" s="14">
        <f ca="1" t="shared" ref="L6:L11" si="1">ROUNDUP(RAND()*($J6-$K6)+$K6,3)</f>
        <v>0.067</v>
      </c>
      <c r="M6" s="14">
        <f ca="1" t="shared" ref="M6:M11" si="2">ROUNDUP(RAND()*($N6-$O6)+$O6,3)</f>
        <v>0.026</v>
      </c>
      <c r="N6" s="4">
        <v>0.023</v>
      </c>
      <c r="O6" s="4">
        <v>0.056</v>
      </c>
      <c r="P6" s="15">
        <f t="shared" ref="P6:P11" si="3">N6-O6</f>
        <v>-0.033</v>
      </c>
    </row>
    <row r="7" ht="15" spans="1:16">
      <c r="A7" s="9" t="s">
        <v>69</v>
      </c>
      <c r="B7" s="9" t="s">
        <v>70</v>
      </c>
      <c r="C7" s="9" t="s">
        <v>57</v>
      </c>
      <c r="D7" s="9"/>
      <c r="E7" s="9" t="s">
        <v>58</v>
      </c>
      <c r="F7" s="9">
        <v>6.96</v>
      </c>
      <c r="G7" s="9">
        <v>0.15</v>
      </c>
      <c r="H7" s="9">
        <v>0.15</v>
      </c>
      <c r="I7" s="13">
        <f t="shared" si="0"/>
        <v>0.035</v>
      </c>
      <c r="J7" s="4">
        <v>0.078</v>
      </c>
      <c r="K7" s="4">
        <v>0.043</v>
      </c>
      <c r="L7" s="14">
        <f ca="1" t="shared" si="1"/>
        <v>0.051</v>
      </c>
      <c r="M7" s="14">
        <f ca="1" t="shared" si="2"/>
        <v>0.051</v>
      </c>
      <c r="N7" s="4">
        <v>0.023</v>
      </c>
      <c r="O7" s="4">
        <v>0.056</v>
      </c>
      <c r="P7" s="15">
        <f t="shared" si="3"/>
        <v>-0.033</v>
      </c>
    </row>
    <row r="8" ht="15" spans="1:16">
      <c r="A8" s="9" t="s">
        <v>71</v>
      </c>
      <c r="B8" s="9" t="s">
        <v>72</v>
      </c>
      <c r="C8" s="9" t="s">
        <v>64</v>
      </c>
      <c r="D8" s="9"/>
      <c r="E8" s="9" t="s">
        <v>58</v>
      </c>
      <c r="F8" s="9">
        <v>28.65</v>
      </c>
      <c r="G8" s="9">
        <v>0.15</v>
      </c>
      <c r="H8" s="9">
        <v>0.15</v>
      </c>
      <c r="I8" s="13">
        <f t="shared" si="0"/>
        <v>0.0377</v>
      </c>
      <c r="J8" s="4">
        <v>0.0807</v>
      </c>
      <c r="K8" s="4">
        <v>0.043</v>
      </c>
      <c r="L8" s="14">
        <f ca="1" t="shared" si="1"/>
        <v>0.078</v>
      </c>
      <c r="M8" s="14">
        <f ca="1" t="shared" si="2"/>
        <v>0.069</v>
      </c>
      <c r="N8" s="4">
        <v>0.043</v>
      </c>
      <c r="O8" s="4">
        <v>0.073</v>
      </c>
      <c r="P8" s="15">
        <f t="shared" si="3"/>
        <v>-0.03</v>
      </c>
    </row>
    <row r="9" ht="15" spans="1:16">
      <c r="A9" s="9" t="s">
        <v>73</v>
      </c>
      <c r="B9" s="9" t="s">
        <v>74</v>
      </c>
      <c r="C9" s="9" t="s">
        <v>64</v>
      </c>
      <c r="D9" s="9"/>
      <c r="E9" s="9" t="s">
        <v>58</v>
      </c>
      <c r="F9" s="9">
        <v>28.65</v>
      </c>
      <c r="G9" s="9">
        <v>0.15</v>
      </c>
      <c r="H9" s="9">
        <v>0.15</v>
      </c>
      <c r="I9" s="13">
        <f t="shared" si="0"/>
        <v>0.0377</v>
      </c>
      <c r="J9" s="4">
        <v>0.0807</v>
      </c>
      <c r="K9" s="4">
        <v>0.043</v>
      </c>
      <c r="L9" s="14">
        <f ca="1" t="shared" si="1"/>
        <v>0.074</v>
      </c>
      <c r="M9" s="14">
        <f ca="1" t="shared" si="2"/>
        <v>0.056</v>
      </c>
      <c r="N9" s="4">
        <v>0.043</v>
      </c>
      <c r="O9" s="4">
        <v>0.073</v>
      </c>
      <c r="P9" s="15">
        <f t="shared" si="3"/>
        <v>-0.03</v>
      </c>
    </row>
    <row r="10" ht="15" spans="1:16">
      <c r="A10" s="9" t="s">
        <v>75</v>
      </c>
      <c r="B10" s="9" t="s">
        <v>76</v>
      </c>
      <c r="C10" s="9" t="s">
        <v>77</v>
      </c>
      <c r="D10" s="9"/>
      <c r="E10" s="9" t="s">
        <v>58</v>
      </c>
      <c r="F10" s="9">
        <v>81.56</v>
      </c>
      <c r="G10" s="9">
        <v>0.15</v>
      </c>
      <c r="H10" s="9">
        <v>0.15</v>
      </c>
      <c r="I10" s="13">
        <f t="shared" si="0"/>
        <v>0.0359</v>
      </c>
      <c r="J10" s="4">
        <v>0.0709</v>
      </c>
      <c r="K10" s="4">
        <v>0.035</v>
      </c>
      <c r="L10" s="14">
        <f ca="1" t="shared" si="1"/>
        <v>0.056</v>
      </c>
      <c r="M10" s="14">
        <f ca="1" t="shared" si="2"/>
        <v>0.043</v>
      </c>
      <c r="N10" s="4">
        <v>0.034</v>
      </c>
      <c r="O10" s="4">
        <v>0.058</v>
      </c>
      <c r="P10" s="15">
        <f t="shared" si="3"/>
        <v>-0.024</v>
      </c>
    </row>
    <row r="11" s="5" customFormat="1" ht="15" spans="1:16">
      <c r="A11" s="9" t="s">
        <v>78</v>
      </c>
      <c r="B11" s="9" t="s">
        <v>79</v>
      </c>
      <c r="C11" s="9" t="s">
        <v>80</v>
      </c>
      <c r="D11" s="9"/>
      <c r="E11" s="9" t="s">
        <v>58</v>
      </c>
      <c r="F11" s="9">
        <v>0</v>
      </c>
      <c r="G11" s="9">
        <v>0.2</v>
      </c>
      <c r="H11" s="9">
        <v>0</v>
      </c>
      <c r="I11" s="13">
        <f t="shared" si="0"/>
        <v>0.042</v>
      </c>
      <c r="J11" s="4">
        <v>0.087</v>
      </c>
      <c r="K11" s="4">
        <v>0.045</v>
      </c>
      <c r="L11" s="14">
        <f ca="1" t="shared" si="1"/>
        <v>0.086</v>
      </c>
      <c r="M11" s="14">
        <f ca="1" t="shared" si="2"/>
        <v>0.013</v>
      </c>
      <c r="N11" s="4">
        <v>0.024</v>
      </c>
      <c r="O11" s="4">
        <v>0.009</v>
      </c>
      <c r="P11" s="15">
        <f t="shared" si="3"/>
        <v>0.015</v>
      </c>
    </row>
    <row r="12" s="5" customFormat="1" ht="15" spans="1:16">
      <c r="A12" s="9" t="s">
        <v>78</v>
      </c>
      <c r="B12" s="9" t="s">
        <v>81</v>
      </c>
      <c r="C12" s="9" t="s">
        <v>80</v>
      </c>
      <c r="D12" s="9"/>
      <c r="E12" s="9" t="s">
        <v>58</v>
      </c>
      <c r="F12" s="9">
        <v>0</v>
      </c>
      <c r="G12" s="9">
        <v>0.2</v>
      </c>
      <c r="H12" s="9">
        <v>0</v>
      </c>
      <c r="I12" s="13">
        <f t="shared" ref="I12:I17" si="4">J12-K12</f>
        <v>0.042</v>
      </c>
      <c r="J12" s="4">
        <v>0.087</v>
      </c>
      <c r="K12" s="4">
        <v>0.045</v>
      </c>
      <c r="L12" s="14">
        <f ca="1" t="shared" ref="L12:L14" si="5">ROUNDUP(RAND()*($J12-$K12)+$K12,3)</f>
        <v>0.064</v>
      </c>
      <c r="M12" s="14">
        <f ca="1" t="shared" ref="M12:M14" si="6">ROUNDUP(RAND()*($N12-$O12)+$O12,3)</f>
        <v>0.017</v>
      </c>
      <c r="N12" s="4">
        <v>0.024</v>
      </c>
      <c r="O12" s="4">
        <v>0.009</v>
      </c>
      <c r="P12" s="15">
        <f t="shared" ref="P12:P14" si="7">N12-O12</f>
        <v>0.015</v>
      </c>
    </row>
    <row r="13" customFormat="1" ht="15" spans="1:16">
      <c r="A13" s="9" t="s">
        <v>82</v>
      </c>
      <c r="B13" s="9" t="s">
        <v>83</v>
      </c>
      <c r="C13" s="9" t="s">
        <v>84</v>
      </c>
      <c r="D13" s="9"/>
      <c r="E13" s="9" t="s">
        <v>58</v>
      </c>
      <c r="F13" s="9">
        <v>0</v>
      </c>
      <c r="G13" s="9">
        <v>0.15</v>
      </c>
      <c r="H13" s="9">
        <v>0</v>
      </c>
      <c r="I13" s="13">
        <f t="shared" si="4"/>
        <v>0.032</v>
      </c>
      <c r="J13" s="4">
        <v>0.086</v>
      </c>
      <c r="K13" s="4">
        <v>0.054</v>
      </c>
      <c r="L13" s="14">
        <f ca="1" t="shared" si="5"/>
        <v>0.077</v>
      </c>
      <c r="M13" s="14">
        <f ca="1" t="shared" si="6"/>
        <v>0.02</v>
      </c>
      <c r="N13" s="4">
        <v>0.031</v>
      </c>
      <c r="O13" s="4">
        <v>0.01</v>
      </c>
      <c r="P13" s="15">
        <f t="shared" si="7"/>
        <v>0.021</v>
      </c>
    </row>
    <row r="14" customFormat="1" ht="15" spans="1:16">
      <c r="A14" s="9" t="s">
        <v>85</v>
      </c>
      <c r="B14" s="9" t="s">
        <v>86</v>
      </c>
      <c r="C14" s="9" t="s">
        <v>84</v>
      </c>
      <c r="D14" s="9"/>
      <c r="E14" s="9" t="s">
        <v>58</v>
      </c>
      <c r="F14" s="9">
        <v>0</v>
      </c>
      <c r="G14" s="9">
        <v>0.15</v>
      </c>
      <c r="H14" s="9">
        <v>0</v>
      </c>
      <c r="I14" s="13">
        <f t="shared" si="4"/>
        <v>0.031</v>
      </c>
      <c r="J14" s="4">
        <v>0.086</v>
      </c>
      <c r="K14" s="4">
        <v>0.055</v>
      </c>
      <c r="L14" s="14">
        <f ca="1" t="shared" si="5"/>
        <v>0.07</v>
      </c>
      <c r="M14" s="14">
        <f ca="1" t="shared" si="6"/>
        <v>0.023</v>
      </c>
      <c r="N14" s="4">
        <v>0.031</v>
      </c>
      <c r="O14" s="4">
        <v>0.01</v>
      </c>
      <c r="P14" s="15">
        <f t="shared" si="7"/>
        <v>0.021</v>
      </c>
    </row>
    <row r="15" ht="15" spans="1:9">
      <c r="A15" s="9" t="s">
        <v>87</v>
      </c>
      <c r="B15" s="9" t="s">
        <v>88</v>
      </c>
      <c r="C15" s="9" t="s">
        <v>89</v>
      </c>
      <c r="D15" s="9"/>
      <c r="E15" s="9" t="s">
        <v>58</v>
      </c>
      <c r="F15" s="9">
        <v>0</v>
      </c>
      <c r="G15" s="9">
        <v>0.35</v>
      </c>
      <c r="H15" s="9">
        <v>0</v>
      </c>
      <c r="I15" s="13">
        <f t="shared" si="4"/>
        <v>0</v>
      </c>
    </row>
    <row r="16" ht="15" spans="1:16">
      <c r="A16" s="9" t="s">
        <v>90</v>
      </c>
      <c r="B16" s="9" t="s">
        <v>91</v>
      </c>
      <c r="C16" s="9" t="s">
        <v>92</v>
      </c>
      <c r="D16" s="9"/>
      <c r="E16" s="9" t="s">
        <v>58</v>
      </c>
      <c r="F16" s="9">
        <v>0</v>
      </c>
      <c r="G16" s="9">
        <v>0.2</v>
      </c>
      <c r="H16" s="9">
        <v>0.15</v>
      </c>
      <c r="I16" s="13">
        <f t="shared" si="4"/>
        <v>0.0436</v>
      </c>
      <c r="J16" s="4">
        <v>0.0806</v>
      </c>
      <c r="K16" s="4">
        <v>0.037</v>
      </c>
      <c r="L16" s="14">
        <f ca="1">ROUNDUP(RAND()*($J16-$K16)+$K16,3)</f>
        <v>0.04</v>
      </c>
      <c r="M16" s="14">
        <f ca="1">ROUNDUP(RAND()*($N16-$O16)+$O16,3)</f>
        <v>-0.022</v>
      </c>
      <c r="N16" s="4">
        <v>-0.03</v>
      </c>
      <c r="O16" s="4">
        <v>0</v>
      </c>
      <c r="P16" s="15">
        <f>N16-O16</f>
        <v>-0.03</v>
      </c>
    </row>
    <row r="17" ht="15" spans="1:16">
      <c r="A17" s="9" t="s">
        <v>93</v>
      </c>
      <c r="B17" s="9" t="s">
        <v>94</v>
      </c>
      <c r="C17" s="9" t="s">
        <v>95</v>
      </c>
      <c r="D17" s="9"/>
      <c r="E17" s="9" t="s">
        <v>58</v>
      </c>
      <c r="F17" s="9">
        <v>0</v>
      </c>
      <c r="G17" s="9">
        <v>0.2</v>
      </c>
      <c r="H17" s="9">
        <v>0.15</v>
      </c>
      <c r="I17" s="13">
        <f t="shared" si="4"/>
        <v>-0.03</v>
      </c>
      <c r="J17" s="4">
        <v>-0.03</v>
      </c>
      <c r="K17" s="4">
        <v>0</v>
      </c>
      <c r="L17" s="14">
        <f ca="1">ROUNDUP(RAND()*($J17-$K17)+$K17,3)</f>
        <v>-0.011</v>
      </c>
      <c r="M17" s="14">
        <f ca="1">ROUNDUP(RAND()*($N17-$O17)+$O17,3)</f>
        <v>0.052</v>
      </c>
      <c r="N17" s="4">
        <v>0.051</v>
      </c>
      <c r="O17" s="4">
        <v>0.083</v>
      </c>
      <c r="P17" s="15">
        <f>N17-O17</f>
        <v>-0.032</v>
      </c>
    </row>
    <row r="18" ht="15" spans="1:8">
      <c r="A18" s="9" t="s">
        <v>96</v>
      </c>
      <c r="B18" s="9" t="s">
        <v>97</v>
      </c>
      <c r="C18" s="9" t="s">
        <v>98</v>
      </c>
      <c r="D18" s="9"/>
      <c r="E18" s="9" t="s">
        <v>58</v>
      </c>
      <c r="F18" s="9">
        <v>0</v>
      </c>
      <c r="G18" s="9">
        <v>0.35</v>
      </c>
      <c r="H18" s="9">
        <v>0</v>
      </c>
    </row>
    <row r="19" ht="15" spans="1:16">
      <c r="A19" s="9" t="s">
        <v>99</v>
      </c>
      <c r="B19" s="9" t="s">
        <v>100</v>
      </c>
      <c r="C19" s="9" t="s">
        <v>101</v>
      </c>
      <c r="D19" s="9"/>
      <c r="E19" s="9" t="s">
        <v>58</v>
      </c>
      <c r="F19" s="9">
        <v>0</v>
      </c>
      <c r="G19" s="9">
        <v>0.2</v>
      </c>
      <c r="H19" s="9">
        <v>0.15</v>
      </c>
      <c r="I19" s="13">
        <f>J19-K19</f>
        <v>0.0399</v>
      </c>
      <c r="J19" s="4">
        <v>0.0903</v>
      </c>
      <c r="K19" s="4">
        <v>0.0504</v>
      </c>
      <c r="L19" s="14">
        <f ca="1">ROUNDUP(RAND()*($J19-$K19)+$K19,3)</f>
        <v>0.086</v>
      </c>
      <c r="M19" s="14">
        <f ca="1">ROUNDUP(RAND()*($N19-$O19)+$O19,3)</f>
        <v>-0.024</v>
      </c>
      <c r="N19" s="4">
        <v>-0.03</v>
      </c>
      <c r="O19" s="4">
        <v>0</v>
      </c>
      <c r="P19" s="15">
        <f>N19-O19</f>
        <v>-0.03</v>
      </c>
    </row>
    <row r="20" ht="15" spans="1:16">
      <c r="A20" s="9" t="s">
        <v>102</v>
      </c>
      <c r="B20" s="9" t="s">
        <v>103</v>
      </c>
      <c r="C20" s="9" t="s">
        <v>104</v>
      </c>
      <c r="D20" s="9"/>
      <c r="E20" s="9" t="s">
        <v>58</v>
      </c>
      <c r="F20" s="9">
        <v>0</v>
      </c>
      <c r="G20" s="9">
        <v>0.2</v>
      </c>
      <c r="H20" s="9">
        <v>0.15</v>
      </c>
      <c r="I20" s="13">
        <f>J20-K20</f>
        <v>-0.03</v>
      </c>
      <c r="J20" s="4">
        <v>-0.03</v>
      </c>
      <c r="K20" s="4">
        <v>0</v>
      </c>
      <c r="L20" s="14">
        <f ca="1">ROUNDUP(RAND()*($J20-$K20)+$K20,3)</f>
        <v>-0.005</v>
      </c>
      <c r="M20" s="14">
        <f ca="1">ROUNDUP(RAND()*($N20-$O20)+$O20,3)</f>
        <v>0.06</v>
      </c>
      <c r="N20" s="4">
        <v>0.043</v>
      </c>
      <c r="O20" s="4">
        <v>0.065</v>
      </c>
      <c r="P20" s="15">
        <f>N20-O20</f>
        <v>-0.022</v>
      </c>
    </row>
    <row r="21" ht="15" spans="1:8">
      <c r="A21" s="9" t="s">
        <v>105</v>
      </c>
      <c r="B21" s="9" t="s">
        <v>106</v>
      </c>
      <c r="C21" s="9" t="s">
        <v>107</v>
      </c>
      <c r="D21" s="9"/>
      <c r="E21" s="9" t="s">
        <v>58</v>
      </c>
      <c r="F21" s="9">
        <v>0</v>
      </c>
      <c r="G21" s="9">
        <v>0.35</v>
      </c>
      <c r="H21" s="9">
        <v>0</v>
      </c>
    </row>
    <row r="22" ht="15" spans="1:16">
      <c r="A22" s="9" t="s">
        <v>108</v>
      </c>
      <c r="B22" s="9" t="s">
        <v>109</v>
      </c>
      <c r="C22" s="9" t="s">
        <v>110</v>
      </c>
      <c r="D22" s="9"/>
      <c r="E22" s="9" t="s">
        <v>58</v>
      </c>
      <c r="F22" s="9">
        <v>0</v>
      </c>
      <c r="G22" s="9">
        <v>0.2</v>
      </c>
      <c r="H22" s="9">
        <v>0.15</v>
      </c>
      <c r="I22" s="13">
        <f>J22-K22</f>
        <v>0.0356</v>
      </c>
      <c r="J22" s="4">
        <v>0.0896</v>
      </c>
      <c r="K22" s="4">
        <v>0.054</v>
      </c>
      <c r="L22" s="14">
        <f ca="1">ROUNDUP(RAND()*($J22-$K22)+$K22,3)</f>
        <v>0.069</v>
      </c>
      <c r="M22" s="14">
        <f ca="1">ROUNDUP(RAND()*($N22-$O22)+$O22,3)</f>
        <v>-0.027</v>
      </c>
      <c r="N22" s="4">
        <v>-0.03</v>
      </c>
      <c r="O22" s="4">
        <v>0</v>
      </c>
      <c r="P22" s="15">
        <f>N22-O22</f>
        <v>-0.03</v>
      </c>
    </row>
    <row r="23" ht="15" spans="1:16">
      <c r="A23" s="9" t="s">
        <v>111</v>
      </c>
      <c r="B23" s="9" t="s">
        <v>112</v>
      </c>
      <c r="C23" s="9" t="s">
        <v>113</v>
      </c>
      <c r="D23" s="9"/>
      <c r="E23" s="9" t="s">
        <v>58</v>
      </c>
      <c r="F23" s="9">
        <v>0</v>
      </c>
      <c r="G23" s="9">
        <v>0.2</v>
      </c>
      <c r="H23" s="9">
        <v>0.15</v>
      </c>
      <c r="I23" s="13">
        <f>J23-K23</f>
        <v>-0.03</v>
      </c>
      <c r="J23" s="4">
        <v>-0.03</v>
      </c>
      <c r="K23" s="4">
        <v>0</v>
      </c>
      <c r="L23" s="14">
        <f ca="1">ROUNDUP(RAND()*($J23-$K23)+$K23,3)</f>
        <v>-0.002</v>
      </c>
      <c r="M23" s="14">
        <f ca="1">ROUNDUP(RAND()*($N23-$O23)+$O23,3)</f>
        <v>0.066</v>
      </c>
      <c r="N23" s="4">
        <v>0.034</v>
      </c>
      <c r="O23" s="4">
        <v>0.074</v>
      </c>
      <c r="P23" s="15">
        <f>N23-O23</f>
        <v>-0.04</v>
      </c>
    </row>
    <row r="24" ht="15" spans="1:8">
      <c r="A24" s="9" t="s">
        <v>114</v>
      </c>
      <c r="B24" s="9" t="s">
        <v>115</v>
      </c>
      <c r="C24" s="9" t="s">
        <v>116</v>
      </c>
      <c r="D24" s="9"/>
      <c r="E24" s="9" t="s">
        <v>58</v>
      </c>
      <c r="F24" s="9">
        <v>0</v>
      </c>
      <c r="G24" s="9">
        <v>0.35</v>
      </c>
      <c r="H24" s="9">
        <v>0</v>
      </c>
    </row>
    <row r="25" ht="15" spans="1:16">
      <c r="A25" s="9" t="s">
        <v>117</v>
      </c>
      <c r="B25" s="9" t="s">
        <v>118</v>
      </c>
      <c r="C25" s="9" t="s">
        <v>119</v>
      </c>
      <c r="D25" s="9"/>
      <c r="E25" s="9" t="s">
        <v>58</v>
      </c>
      <c r="F25" s="9">
        <v>0</v>
      </c>
      <c r="G25" s="9">
        <v>0.2</v>
      </c>
      <c r="H25" s="9">
        <v>0.15</v>
      </c>
      <c r="I25" s="13">
        <f>J25-K25</f>
        <v>0.0367</v>
      </c>
      <c r="J25" s="4">
        <v>0.0907</v>
      </c>
      <c r="K25" s="4">
        <v>0.054</v>
      </c>
      <c r="L25" s="14">
        <f ca="1">ROUNDUP(RAND()*($J25-$K25)+$K25,3)</f>
        <v>0.082</v>
      </c>
      <c r="M25" s="14">
        <f ca="1">ROUNDUP(RAND()*($N25-$O25)+$O25,3)</f>
        <v>-0.016</v>
      </c>
      <c r="N25" s="4">
        <v>-0.03</v>
      </c>
      <c r="O25" s="4">
        <v>0</v>
      </c>
      <c r="P25" s="15">
        <f>N25-O25</f>
        <v>-0.03</v>
      </c>
    </row>
    <row r="26" ht="15" spans="1:16">
      <c r="A26" s="9" t="s">
        <v>120</v>
      </c>
      <c r="B26" s="9" t="s">
        <v>121</v>
      </c>
      <c r="C26" s="9" t="s">
        <v>122</v>
      </c>
      <c r="D26" s="9"/>
      <c r="E26" s="9" t="s">
        <v>58</v>
      </c>
      <c r="F26" s="9">
        <v>0</v>
      </c>
      <c r="G26" s="9">
        <v>0.2</v>
      </c>
      <c r="H26" s="9">
        <v>0.15</v>
      </c>
      <c r="I26" s="13">
        <f>J26-K26</f>
        <v>-0.03</v>
      </c>
      <c r="J26" s="4">
        <v>-0.03</v>
      </c>
      <c r="K26" s="4">
        <v>0</v>
      </c>
      <c r="L26" s="14">
        <f ca="1">ROUNDUP(RAND()*($J26-$K26)+$K26,3)</f>
        <v>-0.009</v>
      </c>
      <c r="M26" s="14">
        <f ca="1">ROUNDUP(RAND()*($N26-$O26)+$O26,3)</f>
        <v>0.04</v>
      </c>
      <c r="N26" s="4">
        <v>0.023</v>
      </c>
      <c r="O26" s="4">
        <v>0.056</v>
      </c>
      <c r="P26" s="15">
        <f>N26-O26</f>
        <v>-0.033</v>
      </c>
    </row>
    <row r="27" ht="15" spans="1:8">
      <c r="A27" s="9" t="s">
        <v>123</v>
      </c>
      <c r="B27" s="9" t="s">
        <v>124</v>
      </c>
      <c r="C27" s="9" t="s">
        <v>125</v>
      </c>
      <c r="D27" s="9"/>
      <c r="E27" s="9" t="s">
        <v>58</v>
      </c>
      <c r="F27" s="9">
        <v>0</v>
      </c>
      <c r="G27" s="9">
        <v>0.35</v>
      </c>
      <c r="H27" s="9">
        <v>0</v>
      </c>
    </row>
    <row r="28" ht="15" spans="1:16">
      <c r="A28" s="9" t="s">
        <v>126</v>
      </c>
      <c r="B28" s="9" t="s">
        <v>127</v>
      </c>
      <c r="C28" s="9" t="s">
        <v>128</v>
      </c>
      <c r="D28" s="9"/>
      <c r="E28" s="9" t="s">
        <v>58</v>
      </c>
      <c r="F28" s="9">
        <v>0</v>
      </c>
      <c r="G28" s="9">
        <v>0.2</v>
      </c>
      <c r="H28" s="9">
        <v>0.15</v>
      </c>
      <c r="I28" s="13">
        <f>J28-K28</f>
        <v>0.04</v>
      </c>
      <c r="J28" s="4">
        <v>0.0805</v>
      </c>
      <c r="K28" s="4">
        <v>0.0405</v>
      </c>
      <c r="L28" s="14">
        <f ca="1">ROUNDUP(RAND()*($J28-$K28)+$K28,3)</f>
        <v>0.066</v>
      </c>
      <c r="M28" s="14">
        <f ca="1">ROUNDUP(RAND()*($N28-$O28)+$O28,3)</f>
        <v>-0.024</v>
      </c>
      <c r="N28" s="4">
        <v>-0.03</v>
      </c>
      <c r="O28" s="4">
        <v>0</v>
      </c>
      <c r="P28" s="15">
        <f>N28-O28</f>
        <v>-0.03</v>
      </c>
    </row>
    <row r="29" ht="15" spans="1:16">
      <c r="A29" s="9" t="s">
        <v>129</v>
      </c>
      <c r="B29" s="9" t="s">
        <v>130</v>
      </c>
      <c r="C29" s="9" t="s">
        <v>131</v>
      </c>
      <c r="D29" s="9"/>
      <c r="E29" s="9" t="s">
        <v>58</v>
      </c>
      <c r="F29" s="9">
        <v>0</v>
      </c>
      <c r="G29" s="9">
        <v>0.2</v>
      </c>
      <c r="H29" s="9">
        <v>0.15</v>
      </c>
      <c r="I29" s="13">
        <f t="shared" ref="I29:I37" si="8">J29-K29</f>
        <v>-0.03</v>
      </c>
      <c r="J29" s="4">
        <v>-0.03</v>
      </c>
      <c r="K29" s="4">
        <v>0</v>
      </c>
      <c r="L29" s="14">
        <f ca="1" t="shared" ref="L29:L35" si="9">ROUNDUP(RAND()*($J29-$K29)+$K29,3)</f>
        <v>-0.025</v>
      </c>
      <c r="M29" s="14">
        <f ca="1" t="shared" ref="M29:M35" si="10">ROUNDUP(RAND()*($N29-$O29)+$O29,3)</f>
        <v>0.053</v>
      </c>
      <c r="N29" s="4">
        <v>0.032</v>
      </c>
      <c r="O29" s="4">
        <v>0.068</v>
      </c>
      <c r="P29" s="15">
        <f t="shared" ref="P29:P37" si="11">N29-O29</f>
        <v>-0.036</v>
      </c>
    </row>
    <row r="30" ht="15" spans="1:8">
      <c r="A30" s="9" t="s">
        <v>132</v>
      </c>
      <c r="B30" s="9" t="s">
        <v>133</v>
      </c>
      <c r="C30" s="9" t="s">
        <v>134</v>
      </c>
      <c r="D30" s="9"/>
      <c r="E30" s="9" t="s">
        <v>58</v>
      </c>
      <c r="F30" s="9">
        <v>0</v>
      </c>
      <c r="G30" s="9">
        <v>0.35</v>
      </c>
      <c r="H30" s="9">
        <v>0</v>
      </c>
    </row>
    <row r="31" ht="15" spans="1:16">
      <c r="A31" s="9" t="s">
        <v>135</v>
      </c>
      <c r="B31" s="9" t="s">
        <v>136</v>
      </c>
      <c r="C31" s="9" t="s">
        <v>137</v>
      </c>
      <c r="D31" s="9"/>
      <c r="E31" s="9" t="s">
        <v>58</v>
      </c>
      <c r="F31" s="9">
        <v>0</v>
      </c>
      <c r="G31" s="9">
        <v>0.2</v>
      </c>
      <c r="H31" s="9">
        <v>0.15</v>
      </c>
      <c r="I31" s="13">
        <f t="shared" si="8"/>
        <v>0.0356</v>
      </c>
      <c r="J31" s="4">
        <v>0.0896</v>
      </c>
      <c r="K31" s="4">
        <v>0.054</v>
      </c>
      <c r="L31" s="14">
        <f ca="1" t="shared" si="9"/>
        <v>0.062</v>
      </c>
      <c r="M31" s="14">
        <f ca="1" t="shared" si="10"/>
        <v>-0.009</v>
      </c>
      <c r="N31" s="4">
        <v>-0.03</v>
      </c>
      <c r="O31" s="4">
        <v>0</v>
      </c>
      <c r="P31" s="15">
        <f t="shared" si="11"/>
        <v>-0.03</v>
      </c>
    </row>
    <row r="32" ht="15" spans="1:16">
      <c r="A32" s="9" t="s">
        <v>138</v>
      </c>
      <c r="B32" s="9" t="s">
        <v>139</v>
      </c>
      <c r="C32" s="9" t="s">
        <v>140</v>
      </c>
      <c r="D32" s="9"/>
      <c r="E32" s="9" t="s">
        <v>58</v>
      </c>
      <c r="F32" s="9">
        <v>0</v>
      </c>
      <c r="G32" s="9">
        <v>0.2</v>
      </c>
      <c r="H32" s="9">
        <v>0.15</v>
      </c>
      <c r="I32" s="13">
        <f t="shared" si="8"/>
        <v>-0.03</v>
      </c>
      <c r="J32" s="4">
        <v>-0.03</v>
      </c>
      <c r="K32" s="4">
        <v>0</v>
      </c>
      <c r="L32" s="14">
        <f ca="1" t="shared" si="9"/>
        <v>-0.024</v>
      </c>
      <c r="M32" s="14">
        <f ca="1" t="shared" si="10"/>
        <v>0.071</v>
      </c>
      <c r="N32" s="4">
        <v>0.034</v>
      </c>
      <c r="O32" s="4">
        <v>0.074</v>
      </c>
      <c r="P32" s="15">
        <f t="shared" si="11"/>
        <v>-0.04</v>
      </c>
    </row>
    <row r="33" customFormat="1" ht="15" spans="1:16">
      <c r="A33" s="9" t="s">
        <v>141</v>
      </c>
      <c r="B33" s="9" t="s">
        <v>142</v>
      </c>
      <c r="C33" s="9" t="s">
        <v>143</v>
      </c>
      <c r="D33" s="9"/>
      <c r="E33" s="9" t="s">
        <v>58</v>
      </c>
      <c r="F33" s="9">
        <v>0</v>
      </c>
      <c r="G33" s="9">
        <v>0.35</v>
      </c>
      <c r="H33" s="9">
        <v>0</v>
      </c>
      <c r="I33" s="4"/>
      <c r="J33" s="4"/>
      <c r="K33" s="4"/>
      <c r="L33" s="4"/>
      <c r="M33" s="4"/>
      <c r="N33" s="4"/>
      <c r="O33" s="4"/>
      <c r="P33" s="4"/>
    </row>
    <row r="34" ht="15" spans="1:16">
      <c r="A34" s="9" t="s">
        <v>144</v>
      </c>
      <c r="B34" s="9" t="s">
        <v>145</v>
      </c>
      <c r="C34" s="9" t="s">
        <v>146</v>
      </c>
      <c r="D34" s="9"/>
      <c r="E34" s="9" t="s">
        <v>58</v>
      </c>
      <c r="F34" s="9">
        <v>0</v>
      </c>
      <c r="G34" s="9">
        <v>0.2</v>
      </c>
      <c r="H34" s="9">
        <v>0.15</v>
      </c>
      <c r="I34" s="13">
        <f t="shared" si="8"/>
        <v>0.0356</v>
      </c>
      <c r="J34" s="4">
        <v>0.0896</v>
      </c>
      <c r="K34" s="4">
        <v>0.054</v>
      </c>
      <c r="L34" s="14">
        <f ca="1" t="shared" si="9"/>
        <v>0.069</v>
      </c>
      <c r="M34" s="14">
        <f ca="1" t="shared" si="10"/>
        <v>-0.024</v>
      </c>
      <c r="N34" s="4">
        <v>-0.03</v>
      </c>
      <c r="O34" s="4">
        <v>0</v>
      </c>
      <c r="P34" s="15">
        <f t="shared" si="11"/>
        <v>-0.03</v>
      </c>
    </row>
    <row r="35" ht="15" spans="1:16">
      <c r="A35" s="9" t="s">
        <v>147</v>
      </c>
      <c r="B35" s="9" t="s">
        <v>148</v>
      </c>
      <c r="C35" s="9" t="s">
        <v>149</v>
      </c>
      <c r="D35" s="9"/>
      <c r="E35" s="9" t="s">
        <v>58</v>
      </c>
      <c r="F35" s="9">
        <v>0</v>
      </c>
      <c r="G35" s="9">
        <v>0.2</v>
      </c>
      <c r="H35" s="9">
        <v>0.15</v>
      </c>
      <c r="I35" s="13">
        <f t="shared" si="8"/>
        <v>-0.03</v>
      </c>
      <c r="J35" s="4">
        <v>-0.03</v>
      </c>
      <c r="K35" s="4">
        <v>0</v>
      </c>
      <c r="L35" s="14">
        <f ca="1" t="shared" si="9"/>
        <v>-0.015</v>
      </c>
      <c r="M35" s="14">
        <f ca="1" t="shared" si="10"/>
        <v>0.067</v>
      </c>
      <c r="N35" s="4">
        <v>0.034</v>
      </c>
      <c r="O35" s="4">
        <v>0.074</v>
      </c>
      <c r="P35" s="15">
        <f t="shared" si="11"/>
        <v>-0.04</v>
      </c>
    </row>
    <row r="36" ht="15" spans="1:16">
      <c r="A36" s="9" t="s">
        <v>150</v>
      </c>
      <c r="B36" s="9" t="s">
        <v>151</v>
      </c>
      <c r="C36" s="9" t="s">
        <v>64</v>
      </c>
      <c r="D36" s="9"/>
      <c r="E36" s="9" t="s">
        <v>58</v>
      </c>
      <c r="F36" s="9">
        <v>32.13</v>
      </c>
      <c r="G36" s="9">
        <v>0.15</v>
      </c>
      <c r="H36" s="9">
        <v>0.15</v>
      </c>
      <c r="I36" s="13">
        <f t="shared" si="8"/>
        <v>0.043</v>
      </c>
      <c r="J36" s="4">
        <v>0.082</v>
      </c>
      <c r="K36" s="4">
        <v>0.039</v>
      </c>
      <c r="L36" s="14">
        <f ca="1" t="shared" ref="L36:L43" si="12">ROUNDUP(RAND()*($J36-$K36)+$K36,3)</f>
        <v>0.076</v>
      </c>
      <c r="M36" s="14">
        <f ca="1" t="shared" ref="M36:M43" si="13">ROUNDUP(RAND()*($N36-$O36)+$O36,3)</f>
        <v>0.056</v>
      </c>
      <c r="N36" s="4">
        <v>0.02</v>
      </c>
      <c r="O36" s="4">
        <v>0.06</v>
      </c>
      <c r="P36" s="15">
        <f t="shared" si="11"/>
        <v>-0.04</v>
      </c>
    </row>
    <row r="37" ht="15" spans="1:16">
      <c r="A37" s="9" t="s">
        <v>152</v>
      </c>
      <c r="B37" s="9" t="s">
        <v>153</v>
      </c>
      <c r="C37" s="9" t="s">
        <v>64</v>
      </c>
      <c r="D37" s="9"/>
      <c r="E37" s="9" t="s">
        <v>58</v>
      </c>
      <c r="F37" s="9">
        <v>32.13</v>
      </c>
      <c r="G37" s="9">
        <v>0.15</v>
      </c>
      <c r="H37" s="9">
        <v>0.15</v>
      </c>
      <c r="I37" s="13">
        <f t="shared" si="8"/>
        <v>0.043</v>
      </c>
      <c r="J37" s="4">
        <v>0.082</v>
      </c>
      <c r="K37" s="4">
        <v>0.039</v>
      </c>
      <c r="L37" s="14">
        <f ca="1" t="shared" si="12"/>
        <v>0.081</v>
      </c>
      <c r="M37" s="14">
        <f ca="1" t="shared" si="13"/>
        <v>0.047</v>
      </c>
      <c r="N37" s="4">
        <v>0.02</v>
      </c>
      <c r="O37" s="4">
        <v>0.06</v>
      </c>
      <c r="P37" s="15">
        <f t="shared" si="11"/>
        <v>-0.04</v>
      </c>
    </row>
    <row r="38" ht="15" spans="1:16">
      <c r="A38" s="9" t="s">
        <v>154</v>
      </c>
      <c r="B38" s="9" t="s">
        <v>155</v>
      </c>
      <c r="C38" s="9" t="s">
        <v>156</v>
      </c>
      <c r="D38" s="9"/>
      <c r="E38" s="9" t="s">
        <v>58</v>
      </c>
      <c r="F38" s="9">
        <v>1.5</v>
      </c>
      <c r="G38" s="9">
        <v>0.15</v>
      </c>
      <c r="H38" s="9">
        <v>0.15</v>
      </c>
      <c r="I38" s="13">
        <v>0.055</v>
      </c>
      <c r="J38" s="4">
        <v>0.05</v>
      </c>
      <c r="K38" s="4">
        <v>0.025</v>
      </c>
      <c r="L38" s="14">
        <f ca="1" t="shared" si="12"/>
        <v>0.047</v>
      </c>
      <c r="M38" s="14">
        <f ca="1" t="shared" si="13"/>
        <v>0.029</v>
      </c>
      <c r="N38" s="4">
        <v>0.05</v>
      </c>
      <c r="O38" s="4">
        <v>0.014</v>
      </c>
      <c r="P38" s="15">
        <v>0.046</v>
      </c>
    </row>
    <row r="39" ht="15" spans="1:16">
      <c r="A39" s="9" t="s">
        <v>157</v>
      </c>
      <c r="B39" s="9" t="s">
        <v>158</v>
      </c>
      <c r="C39" s="9" t="s">
        <v>156</v>
      </c>
      <c r="D39" s="9"/>
      <c r="E39" s="9" t="s">
        <v>58</v>
      </c>
      <c r="F39" s="9">
        <v>1.5</v>
      </c>
      <c r="G39" s="9">
        <v>0.15</v>
      </c>
      <c r="H39" s="9">
        <v>0.15</v>
      </c>
      <c r="I39" s="13">
        <v>0.055</v>
      </c>
      <c r="J39" s="4">
        <v>0.05</v>
      </c>
      <c r="K39" s="4">
        <v>0.025</v>
      </c>
      <c r="L39" s="14">
        <f ca="1" t="shared" si="12"/>
        <v>0.047</v>
      </c>
      <c r="M39" s="14">
        <f ca="1" t="shared" si="13"/>
        <v>0.043</v>
      </c>
      <c r="N39" s="4">
        <v>0.05</v>
      </c>
      <c r="O39" s="4">
        <v>0.014</v>
      </c>
      <c r="P39" s="15">
        <v>0.046</v>
      </c>
    </row>
    <row r="40" ht="15" spans="1:16">
      <c r="A40" s="9" t="s">
        <v>159</v>
      </c>
      <c r="B40" s="9" t="s">
        <v>160</v>
      </c>
      <c r="C40" s="9" t="s">
        <v>156</v>
      </c>
      <c r="D40" s="9"/>
      <c r="E40" s="9" t="s">
        <v>58</v>
      </c>
      <c r="F40" s="9">
        <v>1.5</v>
      </c>
      <c r="G40" s="9">
        <v>0.15</v>
      </c>
      <c r="H40" s="9">
        <v>0.15</v>
      </c>
      <c r="I40" s="13">
        <v>0.055</v>
      </c>
      <c r="J40" s="4">
        <v>0.05</v>
      </c>
      <c r="K40" s="4">
        <v>0.025</v>
      </c>
      <c r="L40" s="14">
        <f ca="1" t="shared" si="12"/>
        <v>0.05</v>
      </c>
      <c r="M40" s="14">
        <f ca="1" t="shared" si="13"/>
        <v>0.026</v>
      </c>
      <c r="N40" s="4">
        <v>0.05</v>
      </c>
      <c r="O40" s="4">
        <v>0.014</v>
      </c>
      <c r="P40" s="15">
        <v>0.046</v>
      </c>
    </row>
    <row r="41" ht="15" spans="1:16">
      <c r="A41" s="9" t="s">
        <v>161</v>
      </c>
      <c r="B41" s="9" t="s">
        <v>162</v>
      </c>
      <c r="C41" s="9" t="s">
        <v>156</v>
      </c>
      <c r="D41" s="9"/>
      <c r="E41" s="9" t="s">
        <v>58</v>
      </c>
      <c r="F41" s="9">
        <v>1.5</v>
      </c>
      <c r="G41" s="9">
        <v>0.15</v>
      </c>
      <c r="H41" s="9">
        <v>0.15</v>
      </c>
      <c r="I41" s="13">
        <v>0.055</v>
      </c>
      <c r="J41" s="4">
        <v>0.05</v>
      </c>
      <c r="K41" s="4">
        <v>0.025</v>
      </c>
      <c r="L41" s="14">
        <f ca="1" t="shared" si="12"/>
        <v>0.04</v>
      </c>
      <c r="M41" s="14">
        <f ca="1" t="shared" si="13"/>
        <v>0.036</v>
      </c>
      <c r="N41" s="4">
        <v>0.05</v>
      </c>
      <c r="O41" s="4">
        <v>0.014</v>
      </c>
      <c r="P41" s="15">
        <v>0.046</v>
      </c>
    </row>
    <row r="42" ht="15" spans="1:16">
      <c r="A42" s="9" t="s">
        <v>164</v>
      </c>
      <c r="B42" s="9" t="s">
        <v>165</v>
      </c>
      <c r="C42" s="9" t="s">
        <v>64</v>
      </c>
      <c r="D42" s="9"/>
      <c r="E42" s="9" t="s">
        <v>58</v>
      </c>
      <c r="F42" s="9">
        <v>8.65</v>
      </c>
      <c r="G42" s="9">
        <v>0.15</v>
      </c>
      <c r="H42" s="9">
        <v>0.15</v>
      </c>
      <c r="I42" s="13">
        <f t="shared" ref="I42:I46" si="14">J42-K42</f>
        <v>0.035</v>
      </c>
      <c r="J42" s="4">
        <v>0.078</v>
      </c>
      <c r="K42" s="4">
        <v>0.043</v>
      </c>
      <c r="L42" s="14">
        <f ca="1" t="shared" si="12"/>
        <v>0.073</v>
      </c>
      <c r="M42" s="14">
        <f ca="1" t="shared" si="13"/>
        <v>0.028</v>
      </c>
      <c r="N42" s="4">
        <v>0.023</v>
      </c>
      <c r="O42" s="4">
        <v>0.056</v>
      </c>
      <c r="P42" s="15">
        <f t="shared" ref="P42:P46" si="15">N42-O42</f>
        <v>-0.033</v>
      </c>
    </row>
    <row r="43" s="6" customFormat="1" ht="15" spans="1:16">
      <c r="A43" s="9" t="s">
        <v>166</v>
      </c>
      <c r="B43" s="9" t="s">
        <v>167</v>
      </c>
      <c r="C43" s="9" t="s">
        <v>64</v>
      </c>
      <c r="D43" s="9"/>
      <c r="E43" s="9" t="s">
        <v>58</v>
      </c>
      <c r="F43" s="9">
        <v>8.65</v>
      </c>
      <c r="G43" s="9">
        <v>0.15</v>
      </c>
      <c r="H43" s="9">
        <v>0.15</v>
      </c>
      <c r="I43" s="13">
        <f t="shared" si="14"/>
        <v>0.035</v>
      </c>
      <c r="J43" s="4">
        <v>0.078</v>
      </c>
      <c r="K43" s="4">
        <v>0.043</v>
      </c>
      <c r="L43" s="4">
        <f ca="1" t="shared" si="12"/>
        <v>0.078</v>
      </c>
      <c r="M43" s="4">
        <f ca="1" t="shared" si="13"/>
        <v>0.035</v>
      </c>
      <c r="N43" s="4">
        <v>0.023</v>
      </c>
      <c r="O43" s="4">
        <v>0.056</v>
      </c>
      <c r="P43" s="4">
        <f t="shared" si="15"/>
        <v>-0.033</v>
      </c>
    </row>
    <row r="44" s="4" customFormat="1" ht="15" spans="1:16">
      <c r="A44" s="9" t="s">
        <v>168</v>
      </c>
      <c r="B44" s="9" t="s">
        <v>169</v>
      </c>
      <c r="C44" s="9" t="s">
        <v>170</v>
      </c>
      <c r="D44" s="9"/>
      <c r="E44" s="9" t="s">
        <v>58</v>
      </c>
      <c r="F44" s="9">
        <v>0</v>
      </c>
      <c r="G44" s="9">
        <v>0.12</v>
      </c>
      <c r="H44" s="9">
        <v>0</v>
      </c>
      <c r="I44" s="13"/>
      <c r="L44" s="14"/>
      <c r="M44" s="14"/>
      <c r="P44" s="15"/>
    </row>
    <row r="45" s="4" customFormat="1" ht="15" spans="1:16">
      <c r="A45" s="9" t="s">
        <v>171</v>
      </c>
      <c r="B45" s="9" t="s">
        <v>172</v>
      </c>
      <c r="C45" s="9" t="s">
        <v>173</v>
      </c>
      <c r="D45" s="9"/>
      <c r="E45" s="9" t="s">
        <v>58</v>
      </c>
      <c r="F45" s="9">
        <v>0</v>
      </c>
      <c r="G45" s="9">
        <v>0.06</v>
      </c>
      <c r="H45" s="9">
        <v>0.06</v>
      </c>
      <c r="I45" s="13">
        <f t="shared" si="14"/>
        <v>0.011</v>
      </c>
      <c r="J45" s="4">
        <v>0.034</v>
      </c>
      <c r="K45" s="4">
        <v>0.023</v>
      </c>
      <c r="L45" s="14">
        <f ca="1">ROUNDUP(RAND()*($J45-$K45)+$K45,3)</f>
        <v>0.034</v>
      </c>
      <c r="M45" s="14">
        <f ca="1">ROUNDUP(RAND()*($N45-$O45)+$O45,3)</f>
        <v>-0.003</v>
      </c>
      <c r="N45" s="4">
        <v>-0.008</v>
      </c>
      <c r="O45" s="4">
        <v>0</v>
      </c>
      <c r="P45" s="15">
        <f t="shared" si="15"/>
        <v>-0.008</v>
      </c>
    </row>
    <row r="46" s="4" customFormat="1" ht="15" spans="1:16">
      <c r="A46" s="9" t="s">
        <v>174</v>
      </c>
      <c r="B46" s="9" t="s">
        <v>175</v>
      </c>
      <c r="C46" s="9" t="s">
        <v>176</v>
      </c>
      <c r="D46" s="9"/>
      <c r="E46" s="9" t="s">
        <v>58</v>
      </c>
      <c r="F46" s="9">
        <v>0</v>
      </c>
      <c r="G46" s="9">
        <v>0.06</v>
      </c>
      <c r="H46" s="9">
        <v>0.06</v>
      </c>
      <c r="I46" s="13">
        <f t="shared" si="14"/>
        <v>-0.008</v>
      </c>
      <c r="J46" s="4">
        <v>-0.008</v>
      </c>
      <c r="K46" s="4">
        <v>0</v>
      </c>
      <c r="L46" s="14">
        <f ca="1">ROUNDUP(RAND()*($J46-$K46)+$K46,3)</f>
        <v>-0.005</v>
      </c>
      <c r="M46" s="14">
        <f ca="1">ROUNDUP(RAND()*($N46-$O46)+$O46,3)</f>
        <v>0.036</v>
      </c>
      <c r="N46" s="4">
        <v>0.031</v>
      </c>
      <c r="O46" s="4">
        <v>0.044</v>
      </c>
      <c r="P46" s="15">
        <f t="shared" si="15"/>
        <v>-0.013</v>
      </c>
    </row>
    <row r="47" ht="15" spans="1:16">
      <c r="A47" s="9" t="s">
        <v>177</v>
      </c>
      <c r="B47" s="9" t="s">
        <v>178</v>
      </c>
      <c r="C47" s="9" t="s">
        <v>179</v>
      </c>
      <c r="D47" s="9"/>
      <c r="E47" s="9" t="s">
        <v>58</v>
      </c>
      <c r="F47" s="9">
        <v>9.72</v>
      </c>
      <c r="G47" s="9">
        <v>0.15</v>
      </c>
      <c r="H47" s="9">
        <v>0.15</v>
      </c>
      <c r="I47" s="13">
        <f t="shared" ref="I47:I65" si="16">J47-K47</f>
        <v>0.04</v>
      </c>
      <c r="J47" s="4">
        <v>0.07</v>
      </c>
      <c r="K47" s="4">
        <v>0.03</v>
      </c>
      <c r="L47" s="14">
        <f ca="1" t="shared" ref="L47:L65" si="17">ROUNDUP(RAND()*($J47-$K47)+$K47,3)</f>
        <v>0.066</v>
      </c>
      <c r="M47" s="14">
        <f ca="1" t="shared" ref="M47:M65" si="18">ROUNDUP(RAND()*($N47-$O47)+$O47,3)</f>
        <v>0.049</v>
      </c>
      <c r="N47" s="4">
        <v>0.02</v>
      </c>
      <c r="O47" s="4">
        <v>0.06</v>
      </c>
      <c r="P47" s="15">
        <f t="shared" ref="P47:P65" si="19">N47-O47</f>
        <v>-0.04</v>
      </c>
    </row>
    <row r="48" ht="15" spans="1:16">
      <c r="A48" s="9" t="s">
        <v>180</v>
      </c>
      <c r="B48" s="9" t="s">
        <v>181</v>
      </c>
      <c r="C48" s="9" t="s">
        <v>179</v>
      </c>
      <c r="D48" s="9"/>
      <c r="E48" s="9" t="s">
        <v>58</v>
      </c>
      <c r="F48" s="9">
        <v>9.72</v>
      </c>
      <c r="G48" s="9">
        <v>0.15</v>
      </c>
      <c r="H48" s="9">
        <v>0.15</v>
      </c>
      <c r="I48" s="13">
        <f t="shared" si="16"/>
        <v>0.04</v>
      </c>
      <c r="J48" s="4">
        <v>0.07</v>
      </c>
      <c r="K48" s="4">
        <v>0.03</v>
      </c>
      <c r="L48" s="14">
        <f ca="1" t="shared" si="17"/>
        <v>0.031</v>
      </c>
      <c r="M48" s="14">
        <f ca="1" t="shared" si="18"/>
        <v>0.053</v>
      </c>
      <c r="N48" s="4">
        <v>0.02</v>
      </c>
      <c r="O48" s="4">
        <v>0.06</v>
      </c>
      <c r="P48" s="15">
        <f t="shared" si="19"/>
        <v>-0.04</v>
      </c>
    </row>
    <row r="49" ht="15" spans="1:16">
      <c r="A49" s="9" t="s">
        <v>182</v>
      </c>
      <c r="B49" s="9" t="s">
        <v>183</v>
      </c>
      <c r="C49" s="9" t="s">
        <v>179</v>
      </c>
      <c r="D49" s="9"/>
      <c r="E49" s="9" t="s">
        <v>58</v>
      </c>
      <c r="F49" s="9">
        <v>9.72</v>
      </c>
      <c r="G49" s="9">
        <v>0.15</v>
      </c>
      <c r="H49" s="9">
        <v>0.15</v>
      </c>
      <c r="I49" s="13">
        <f t="shared" si="16"/>
        <v>0.04</v>
      </c>
      <c r="J49" s="4">
        <v>0.07</v>
      </c>
      <c r="K49" s="4">
        <v>0.03</v>
      </c>
      <c r="L49" s="14">
        <f ca="1" t="shared" si="17"/>
        <v>0.07</v>
      </c>
      <c r="M49" s="14">
        <f ca="1" t="shared" si="18"/>
        <v>0.022</v>
      </c>
      <c r="N49" s="4">
        <v>0.02</v>
      </c>
      <c r="O49" s="4">
        <v>0.06</v>
      </c>
      <c r="P49" s="15">
        <f t="shared" si="19"/>
        <v>-0.04</v>
      </c>
    </row>
    <row r="50" ht="15" spans="1:16">
      <c r="A50" s="9" t="s">
        <v>184</v>
      </c>
      <c r="B50" s="9" t="s">
        <v>185</v>
      </c>
      <c r="C50" s="9" t="s">
        <v>179</v>
      </c>
      <c r="D50" s="9"/>
      <c r="E50" s="9" t="s">
        <v>58</v>
      </c>
      <c r="F50" s="9">
        <v>9.72</v>
      </c>
      <c r="G50" s="9">
        <v>0.15</v>
      </c>
      <c r="H50" s="9">
        <v>0.15</v>
      </c>
      <c r="I50" s="13">
        <f t="shared" si="16"/>
        <v>0.04</v>
      </c>
      <c r="J50" s="4">
        <v>0.07</v>
      </c>
      <c r="K50" s="4">
        <v>0.03</v>
      </c>
      <c r="L50" s="14">
        <f ca="1" t="shared" si="17"/>
        <v>0.055</v>
      </c>
      <c r="M50" s="14">
        <f ca="1" t="shared" si="18"/>
        <v>0.027</v>
      </c>
      <c r="N50" s="4">
        <v>0.02</v>
      </c>
      <c r="O50" s="4">
        <v>0.06</v>
      </c>
      <c r="P50" s="15">
        <f t="shared" si="19"/>
        <v>-0.04</v>
      </c>
    </row>
    <row r="51" ht="15" spans="1:16">
      <c r="A51" s="9" t="s">
        <v>186</v>
      </c>
      <c r="B51" s="9" t="s">
        <v>187</v>
      </c>
      <c r="C51" s="9" t="s">
        <v>188</v>
      </c>
      <c r="D51" s="9"/>
      <c r="E51" s="9" t="s">
        <v>58</v>
      </c>
      <c r="F51" s="9">
        <v>0</v>
      </c>
      <c r="G51" s="9">
        <v>0.1</v>
      </c>
      <c r="H51" s="9">
        <v>0</v>
      </c>
      <c r="I51" s="13">
        <f t="shared" si="16"/>
        <v>0.0196</v>
      </c>
      <c r="J51" s="4">
        <v>0.07</v>
      </c>
      <c r="K51" s="4">
        <v>0.0504</v>
      </c>
      <c r="L51" s="14">
        <f ca="1" t="shared" si="17"/>
        <v>0.056</v>
      </c>
      <c r="M51" s="14">
        <f ca="1" t="shared" si="18"/>
        <v>0.04</v>
      </c>
      <c r="N51" s="4">
        <v>0.04</v>
      </c>
      <c r="O51" s="4">
        <v>0.03</v>
      </c>
      <c r="P51" s="15">
        <f t="shared" si="19"/>
        <v>0.01</v>
      </c>
    </row>
    <row r="52" ht="15" spans="1:16">
      <c r="A52" s="9" t="s">
        <v>189</v>
      </c>
      <c r="B52" s="9" t="s">
        <v>190</v>
      </c>
      <c r="C52" s="9" t="s">
        <v>84</v>
      </c>
      <c r="D52" s="9"/>
      <c r="E52" s="9" t="s">
        <v>58</v>
      </c>
      <c r="F52" s="9">
        <v>0</v>
      </c>
      <c r="G52" s="9">
        <v>0.14</v>
      </c>
      <c r="H52" s="9">
        <v>0</v>
      </c>
      <c r="I52" s="13">
        <f t="shared" si="16"/>
        <v>0.011</v>
      </c>
      <c r="J52" s="4">
        <v>0.076</v>
      </c>
      <c r="K52" s="4">
        <v>0.065</v>
      </c>
      <c r="L52" s="14">
        <f ca="1" t="shared" si="17"/>
        <v>0.067</v>
      </c>
      <c r="M52" s="14">
        <f ca="1" t="shared" si="18"/>
        <v>0.036</v>
      </c>
      <c r="N52" s="4">
        <v>0.045</v>
      </c>
      <c r="O52" s="4">
        <v>0.035</v>
      </c>
      <c r="P52" s="15">
        <f t="shared" si="19"/>
        <v>0.00999999999999999</v>
      </c>
    </row>
    <row r="53" ht="15" spans="1:16">
      <c r="A53" s="9" t="s">
        <v>191</v>
      </c>
      <c r="B53" s="9" t="s">
        <v>192</v>
      </c>
      <c r="C53" s="9" t="s">
        <v>193</v>
      </c>
      <c r="D53" s="9"/>
      <c r="E53" s="9" t="s">
        <v>58</v>
      </c>
      <c r="F53" s="9">
        <v>4.3</v>
      </c>
      <c r="G53" s="9">
        <v>0.8</v>
      </c>
      <c r="H53" s="9">
        <v>0.8</v>
      </c>
      <c r="I53" s="13">
        <f t="shared" si="16"/>
        <v>0.055</v>
      </c>
      <c r="J53" s="4">
        <v>0.305</v>
      </c>
      <c r="K53" s="4">
        <v>0.25</v>
      </c>
      <c r="L53" s="14">
        <f ca="1" t="shared" si="17"/>
        <v>0.257</v>
      </c>
      <c r="M53" s="14">
        <f ca="1" t="shared" si="18"/>
        <v>0.205</v>
      </c>
      <c r="N53" s="4">
        <v>0.21</v>
      </c>
      <c r="O53" s="4">
        <v>0.08</v>
      </c>
      <c r="P53" s="15">
        <f t="shared" si="19"/>
        <v>0.13</v>
      </c>
    </row>
    <row r="54" ht="15" spans="1:16">
      <c r="A54" s="9" t="s">
        <v>194</v>
      </c>
      <c r="B54" s="9" t="s">
        <v>195</v>
      </c>
      <c r="C54" s="9" t="s">
        <v>196</v>
      </c>
      <c r="D54" s="9"/>
      <c r="E54" s="9" t="s">
        <v>58</v>
      </c>
      <c r="F54" s="9">
        <v>4</v>
      </c>
      <c r="G54" s="9">
        <v>0.38</v>
      </c>
      <c r="H54" s="9">
        <v>0.38</v>
      </c>
      <c r="I54" s="13">
        <f t="shared" si="16"/>
        <v>0.037</v>
      </c>
      <c r="J54" s="4">
        <v>0.19</v>
      </c>
      <c r="K54" s="4">
        <v>0.153</v>
      </c>
      <c r="L54" s="14">
        <f ca="1" t="shared" si="17"/>
        <v>0.19</v>
      </c>
      <c r="M54" s="14">
        <f ca="1" t="shared" si="18"/>
        <v>0.069</v>
      </c>
      <c r="N54" s="4">
        <v>0.033</v>
      </c>
      <c r="O54" s="4">
        <v>0.08</v>
      </c>
      <c r="P54" s="15">
        <f t="shared" si="19"/>
        <v>-0.047</v>
      </c>
    </row>
    <row r="55" ht="15" spans="1:16">
      <c r="A55" s="9" t="s">
        <v>197</v>
      </c>
      <c r="B55" s="9" t="s">
        <v>198</v>
      </c>
      <c r="C55" s="9" t="s">
        <v>193</v>
      </c>
      <c r="D55" s="9"/>
      <c r="E55" s="9" t="s">
        <v>58</v>
      </c>
      <c r="F55" s="9">
        <v>23.71</v>
      </c>
      <c r="G55" s="9">
        <v>0.8</v>
      </c>
      <c r="H55" s="9">
        <v>0.8</v>
      </c>
      <c r="I55" s="13">
        <f t="shared" si="16"/>
        <v>0.072</v>
      </c>
      <c r="J55" s="4">
        <v>0.302</v>
      </c>
      <c r="K55" s="4">
        <v>0.23</v>
      </c>
      <c r="L55" s="14">
        <f ca="1" t="shared" si="17"/>
        <v>0.256</v>
      </c>
      <c r="M55" s="14">
        <f ca="1" t="shared" si="18"/>
        <v>0.189</v>
      </c>
      <c r="N55" s="4">
        <v>0.24</v>
      </c>
      <c r="O55" s="4">
        <v>0.04</v>
      </c>
      <c r="P55" s="15">
        <f t="shared" si="19"/>
        <v>0.2</v>
      </c>
    </row>
    <row r="56" ht="15" spans="1:16">
      <c r="A56" s="9" t="s">
        <v>199</v>
      </c>
      <c r="B56" s="9" t="s">
        <v>200</v>
      </c>
      <c r="C56" s="9" t="s">
        <v>201</v>
      </c>
      <c r="D56" s="9"/>
      <c r="E56" s="9" t="s">
        <v>58</v>
      </c>
      <c r="F56" s="9">
        <v>4</v>
      </c>
      <c r="G56" s="9">
        <v>0.38</v>
      </c>
      <c r="H56" s="9">
        <v>0.38</v>
      </c>
      <c r="I56" s="13">
        <f t="shared" si="16"/>
        <v>0.08</v>
      </c>
      <c r="J56" s="4">
        <v>0.23</v>
      </c>
      <c r="K56" s="4">
        <v>0.15</v>
      </c>
      <c r="L56" s="14">
        <f ca="1" t="shared" si="17"/>
        <v>0.215</v>
      </c>
      <c r="M56" s="14">
        <f ca="1" t="shared" si="18"/>
        <v>0.044</v>
      </c>
      <c r="N56" s="4">
        <v>0.033</v>
      </c>
      <c r="O56" s="4">
        <v>0.08</v>
      </c>
      <c r="P56" s="15">
        <f t="shared" si="19"/>
        <v>-0.047</v>
      </c>
    </row>
    <row r="57" ht="15" spans="1:16">
      <c r="A57" s="9" t="s">
        <v>202</v>
      </c>
      <c r="B57" s="9" t="s">
        <v>203</v>
      </c>
      <c r="C57" s="9" t="s">
        <v>156</v>
      </c>
      <c r="D57" s="9"/>
      <c r="E57" s="9" t="s">
        <v>58</v>
      </c>
      <c r="F57" s="9">
        <v>3.2</v>
      </c>
      <c r="G57" s="9">
        <v>0.15</v>
      </c>
      <c r="H57" s="9">
        <v>0.15</v>
      </c>
      <c r="I57" s="13">
        <f t="shared" si="16"/>
        <v>0.055</v>
      </c>
      <c r="J57" s="16">
        <v>0.09</v>
      </c>
      <c r="K57" s="16">
        <v>0.035</v>
      </c>
      <c r="L57" s="17">
        <v>0.067</v>
      </c>
      <c r="M57" s="17">
        <v>0.052</v>
      </c>
      <c r="N57" s="16">
        <v>0.08</v>
      </c>
      <c r="O57" s="16">
        <v>0.034</v>
      </c>
      <c r="P57" s="18">
        <f t="shared" si="19"/>
        <v>0.046</v>
      </c>
    </row>
    <row r="58" ht="15" spans="1:16">
      <c r="A58" s="9" t="s">
        <v>204</v>
      </c>
      <c r="B58" s="9" t="s">
        <v>205</v>
      </c>
      <c r="C58" s="9" t="s">
        <v>156</v>
      </c>
      <c r="D58" s="9"/>
      <c r="E58" s="9" t="s">
        <v>58</v>
      </c>
      <c r="F58" s="9">
        <v>3.2</v>
      </c>
      <c r="G58" s="9">
        <v>0.15</v>
      </c>
      <c r="H58" s="9">
        <v>0.15</v>
      </c>
      <c r="I58" s="13">
        <f t="shared" si="16"/>
        <v>0.055</v>
      </c>
      <c r="J58" s="16">
        <v>0.09</v>
      </c>
      <c r="K58" s="16">
        <v>0.035</v>
      </c>
      <c r="L58" s="17">
        <v>0.048</v>
      </c>
      <c r="M58" s="17">
        <v>0.039</v>
      </c>
      <c r="N58" s="16">
        <v>0.08</v>
      </c>
      <c r="O58" s="16">
        <v>0.034</v>
      </c>
      <c r="P58" s="18">
        <f t="shared" si="19"/>
        <v>0.046</v>
      </c>
    </row>
    <row r="59" ht="15" spans="1:16">
      <c r="A59" s="9"/>
      <c r="B59" s="9" t="s">
        <v>206</v>
      </c>
      <c r="C59" s="9" t="s">
        <v>207</v>
      </c>
      <c r="D59" s="9"/>
      <c r="E59" s="9" t="s">
        <v>58</v>
      </c>
      <c r="F59" s="9">
        <v>4.8</v>
      </c>
      <c r="G59" s="9">
        <v>0.15</v>
      </c>
      <c r="H59" s="9">
        <v>0.15</v>
      </c>
      <c r="I59" s="13">
        <f t="shared" si="16"/>
        <v>0.055</v>
      </c>
      <c r="J59" s="16">
        <v>0.09</v>
      </c>
      <c r="K59" s="16">
        <v>0.035</v>
      </c>
      <c r="L59" s="14">
        <f ca="1" t="shared" si="17"/>
        <v>0.05</v>
      </c>
      <c r="M59" s="14">
        <f ca="1" t="shared" si="18"/>
        <v>0.056</v>
      </c>
      <c r="N59" s="16">
        <v>0.09</v>
      </c>
      <c r="O59" s="16">
        <v>0.035</v>
      </c>
      <c r="P59" s="15">
        <f t="shared" si="19"/>
        <v>0.055</v>
      </c>
    </row>
    <row r="60" ht="15" spans="1:16">
      <c r="A60" s="9"/>
      <c r="B60" s="9" t="s">
        <v>208</v>
      </c>
      <c r="C60" s="9" t="s">
        <v>209</v>
      </c>
      <c r="D60" s="9"/>
      <c r="E60" s="9" t="s">
        <v>58</v>
      </c>
      <c r="F60" s="9">
        <v>3.9</v>
      </c>
      <c r="G60" s="9">
        <v>0.15</v>
      </c>
      <c r="H60" s="9">
        <v>0.15</v>
      </c>
      <c r="I60" s="13">
        <f t="shared" si="16"/>
        <v>0.055</v>
      </c>
      <c r="J60" s="16">
        <v>0.09</v>
      </c>
      <c r="K60" s="16">
        <v>0.035</v>
      </c>
      <c r="L60" s="14">
        <f ca="1" t="shared" si="17"/>
        <v>0.044</v>
      </c>
      <c r="M60" s="14">
        <f ca="1" t="shared" si="18"/>
        <v>0.041</v>
      </c>
      <c r="N60" s="16">
        <v>0.09</v>
      </c>
      <c r="O60" s="16">
        <v>0.035</v>
      </c>
      <c r="P60" s="15">
        <f t="shared" si="19"/>
        <v>0.055</v>
      </c>
    </row>
    <row r="61" ht="15" spans="1:16">
      <c r="A61" s="9"/>
      <c r="B61" s="9" t="s">
        <v>210</v>
      </c>
      <c r="C61" s="9" t="s">
        <v>211</v>
      </c>
      <c r="D61" s="9"/>
      <c r="E61" s="9" t="s">
        <v>58</v>
      </c>
      <c r="F61" s="9">
        <v>0.4</v>
      </c>
      <c r="G61" s="9">
        <v>0.15</v>
      </c>
      <c r="H61" s="9">
        <v>0.15</v>
      </c>
      <c r="I61" s="13">
        <f t="shared" si="16"/>
        <v>0.055</v>
      </c>
      <c r="J61" s="16">
        <v>0.09</v>
      </c>
      <c r="K61" s="16">
        <v>0.035</v>
      </c>
      <c r="L61" s="14">
        <f ca="1" t="shared" si="17"/>
        <v>0.04</v>
      </c>
      <c r="M61" s="14">
        <f ca="1" t="shared" si="18"/>
        <v>0.084</v>
      </c>
      <c r="N61" s="16">
        <v>0.09</v>
      </c>
      <c r="O61" s="16">
        <v>0.035</v>
      </c>
      <c r="P61" s="15">
        <f t="shared" si="19"/>
        <v>0.055</v>
      </c>
    </row>
    <row r="62" ht="15" spans="1:16">
      <c r="A62" s="9" t="s">
        <v>212</v>
      </c>
      <c r="B62" s="9" t="s">
        <v>213</v>
      </c>
      <c r="C62" s="9" t="s">
        <v>156</v>
      </c>
      <c r="E62" s="9" t="s">
        <v>58</v>
      </c>
      <c r="F62" s="9">
        <v>1.5</v>
      </c>
      <c r="G62" s="9">
        <v>0.15</v>
      </c>
      <c r="H62" s="9">
        <v>0.15</v>
      </c>
      <c r="I62" s="13">
        <f t="shared" si="16"/>
        <v>0.03</v>
      </c>
      <c r="J62" s="16">
        <v>0.055</v>
      </c>
      <c r="K62" s="16">
        <v>0.025</v>
      </c>
      <c r="L62" s="14">
        <f ca="1" t="shared" si="17"/>
        <v>0.054</v>
      </c>
      <c r="M62" s="14">
        <f ca="1" t="shared" si="18"/>
        <v>0.014</v>
      </c>
      <c r="N62" s="16">
        <v>0.03</v>
      </c>
      <c r="O62" s="16">
        <v>0.012</v>
      </c>
      <c r="P62" s="18">
        <f t="shared" si="19"/>
        <v>0.018</v>
      </c>
    </row>
    <row r="63" ht="15" spans="1:16">
      <c r="A63" s="9" t="s">
        <v>214</v>
      </c>
      <c r="B63" s="9" t="s">
        <v>215</v>
      </c>
      <c r="C63" s="9" t="s">
        <v>156</v>
      </c>
      <c r="E63" s="9" t="s">
        <v>58</v>
      </c>
      <c r="F63" s="9">
        <v>1.5</v>
      </c>
      <c r="G63" s="9">
        <v>0.15</v>
      </c>
      <c r="H63" s="9">
        <v>0.15</v>
      </c>
      <c r="I63" s="13">
        <f t="shared" si="16"/>
        <v>0.03</v>
      </c>
      <c r="J63" s="16">
        <v>0.055</v>
      </c>
      <c r="K63" s="16">
        <v>0.025</v>
      </c>
      <c r="L63" s="14">
        <f ca="1" t="shared" si="17"/>
        <v>0.055</v>
      </c>
      <c r="M63" s="14">
        <f ca="1" t="shared" si="18"/>
        <v>0.015</v>
      </c>
      <c r="N63" s="16">
        <v>0.03</v>
      </c>
      <c r="O63" s="16">
        <v>0.012</v>
      </c>
      <c r="P63" s="18">
        <f t="shared" si="19"/>
        <v>0.018</v>
      </c>
    </row>
    <row r="64" ht="15" spans="1:16">
      <c r="A64" s="9" t="s">
        <v>216</v>
      </c>
      <c r="B64" s="9" t="s">
        <v>217</v>
      </c>
      <c r="C64" s="9" t="s">
        <v>156</v>
      </c>
      <c r="E64" s="9" t="s">
        <v>58</v>
      </c>
      <c r="F64" s="9">
        <v>3.2</v>
      </c>
      <c r="G64" s="9">
        <v>0.15</v>
      </c>
      <c r="H64" s="9">
        <v>0.15</v>
      </c>
      <c r="I64" s="13">
        <f t="shared" si="16"/>
        <v>0.03</v>
      </c>
      <c r="J64" s="16">
        <v>0.055</v>
      </c>
      <c r="K64" s="16">
        <v>0.025</v>
      </c>
      <c r="L64" s="14">
        <f ca="1" t="shared" si="17"/>
        <v>0.036</v>
      </c>
      <c r="M64" s="14">
        <f ca="1" t="shared" si="18"/>
        <v>0.016</v>
      </c>
      <c r="N64" s="16">
        <v>0.03</v>
      </c>
      <c r="O64" s="16">
        <v>0.012</v>
      </c>
      <c r="P64" s="18">
        <f t="shared" si="19"/>
        <v>0.018</v>
      </c>
    </row>
    <row r="65" ht="15" spans="1:16">
      <c r="A65" s="9" t="s">
        <v>218</v>
      </c>
      <c r="B65" s="9" t="s">
        <v>219</v>
      </c>
      <c r="C65" s="9" t="s">
        <v>156</v>
      </c>
      <c r="E65" s="9" t="s">
        <v>58</v>
      </c>
      <c r="F65" s="9">
        <v>3.2</v>
      </c>
      <c r="G65" s="9">
        <v>0.15</v>
      </c>
      <c r="H65" s="9">
        <v>0.15</v>
      </c>
      <c r="I65" s="13">
        <f t="shared" si="16"/>
        <v>0.03</v>
      </c>
      <c r="J65" s="16">
        <v>0.055</v>
      </c>
      <c r="K65" s="16">
        <v>0.025</v>
      </c>
      <c r="L65" s="14">
        <f ca="1" t="shared" si="17"/>
        <v>0.038</v>
      </c>
      <c r="M65" s="14">
        <f ca="1" t="shared" si="18"/>
        <v>0.013</v>
      </c>
      <c r="N65" s="16">
        <v>0.03</v>
      </c>
      <c r="O65" s="16">
        <v>0.012</v>
      </c>
      <c r="P65" s="18">
        <f t="shared" si="19"/>
        <v>0.018</v>
      </c>
    </row>
  </sheetData>
  <autoFilter xmlns:etc="http://www.wps.cn/officeDocument/2017/etCustomData" ref="A1:P65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2" sqref="C2"/>
    </sheetView>
  </sheetViews>
  <sheetFormatPr defaultColWidth="11" defaultRowHeight="14.25"/>
  <cols>
    <col min="4" max="4" width="11.8333333333333" customWidth="1"/>
    <col min="8" max="8" width="20" style="1" customWidth="1"/>
    <col min="9" max="9" width="10.8333333333333" style="1"/>
    <col min="10" max="10" width="16" style="1" customWidth="1"/>
  </cols>
  <sheetData>
    <row r="1" ht="42.75" spans="1:10">
      <c r="A1" s="2" t="s">
        <v>226</v>
      </c>
      <c r="B1" s="2"/>
      <c r="H1" s="2" t="s">
        <v>227</v>
      </c>
      <c r="I1" s="3"/>
      <c r="J1" s="2" t="s">
        <v>228</v>
      </c>
    </row>
    <row r="2" spans="1:10">
      <c r="A2" s="1" t="s">
        <v>229</v>
      </c>
      <c r="B2" s="1" t="s">
        <v>230</v>
      </c>
      <c r="H2" s="1" t="s">
        <v>231</v>
      </c>
      <c r="J2" s="1" t="s">
        <v>58</v>
      </c>
    </row>
    <row r="3" spans="8:10">
      <c r="H3" s="1" t="s">
        <v>232</v>
      </c>
      <c r="J3" s="1" t="s">
        <v>233</v>
      </c>
    </row>
    <row r="4" spans="8:10">
      <c r="H4" s="1" t="s">
        <v>59</v>
      </c>
      <c r="J4" s="1" t="s">
        <v>234</v>
      </c>
    </row>
    <row r="5" spans="8:10">
      <c r="H5" s="1" t="s">
        <v>235</v>
      </c>
      <c r="J5" s="1" t="s">
        <v>236</v>
      </c>
    </row>
    <row r="6" spans="8:8">
      <c r="H6" s="1" t="s">
        <v>237</v>
      </c>
    </row>
    <row r="7" spans="8:8">
      <c r="H7" s="1" t="s">
        <v>238</v>
      </c>
    </row>
    <row r="8" spans="8:8">
      <c r="H8" s="1" t="s">
        <v>239</v>
      </c>
    </row>
    <row r="9" spans="8:8">
      <c r="H9" s="1" t="s">
        <v>240</v>
      </c>
    </row>
    <row r="10" spans="8:8">
      <c r="H10" s="1" t="s">
        <v>241</v>
      </c>
    </row>
    <row r="11" spans="8:8">
      <c r="H11" s="1" t="s">
        <v>242</v>
      </c>
    </row>
    <row r="12" spans="8:8">
      <c r="H12" s="1" t="s">
        <v>243</v>
      </c>
    </row>
    <row r="13" spans="8:8">
      <c r="H13" s="1" t="s">
        <v>244</v>
      </c>
    </row>
  </sheetData>
  <mergeCells count="1">
    <mergeCell ref="A1:B1"/>
  </mergeCell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Apple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Sheet1</vt:lpstr>
      <vt:lpstr>Setup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Lucier</dc:creator>
  <cp:lastModifiedBy>wujiacong</cp:lastModifiedBy>
  <dcterms:created xsi:type="dcterms:W3CDTF">2012-06-21T19:55:00Z</dcterms:created>
  <cp:lastPrinted>2020-02-09T13:43:00Z</cp:lastPrinted>
  <dcterms:modified xsi:type="dcterms:W3CDTF">2025-07-12T04:26:18Z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CDBA5935D53344D312EAED67D16531F5_43</vt:lpwstr>
  </property>
  <property fmtid="{D5CDD505-2E9C-101B-9397-08002B2CF9AE}" pid="4" name="KSOReadingLayout">
    <vt:bool>true</vt:bool>
  </property>
</Properties>
</file>