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4370" windowHeight="12780" tabRatio="761" activeTab="2"/>
  </bookViews>
  <sheets>
    <sheet name="data" sheetId="1" r:id="rId1"/>
    <sheet name="technology" sheetId="21" r:id="rId2"/>
    <sheet name="success outcome by category" sheetId="19" r:id="rId3"/>
    <sheet name="success outcome by subcategory" sheetId="18" r:id="rId4"/>
    <sheet name="outcome by category" sheetId="2" r:id="rId5"/>
    <sheet name="outcome by subcategory" sheetId="3" r:id="rId6"/>
    <sheet name="outcome by month" sheetId="12" r:id="rId7"/>
    <sheet name="percent funded by subcategory" sheetId="16" r:id="rId8"/>
    <sheet name="outcome by goal" sheetId="14" r:id="rId9"/>
  </sheets>
  <calcPr calcId="144525"/>
  <pivotCaches>
    <pivotCache cacheId="0" r:id="rId10"/>
    <pivotCache cacheId="15" r:id="rId11"/>
  </pivotCaches>
</workbook>
</file>

<file path=xl/calcChain.xml><?xml version="1.0" encoding="utf-8"?>
<calcChain xmlns="http://schemas.openxmlformats.org/spreadsheetml/2006/main">
  <c r="S2" i="1" l="1"/>
  <c r="D13" i="14" l="1"/>
  <c r="D12" i="14"/>
  <c r="H2" i="14"/>
  <c r="H3" i="14"/>
  <c r="H4" i="14"/>
  <c r="H5" i="14"/>
  <c r="H6" i="14"/>
  <c r="H7" i="14"/>
  <c r="H8" i="14"/>
  <c r="H9" i="14"/>
  <c r="H10" i="14"/>
  <c r="H11" i="14"/>
  <c r="G3" i="14"/>
  <c r="G4" i="14"/>
  <c r="G5" i="14"/>
  <c r="G6" i="14"/>
  <c r="G7" i="14"/>
  <c r="G8" i="14"/>
  <c r="G9" i="14"/>
  <c r="G10" i="14"/>
  <c r="G11" i="14"/>
  <c r="G2" i="14"/>
  <c r="F3" i="14"/>
  <c r="F4" i="14"/>
  <c r="F5" i="14"/>
  <c r="F6" i="14"/>
  <c r="F7" i="14"/>
  <c r="F8" i="14"/>
  <c r="F9" i="14"/>
  <c r="F10" i="14"/>
  <c r="F11" i="14"/>
  <c r="F2" i="14"/>
  <c r="E3" i="14"/>
  <c r="E4" i="14"/>
  <c r="E5" i="14"/>
  <c r="E6" i="14"/>
  <c r="E7" i="14"/>
  <c r="E8" i="14"/>
  <c r="E9" i="14"/>
  <c r="E10" i="14"/>
  <c r="E11" i="14"/>
  <c r="E2" i="14"/>
  <c r="D11" i="14"/>
  <c r="D10" i="14"/>
  <c r="D9" i="14"/>
  <c r="D8" i="14"/>
  <c r="D7" i="14"/>
  <c r="D6" i="14"/>
  <c r="D5" i="14"/>
  <c r="D4" i="14"/>
  <c r="D3" i="14"/>
  <c r="C13" i="14"/>
  <c r="C2" i="14"/>
  <c r="C12" i="14"/>
  <c r="C11" i="14"/>
  <c r="C10" i="14"/>
  <c r="C9" i="14"/>
  <c r="C8" i="14"/>
  <c r="C7" i="14"/>
  <c r="C6" i="14"/>
  <c r="C5" i="14"/>
  <c r="C4" i="14"/>
  <c r="C3" i="14"/>
  <c r="D2" i="14"/>
  <c r="E12" i="14" l="1"/>
  <c r="E13" i="14"/>
  <c r="F12" i="14" l="1"/>
  <c r="G12" i="14"/>
  <c r="H12" i="14"/>
  <c r="F13" i="14"/>
  <c r="G13" i="14"/>
  <c r="H13" i="14"/>
  <c r="B13" i="14" l="1"/>
  <c r="B2" i="14"/>
  <c r="B12" i="14"/>
  <c r="B11" i="14"/>
  <c r="B10" i="14"/>
  <c r="B9" i="14"/>
  <c r="B8" i="14"/>
  <c r="B7" i="14"/>
  <c r="B6" i="14"/>
  <c r="B4" i="14"/>
  <c r="B3" i="14"/>
  <c r="B5" i="1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<sst xmlns="http://schemas.openxmlformats.org/spreadsheetml/2006/main" count="33108" uniqueCount="8401">
  <si>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</si>
  <si>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</si>
  <si>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</si>
  <si>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</si>
  <si>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</si>
  <si>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</si>
  <si>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</si>
  <si>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</si>
  <si>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</si>
  <si>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</si>
  <si>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</si>
  <si>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</si>
  <si>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</si>
  <si>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</si>
  <si>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</si>
  <si>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</si>
  <si>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</si>
  <si>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</si>
  <si>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</si>
  <si>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</si>
  <si>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</si>
  <si>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</si>
  <si>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</si>
  <si>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</si>
  <si>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</si>
  <si>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</si>
  <si>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</si>
  <si>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</si>
  <si>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</si>
  <si>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</si>
  <si>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</si>
  <si>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</si>
  <si>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</si>
  <si>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</si>
  <si>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</si>
  <si>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</si>
  <si>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</si>
  <si>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</si>
  <si>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</si>
  <si>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</si>
  <si>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</si>
  <si>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</si>
  <si>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</si>
  <si>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</si>
  <si>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</si>
  <si>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</si>
  <si>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</si>
  <si>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</si>
  <si>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</si>
  <si>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</si>
  <si>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</si>
  <si>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</si>
  <si>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</si>
  <si>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</si>
  <si>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</si>
  <si>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</si>
  <si>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</si>
  <si>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</si>
  <si>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</si>
  <si>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</si>
  <si>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</si>
  <si>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</si>
  <si>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</si>
  <si>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</si>
  <si>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</si>
  <si>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</si>
  <si>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</si>
  <si>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</si>
  <si>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</si>
  <si>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</si>
  <si>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</si>
  <si>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</si>
  <si>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</si>
  <si>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</si>
  <si>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</si>
  <si>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</si>
  <si>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</si>
  <si>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</si>
  <si>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</si>
  <si>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</si>
  <si>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</si>
  <si>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</si>
  <si>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</si>
  <si>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</si>
  <si>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</si>
  <si>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</si>
  <si>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</si>
  <si>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</si>
  <si>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</si>
  <si>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</si>
  <si>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</si>
  <si>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</si>
  <si>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</si>
  <si>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</si>
  <si>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</si>
  <si>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</si>
  <si>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</si>
  <si>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</si>
  <si>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</si>
  <si>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</si>
  <si>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</si>
  <si>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</si>
  <si>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</si>
  <si>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</si>
  <si>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</si>
  <si>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</si>
  <si>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</si>
  <si>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</si>
  <si>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</si>
  <si>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</si>
  <si>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</si>
  <si>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</si>
  <si>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</si>
  <si>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</si>
  <si>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</si>
  <si>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</si>
  <si>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</si>
  <si>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</si>
  <si>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</si>
  <si>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</si>
  <si>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</si>
  <si>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</si>
  <si>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</si>
  <si>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</si>
  <si>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</si>
  <si>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</si>
  <si>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</si>
  <si>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</si>
  <si>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</si>
  <si>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</si>
  <si>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</si>
  <si>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</si>
  <si>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</si>
  <si>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</si>
  <si>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</si>
  <si>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</si>
  <si>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</si>
  <si>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</si>
  <si>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</si>
  <si>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</si>
  <si>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</si>
  <si>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</si>
  <si>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</si>
  <si>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</si>
  <si>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</si>
  <si>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</si>
  <si>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</si>
  <si>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</si>
  <si>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</si>
  <si>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</si>
  <si>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</si>
  <si>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</si>
  <si>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</si>
  <si>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</si>
  <si>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</si>
  <si>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</si>
  <si>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</si>
  <si>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</si>
  <si>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</si>
  <si>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</si>
  <si>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</si>
  <si>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</si>
  <si>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</si>
  <si>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</si>
  <si>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</si>
  <si>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</si>
  <si>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</si>
  <si>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</si>
  <si>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</si>
  <si>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</si>
  <si>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</si>
  <si>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</si>
  <si>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</si>
  <si>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</si>
  <si>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</si>
  <si>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</si>
  <si>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</si>
  <si>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</si>
  <si>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</si>
  <si>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</si>
  <si>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</si>
  <si>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</si>
  <si>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</si>
  <si>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</si>
  <si>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</si>
  <si>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</si>
  <si>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</si>
  <si>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</si>
  <si>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</si>
  <si>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</si>
  <si>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</si>
  <si>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</si>
  <si>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</si>
  <si>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</si>
  <si>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</si>
  <si>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</si>
  <si>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</si>
  <si>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</si>
  <si>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</si>
  <si>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</si>
  <si>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</si>
  <si>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</si>
  <si>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</si>
  <si>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</si>
  <si>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</si>
  <si>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</si>
  <si>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</si>
  <si>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</si>
  <si>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</si>
  <si>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</si>
  <si>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</si>
  <si>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</si>
  <si>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</si>
  <si>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</si>
  <si>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</si>
  <si>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</si>
  <si>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</si>
  <si>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</si>
  <si>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</si>
  <si>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</si>
  <si>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</si>
  <si>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</si>
  <si>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</si>
  <si>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</si>
  <si>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</si>
  <si>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</si>
  <si>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</si>
  <si>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</si>
  <si>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</si>
  <si>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</si>
  <si>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</si>
  <si>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</si>
  <si>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</si>
  <si>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</si>
  <si>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</si>
  <si>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</si>
  <si>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</si>
  <si>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</si>
  <si>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</si>
  <si>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</si>
  <si>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</si>
  <si>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</si>
  <si>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</si>
  <si>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</si>
  <si>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</si>
  <si>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</si>
  <si>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</si>
  <si>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</si>
  <si>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</si>
  <si>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</si>
  <si>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</si>
  <si>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</si>
  <si>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</si>
  <si>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</si>
  <si>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</si>
  <si>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</si>
  <si>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</si>
  <si>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</si>
  <si>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</si>
  <si>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</si>
  <si>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</si>
  <si>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</si>
  <si>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</si>
  <si>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</si>
  <si>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</si>
  <si>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</si>
  <si>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</si>
  <si>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</si>
  <si>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</si>
  <si>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</si>
  <si>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</si>
  <si>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</si>
  <si>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</si>
  <si>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</si>
  <si>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</si>
  <si>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</si>
  <si>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</si>
  <si>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</si>
  <si>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</si>
  <si>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</si>
  <si>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</si>
  <si>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</si>
  <si>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</si>
  <si>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</si>
  <si>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</si>
  <si>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</si>
  <si>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</si>
  <si>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</si>
  <si>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</si>
  <si>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</si>
  <si>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</si>
  <si>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</si>
  <si>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</si>
  <si>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</si>
  <si>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</si>
  <si>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</si>
  <si>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</si>
  <si>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</si>
  <si>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</si>
  <si>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</si>
  <si>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</si>
  <si>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</si>
  <si>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</si>
  <si>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</si>
  <si>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</si>
  <si>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</si>
  <si>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</si>
  <si>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</si>
  <si>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</si>
  <si>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</si>
  <si>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</si>
  <si>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</si>
  <si>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</si>
  <si>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</si>
  <si>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</si>
  <si>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</si>
  <si>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</si>
  <si>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</si>
  <si>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</si>
  <si>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</si>
  <si>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</si>
  <si>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</si>
  <si>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</si>
  <si>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</si>
  <si>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</si>
  <si>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</si>
  <si>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</si>
  <si>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</si>
  <si>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</si>
  <si>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</si>
  <si>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</si>
  <si>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</si>
  <si>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</si>
  <si>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</si>
  <si>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</si>
  <si>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</si>
  <si>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</si>
  <si>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</si>
  <si>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</si>
  <si>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</si>
  <si>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</si>
  <si>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</si>
  <si>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</si>
  <si>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</si>
  <si>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</si>
  <si>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</si>
  <si>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</si>
  <si>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</si>
  <si>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</si>
  <si>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</si>
  <si>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</si>
  <si>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</si>
  <si>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</si>
  <si>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</si>
  <si>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</si>
  <si>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</si>
  <si>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</si>
  <si>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</si>
  <si>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</si>
  <si>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</si>
  <si>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</si>
  <si>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</si>
  <si>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</si>
  <si>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</si>
  <si>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</si>
  <si>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</si>
  <si>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</si>
  <si>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</si>
  <si>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</si>
  <si>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</si>
  <si>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</si>
  <si>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</si>
  <si>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</si>
  <si>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</si>
  <si>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</si>
  <si>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</si>
  <si>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</si>
  <si>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</si>
  <si>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</si>
  <si>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</si>
  <si>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</si>
  <si>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</si>
  <si>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</si>
  <si>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</si>
  <si>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</si>
  <si>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</si>
  <si>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</si>
  <si>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</si>
  <si>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</si>
  <si>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</si>
  <si>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</si>
  <si>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</si>
  <si>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</si>
  <si>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</si>
  <si>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</si>
  <si>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</si>
  <si>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</si>
  <si>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</si>
  <si>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</si>
  <si>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</si>
  <si>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</si>
  <si>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</si>
  <si>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</si>
  <si>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</si>
  <si>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</si>
  <si>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</si>
  <si>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</si>
  <si>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</si>
  <si>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</si>
  <si>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</si>
  <si>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</si>
  <si>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</si>
  <si>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</si>
  <si>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</si>
  <si>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</si>
  <si>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</si>
  <si>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</si>
  <si>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</si>
  <si>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</si>
  <si>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</si>
  <si>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</si>
  <si>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</si>
  <si>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</si>
  <si>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</si>
  <si>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</si>
  <si>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</si>
  <si>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</si>
  <si>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</si>
  <si>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</si>
  <si>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</si>
  <si>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</si>
  <si>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</si>
  <si>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</si>
  <si>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</si>
  <si>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</si>
  <si>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</si>
  <si>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</si>
  <si>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</si>
  <si>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</si>
  <si>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</si>
  <si>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</si>
  <si>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</si>
  <si>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</si>
  <si>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</si>
  <si>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</si>
  <si>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</si>
  <si>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</si>
  <si>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</si>
  <si>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</si>
  <si>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</si>
  <si>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</si>
  <si>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</si>
  <si>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</si>
  <si>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</si>
  <si>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</si>
  <si>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</si>
  <si>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</si>
  <si>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</si>
  <si>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</si>
  <si>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</si>
  <si>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</si>
  <si>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</si>
  <si>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</si>
  <si>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</si>
  <si>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</si>
  <si>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</si>
  <si>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</si>
  <si>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</si>
  <si>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</si>
  <si>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</si>
  <si>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</si>
  <si>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</si>
  <si>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</si>
  <si>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</si>
  <si>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</si>
  <si>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</si>
  <si>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</si>
  <si>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</si>
  <si>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</si>
  <si>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</si>
  <si>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</si>
  <si>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</si>
  <si>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</si>
  <si>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</si>
  <si>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</si>
  <si>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</si>
  <si>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</si>
  <si>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</si>
  <si>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</si>
  <si>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</si>
  <si>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</si>
  <si>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</si>
  <si>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</si>
  <si>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</si>
  <si>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</si>
  <si>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</si>
  <si>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</si>
  <si>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</si>
  <si>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</si>
  <si>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</si>
  <si>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</si>
  <si>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</si>
  <si>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</si>
  <si>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</si>
  <si>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</si>
  <si>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</si>
  <si>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</si>
  <si>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</si>
  <si>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</si>
  <si>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</si>
  <si>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</si>
  <si>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</si>
  <si>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</si>
  <si>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</si>
  <si>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</si>
  <si>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</si>
  <si>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</si>
  <si>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</si>
  <si>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</si>
  <si>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</si>
  <si>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</si>
  <si>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</si>
  <si>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</si>
  <si>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</si>
  <si>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</si>
  <si>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</si>
  <si>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</si>
  <si>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</si>
  <si>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</si>
  <si>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</si>
  <si>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</si>
  <si>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</si>
  <si>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</si>
  <si>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</si>
  <si>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</si>
  <si>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</si>
  <si>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</si>
  <si>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</si>
  <si>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</si>
  <si>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</si>
  <si>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</si>
  <si>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</si>
  <si>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</si>
  <si>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</si>
  <si>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</si>
  <si>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</si>
  <si>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</si>
  <si>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</si>
  <si>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</si>
  <si>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</si>
  <si>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</si>
  <si>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</si>
  <si>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</si>
  <si>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</si>
  <si>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</si>
  <si>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</si>
  <si>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</si>
  <si>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</si>
  <si>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</si>
  <si>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</si>
  <si>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</si>
  <si>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</si>
  <si>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</si>
  <si>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</si>
  <si>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</si>
  <si>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</si>
  <si>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</si>
  <si>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</si>
  <si>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</si>
  <si>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</si>
  <si>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</si>
  <si>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</si>
  <si>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</si>
  <si>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</si>
  <si>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</si>
  <si>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</si>
  <si>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</si>
  <si>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</si>
  <si>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</si>
  <si>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</si>
  <si>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</si>
  <si>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</si>
  <si>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</si>
  <si>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</si>
  <si>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</si>
  <si>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</si>
  <si>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</si>
  <si>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</si>
  <si>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</si>
  <si>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</si>
  <si>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</si>
  <si>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</si>
  <si>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</si>
  <si>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</si>
  <si>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</si>
  <si>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</si>
  <si>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</si>
  <si>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</si>
  <si>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</si>
  <si>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</si>
  <si>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</si>
  <si>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</si>
  <si>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</si>
  <si>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</si>
  <si>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</si>
  <si>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</si>
  <si>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</si>
  <si>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</si>
  <si>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</si>
  <si>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</si>
  <si>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</si>
  <si>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</si>
  <si>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</si>
  <si>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</si>
  <si>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</si>
  <si>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</si>
  <si>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</si>
  <si>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</si>
  <si>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</si>
  <si>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</si>
  <si>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</si>
  <si>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</si>
  <si>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</si>
  <si>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</si>
  <si>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</si>
  <si>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</si>
  <si>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</si>
  <si>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</si>
  <si>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</si>
  <si>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</si>
  <si>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</si>
  <si>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</si>
  <si>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</si>
  <si>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</si>
  <si>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</si>
  <si>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</si>
  <si>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</si>
  <si>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</si>
  <si>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</si>
  <si>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</si>
  <si>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</si>
  <si>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</si>
  <si>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</si>
  <si>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</si>
  <si>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</si>
  <si>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</si>
  <si>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</si>
  <si>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</si>
  <si>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</si>
  <si>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</si>
  <si>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</si>
  <si>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</si>
  <si>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</si>
  <si>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</si>
  <si>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</si>
  <si>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</si>
  <si>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</si>
  <si>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</si>
  <si>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</si>
  <si>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</si>
  <si>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</si>
  <si>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</si>
  <si>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</si>
  <si>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</si>
  <si>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</si>
  <si>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</si>
  <si>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</si>
  <si>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</si>
  <si>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</si>
  <si>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</si>
  <si>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</si>
  <si>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</si>
  <si>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</si>
  <si>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</si>
  <si>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</si>
  <si>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</si>
  <si>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</si>
  <si>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</si>
  <si>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</si>
  <si>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</si>
  <si>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</si>
  <si>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</si>
  <si>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</si>
  <si>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</si>
  <si>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</si>
  <si>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</si>
  <si>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</si>
  <si>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</si>
  <si>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</si>
  <si>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</si>
  <si>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</si>
  <si>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</si>
  <si>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</si>
  <si>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</si>
  <si>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</si>
  <si>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</si>
  <si>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</si>
  <si>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</si>
  <si>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</si>
  <si>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</si>
  <si>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</si>
  <si>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</si>
  <si>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</si>
  <si>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</si>
  <si>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</si>
  <si>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</si>
  <si>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</si>
  <si>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</si>
  <si>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</si>
  <si>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</si>
  <si>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</si>
  <si>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</si>
  <si>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</si>
  <si>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</si>
  <si>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</si>
  <si>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</si>
  <si>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</si>
  <si>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</si>
  <si>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</si>
  <si>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</si>
  <si>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</si>
  <si>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</si>
  <si>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</si>
  <si>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</si>
  <si>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</si>
  <si>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</si>
  <si>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</si>
  <si>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</si>
  <si>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</si>
  <si>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</si>
  <si>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</si>
  <si>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</si>
  <si>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</si>
  <si>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</si>
  <si>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</si>
  <si>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</si>
  <si>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</si>
  <si>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</si>
  <si>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</si>
  <si>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</si>
  <si>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</si>
  <si>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</si>
  <si>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</si>
  <si>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</si>
  <si>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</si>
  <si>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</si>
  <si>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</si>
  <si>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</si>
  <si>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</si>
  <si>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</si>
  <si>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</si>
  <si>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</si>
  <si>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</si>
  <si>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</si>
  <si>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</si>
  <si>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</si>
  <si>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</si>
  <si>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</si>
  <si>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</si>
  <si>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</si>
  <si>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</si>
  <si>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</si>
  <si>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</si>
  <si>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</si>
  <si>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</si>
  <si>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</si>
  <si>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</si>
  <si>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</si>
  <si>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</si>
  <si>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</si>
  <si>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</si>
  <si>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</si>
  <si>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</si>
  <si>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</si>
  <si>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</si>
  <si>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</si>
  <si>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</si>
  <si>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</si>
  <si>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</si>
  <si>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</si>
  <si>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</si>
  <si>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</si>
  <si>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</si>
  <si>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</si>
  <si>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</si>
  <si>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</si>
  <si>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</si>
  <si>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</si>
  <si>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</si>
  <si>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</si>
  <si>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</si>
  <si>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</si>
  <si>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</si>
  <si>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</si>
  <si>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</si>
  <si>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</si>
  <si>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</si>
  <si>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</si>
  <si>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</si>
  <si>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</si>
  <si>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</si>
  <si>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</si>
  <si>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</si>
  <si>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</si>
  <si>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</si>
  <si>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</si>
  <si>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</si>
  <si>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</si>
  <si>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</si>
  <si>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</si>
  <si>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</si>
  <si>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</si>
  <si>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</si>
  <si>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</si>
  <si>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</si>
  <si>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</si>
  <si>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</si>
  <si>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</si>
  <si>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</si>
  <si>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</si>
  <si>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</si>
  <si>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</si>
  <si>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</si>
  <si>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</si>
  <si>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</si>
  <si>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</si>
  <si>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</si>
  <si>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</si>
  <si>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</si>
  <si>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</si>
  <si>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</si>
  <si>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</si>
  <si>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</si>
  <si>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</si>
  <si>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</si>
  <si>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</si>
  <si>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</si>
  <si>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</si>
  <si>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</si>
  <si>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</si>
  <si>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</si>
  <si>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</si>
  <si>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</si>
  <si>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</si>
  <si>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</si>
  <si>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</si>
  <si>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</si>
  <si>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</si>
  <si>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</si>
  <si>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</si>
  <si>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</si>
  <si>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</si>
  <si>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</si>
  <si>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</si>
  <si>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</si>
  <si>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</si>
  <si>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</si>
  <si>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</si>
  <si>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</si>
  <si>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</si>
  <si>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</si>
  <si>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</si>
  <si>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</si>
  <si>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</si>
  <si>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</si>
  <si>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</si>
  <si>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</si>
  <si>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</si>
  <si>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</si>
  <si>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</si>
  <si>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</si>
  <si>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</si>
  <si>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</si>
  <si>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</si>
  <si>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</si>
  <si>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</si>
  <si>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</si>
  <si>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</si>
  <si>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</si>
  <si>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</si>
  <si>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</si>
  <si>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</si>
  <si>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</si>
  <si>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</si>
  <si>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</si>
  <si>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</si>
  <si>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</si>
  <si>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</si>
  <si>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</si>
  <si>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</si>
  <si>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</si>
  <si>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</si>
  <si>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</si>
  <si>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</si>
  <si>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</si>
  <si>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</si>
  <si>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</si>
  <si>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</si>
  <si>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</si>
  <si>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</si>
  <si>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</si>
  <si>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</si>
  <si>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</si>
  <si>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</si>
  <si>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</si>
  <si>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</si>
  <si>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</si>
  <si>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</si>
  <si>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</si>
  <si>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</si>
  <si>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</si>
  <si>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</si>
  <si>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</si>
  <si>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</si>
  <si>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</si>
  <si>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</si>
  <si>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</si>
  <si>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</si>
  <si>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</si>
  <si>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</si>
  <si>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</si>
  <si>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</si>
  <si>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</si>
  <si>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</si>
  <si>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</si>
  <si>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</si>
  <si>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</si>
  <si>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</si>
  <si>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</si>
  <si>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</si>
  <si>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</si>
  <si>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</si>
  <si>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</si>
  <si>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</si>
  <si>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</si>
  <si>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</si>
  <si>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</si>
  <si>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</si>
  <si>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</si>
  <si>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</si>
  <si>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</si>
  <si>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</si>
  <si>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</si>
  <si>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</si>
  <si>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</si>
  <si>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</si>
  <si>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</si>
  <si>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</si>
  <si>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</si>
  <si>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</si>
  <si>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</si>
  <si>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</si>
  <si>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</si>
  <si>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</si>
  <si>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</si>
  <si>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</si>
  <si>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</si>
  <si>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</si>
  <si>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</si>
  <si>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</si>
  <si>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</si>
  <si>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</si>
  <si>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</si>
  <si>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</si>
  <si>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</si>
  <si>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</si>
  <si>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</si>
  <si>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</si>
  <si>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</si>
  <si>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</si>
  <si>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</si>
  <si>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</si>
  <si>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</si>
  <si>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</si>
  <si>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</si>
  <si>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</si>
  <si>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</si>
  <si>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</si>
  <si>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</si>
  <si>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</si>
  <si>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</si>
  <si>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</si>
  <si>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</si>
  <si>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</si>
  <si>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</si>
  <si>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</si>
  <si>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</si>
  <si>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</si>
  <si>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</si>
  <si>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</si>
  <si>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</si>
  <si>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</si>
  <si>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</si>
  <si>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</si>
  <si>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</si>
  <si>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</si>
  <si>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</si>
  <si>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</si>
  <si>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</si>
  <si>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</si>
  <si>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</si>
  <si>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</si>
  <si>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</si>
  <si>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</si>
  <si>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</si>
  <si>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</si>
  <si>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</si>
  <si>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</si>
  <si>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</si>
  <si>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</si>
  <si>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</si>
  <si>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</si>
  <si>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</si>
  <si>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</si>
  <si>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</si>
  <si>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</si>
  <si>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</si>
  <si>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</si>
  <si>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</si>
  <si>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</si>
  <si>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</si>
  <si>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</si>
  <si>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</si>
  <si>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</si>
  <si>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</si>
  <si>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</si>
  <si>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</si>
  <si>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</si>
  <si>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</si>
  <si>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</si>
  <si>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</si>
  <si>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</si>
  <si>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</si>
  <si>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</si>
  <si>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</si>
  <si>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</si>
  <si>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</si>
  <si>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</si>
  <si>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</si>
  <si>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</si>
  <si>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</si>
  <si>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</si>
  <si>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</si>
  <si>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</si>
  <si>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</si>
  <si>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</si>
  <si>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</si>
  <si>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</si>
  <si>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</si>
  <si>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</si>
  <si>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</si>
  <si>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</si>
  <si>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</si>
  <si>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</si>
  <si>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</si>
  <si>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</si>
  <si>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</si>
  <si>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</si>
  <si>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</si>
  <si>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</si>
  <si>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</si>
  <si>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</si>
  <si>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</si>
  <si>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</si>
  <si>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</si>
  <si>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</si>
  <si>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</si>
  <si>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</si>
  <si>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</si>
  <si>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</si>
  <si>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</si>
  <si>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</si>
  <si>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</si>
  <si>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</si>
  <si>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</si>
  <si>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</si>
  <si>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</si>
  <si>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</si>
  <si>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</si>
  <si>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</si>
  <si>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</si>
  <si>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</si>
  <si>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</si>
  <si>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</si>
  <si>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</si>
  <si>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</si>
  <si>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</si>
  <si>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</si>
  <si>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</si>
  <si>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</si>
  <si>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</si>
  <si>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</si>
  <si>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</si>
  <si>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</si>
  <si>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</si>
  <si>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</si>
  <si>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</si>
  <si>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</si>
  <si>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</si>
  <si>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</si>
  <si>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</si>
  <si>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</si>
  <si>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</si>
  <si>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</si>
  <si>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</si>
  <si>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</si>
  <si>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</si>
  <si>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</si>
  <si>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</si>
  <si>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</si>
  <si>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</si>
  <si>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</si>
  <si>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</si>
  <si>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</si>
  <si>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</si>
  <si>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</si>
  <si>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</si>
  <si>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</si>
  <si>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</si>
  <si>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</si>
  <si>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</si>
  <si>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</si>
  <si>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</si>
  <si>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</si>
  <si>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</si>
  <si>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</si>
  <si>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</si>
  <si>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</si>
  <si>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</si>
  <si>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</si>
  <si>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</si>
  <si>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</si>
  <si>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</si>
  <si>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</si>
  <si>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</si>
  <si>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</si>
  <si>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</si>
  <si>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</si>
  <si>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</si>
  <si>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</si>
  <si>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</si>
  <si>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</si>
  <si>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</si>
  <si>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</si>
  <si>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</si>
  <si>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</si>
  <si>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</si>
  <si>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</si>
  <si>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</si>
  <si>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</si>
  <si>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</si>
  <si>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</si>
  <si>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</si>
  <si>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</si>
  <si>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</si>
  <si>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</si>
  <si>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</si>
  <si>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</si>
  <si>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</si>
  <si>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</si>
  <si>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</si>
  <si>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</si>
  <si>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</si>
  <si>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</si>
  <si>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</si>
  <si>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</si>
  <si>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</si>
  <si>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</si>
  <si>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</si>
  <si>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</si>
  <si>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</si>
  <si>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</si>
  <si>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</si>
  <si>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</si>
  <si>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</si>
  <si>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</si>
  <si>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</si>
  <si>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</si>
  <si>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</si>
  <si>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</si>
  <si>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</si>
  <si>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</si>
  <si>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</si>
  <si>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</si>
  <si>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</si>
  <si>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</si>
  <si>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</si>
  <si>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</si>
  <si>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</si>
  <si>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</si>
  <si>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</si>
  <si>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</si>
  <si>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</si>
  <si>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</si>
  <si>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</si>
  <si>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</si>
  <si>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</si>
  <si>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</si>
  <si>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</si>
  <si>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</si>
  <si>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</si>
  <si>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</si>
  <si>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</si>
  <si>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</si>
  <si>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</si>
  <si>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</si>
  <si>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</si>
  <si>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</si>
  <si>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</si>
  <si>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</si>
  <si>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</si>
  <si>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</si>
  <si>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</si>
  <si>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</si>
  <si>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</si>
  <si>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</si>
  <si>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</si>
  <si>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</si>
  <si>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</si>
  <si>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</si>
  <si>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</si>
  <si>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</si>
  <si>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</si>
  <si>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</si>
  <si>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</si>
  <si>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</si>
  <si>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</si>
  <si>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</si>
  <si>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</si>
  <si>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</si>
  <si>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</si>
  <si>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</si>
  <si>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</si>
  <si>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</si>
  <si>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</si>
  <si>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</si>
  <si>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</si>
  <si>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</si>
  <si>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</si>
  <si>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</si>
  <si>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</si>
  <si>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</si>
  <si>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</si>
  <si>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</si>
  <si>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</si>
  <si>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</si>
  <si>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</si>
  <si>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</si>
  <si>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</si>
  <si>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</si>
  <si>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</si>
  <si>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</si>
  <si>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</si>
  <si>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</si>
  <si>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</si>
  <si>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</si>
  <si>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</si>
  <si>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</si>
  <si>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</si>
  <si>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</si>
  <si>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</si>
  <si>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</si>
  <si>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</si>
  <si>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</si>
  <si>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</si>
  <si>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</si>
  <si>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</si>
  <si>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</si>
  <si>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</si>
  <si>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</si>
  <si>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</si>
  <si>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</si>
  <si>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</si>
  <si>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</si>
  <si>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</si>
  <si>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</si>
  <si>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</si>
  <si>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</si>
  <si>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</si>
  <si>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</si>
  <si>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</si>
  <si>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</si>
  <si>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</si>
  <si>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</si>
  <si>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</si>
  <si>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</si>
  <si>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</si>
  <si>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</si>
  <si>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</si>
  <si>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</si>
  <si>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</si>
  <si>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</si>
  <si>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</si>
  <si>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</si>
  <si>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</si>
  <si>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</si>
  <si>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</si>
  <si>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</si>
  <si>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</si>
  <si>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</si>
  <si>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</si>
  <si>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</si>
  <si>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</si>
  <si>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</si>
  <si>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</si>
  <si>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</si>
  <si>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</si>
  <si>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</si>
  <si>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</si>
  <si>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</si>
  <si>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</si>
  <si>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</si>
  <si>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</si>
  <si>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</si>
  <si>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</si>
  <si>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</si>
  <si>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</si>
  <si>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</si>
  <si>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</si>
  <si>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</si>
  <si>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</si>
  <si>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</si>
  <si>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</si>
  <si>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</si>
  <si>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</si>
  <si>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</si>
  <si>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</si>
  <si>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</si>
  <si>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</si>
  <si>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</si>
  <si>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</si>
  <si>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</si>
  <si>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</si>
  <si>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</si>
  <si>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</si>
  <si>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</si>
  <si>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</si>
  <si>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</si>
  <si>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</si>
  <si>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</si>
  <si>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</si>
  <si>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</si>
  <si>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</si>
  <si>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</si>
  <si>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</si>
  <si>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</si>
  <si>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</si>
  <si>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</si>
  <si>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</si>
  <si>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</si>
  <si>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</si>
  <si>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</si>
  <si>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</si>
  <si>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</si>
  <si>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</si>
  <si>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</si>
  <si>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</si>
  <si>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</si>
  <si>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</si>
  <si>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</si>
  <si>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</si>
  <si>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</si>
  <si>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</si>
  <si>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</si>
  <si>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</si>
  <si>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</si>
  <si>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</si>
  <si>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</si>
  <si>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</si>
  <si>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</si>
  <si>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</si>
  <si>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</si>
  <si>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</si>
  <si>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</si>
  <si>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</si>
  <si>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</si>
  <si>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</si>
  <si>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</si>
  <si>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</si>
  <si>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</si>
  <si>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</si>
  <si>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</si>
  <si>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</si>
  <si>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</si>
  <si>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</si>
  <si>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</si>
  <si>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</si>
  <si>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</si>
  <si>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</si>
  <si>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</si>
  <si>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</si>
  <si>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</si>
  <si>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</si>
  <si>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</si>
  <si>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</si>
  <si>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</si>
  <si>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</si>
  <si>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</si>
  <si>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</si>
  <si>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</si>
  <si>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</si>
  <si>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</si>
  <si>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</si>
  <si>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</si>
  <si>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</si>
  <si>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</si>
  <si>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</si>
  <si>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</si>
  <si>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</si>
  <si>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</si>
  <si>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</si>
  <si>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</si>
  <si>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</si>
  <si>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</si>
  <si>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</si>
  <si>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</si>
  <si>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</si>
  <si>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</si>
  <si>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</si>
  <si>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</si>
  <si>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</si>
  <si>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</si>
  <si>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</si>
  <si>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</si>
  <si>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</si>
  <si>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</si>
  <si>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</si>
  <si>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</si>
  <si>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</si>
  <si>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</si>
  <si>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</si>
  <si>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</si>
  <si>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</si>
  <si>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</si>
  <si>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</si>
  <si>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</si>
  <si>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</si>
  <si>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</si>
  <si>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</si>
  <si>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</si>
  <si>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</si>
  <si>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</si>
  <si>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</si>
  <si>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</si>
  <si>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</si>
  <si>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</si>
  <si>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</si>
  <si>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</si>
  <si>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</si>
  <si>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</si>
  <si>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</si>
  <si>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</si>
  <si>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</si>
  <si>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</si>
  <si>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</si>
  <si>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</si>
  <si>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</si>
  <si>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</si>
  <si>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</si>
  <si>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</si>
  <si>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</si>
  <si>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</si>
  <si>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</si>
  <si>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</si>
  <si>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</si>
  <si>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</si>
  <si>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</si>
  <si>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</si>
  <si>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</si>
  <si>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</si>
  <si>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</si>
  <si>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</si>
  <si>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</si>
  <si>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</si>
  <si>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</si>
  <si>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</si>
  <si>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</si>
  <si>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</si>
  <si>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</si>
  <si>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</si>
  <si>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</si>
  <si>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</si>
  <si>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</si>
  <si>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</si>
  <si>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</si>
  <si>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</si>
  <si>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</si>
  <si>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</si>
  <si>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</si>
  <si>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</si>
  <si>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</si>
  <si>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</si>
  <si>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</si>
  <si>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</si>
  <si>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</si>
  <si>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</si>
  <si>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</si>
  <si>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</si>
  <si>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</si>
  <si>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</si>
  <si>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</si>
  <si>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</si>
  <si>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</si>
  <si>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</si>
  <si>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</si>
  <si>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</si>
  <si>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</si>
  <si>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</si>
  <si>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</si>
  <si>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</si>
  <si>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</si>
  <si>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</si>
  <si>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</si>
  <si>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</si>
  <si>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</si>
  <si>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</si>
  <si>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</si>
  <si>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</si>
  <si>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</si>
  <si>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</si>
  <si>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</si>
  <si>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</si>
  <si>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</si>
  <si>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</si>
  <si>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</si>
  <si>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</si>
  <si>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</si>
  <si>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</si>
  <si>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</si>
  <si>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</si>
  <si>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</si>
  <si>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</si>
  <si>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</si>
  <si>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</si>
  <si>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</si>
  <si>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</si>
  <si>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</si>
  <si>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</si>
  <si>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</si>
  <si>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</si>
  <si>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</si>
  <si>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</si>
  <si>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</si>
  <si>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</si>
  <si>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</si>
  <si>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</si>
  <si>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</si>
  <si>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</si>
  <si>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</si>
  <si>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</si>
  <si>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</si>
  <si>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</si>
  <si>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</si>
  <si>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</si>
  <si>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</si>
  <si>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</si>
  <si>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</si>
  <si>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</si>
  <si>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</si>
  <si>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</si>
  <si>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</si>
  <si>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</si>
  <si>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</si>
  <si>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</si>
  <si>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</si>
  <si>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</si>
  <si>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</si>
  <si>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</si>
  <si>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</si>
  <si>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</si>
  <si>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</si>
  <si>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</si>
  <si>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</si>
  <si>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</si>
  <si>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</si>
  <si>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</si>
  <si>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</si>
  <si>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</si>
  <si>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</si>
  <si>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</si>
  <si>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</si>
  <si>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</si>
  <si>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</si>
  <si>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</si>
  <si>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</si>
  <si>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</si>
  <si>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</si>
  <si>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</si>
  <si>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</si>
  <si>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</si>
  <si>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</si>
  <si>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</si>
  <si>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</si>
  <si>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</si>
  <si>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</si>
  <si>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</si>
  <si>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</si>
  <si>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</si>
  <si>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</si>
  <si>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</si>
  <si>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</si>
  <si>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</si>
  <si>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</si>
  <si>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</si>
  <si>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</si>
  <si>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</si>
  <si>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</si>
  <si>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</si>
  <si>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</si>
  <si>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</si>
  <si>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</si>
  <si>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</si>
  <si>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</si>
  <si>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</si>
  <si>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</si>
  <si>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</si>
  <si>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</si>
  <si>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</si>
  <si>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</si>
  <si>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</si>
  <si>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</si>
  <si>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</si>
  <si>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</si>
  <si>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</si>
  <si>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</si>
  <si>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</si>
  <si>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</si>
  <si>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</si>
  <si>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</si>
  <si>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</si>
  <si>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</si>
  <si>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</si>
  <si>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</si>
  <si>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</si>
  <si>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</si>
  <si>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</si>
  <si>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</si>
  <si>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</si>
  <si>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</si>
  <si>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</si>
  <si>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</si>
  <si>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</si>
  <si>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</si>
  <si>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</si>
  <si>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</si>
  <si>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</si>
  <si>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</si>
  <si>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</si>
  <si>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</si>
  <si>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</si>
  <si>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</si>
  <si>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</si>
  <si>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</si>
  <si>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</si>
  <si>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</si>
  <si>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</si>
  <si>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</si>
  <si>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</si>
  <si>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</si>
  <si>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</si>
  <si>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</si>
  <si>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</si>
  <si>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</si>
  <si>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</si>
  <si>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</si>
  <si>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</si>
  <si>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</si>
  <si>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</si>
  <si>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</si>
  <si>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</si>
  <si>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</si>
  <si>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</si>
  <si>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</si>
  <si>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</si>
  <si>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</si>
  <si>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</si>
  <si>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</si>
  <si>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</si>
  <si>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</si>
  <si>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</si>
  <si>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</si>
  <si>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</si>
  <si>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</si>
  <si>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</si>
  <si>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</si>
  <si>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</si>
  <si>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</si>
  <si>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</si>
  <si>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</si>
  <si>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</si>
  <si>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</si>
  <si>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</si>
  <si>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</si>
  <si>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</si>
  <si>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</si>
  <si>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</si>
  <si>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</si>
  <si>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</si>
  <si>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</si>
  <si>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</si>
  <si>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</si>
  <si>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</si>
  <si>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</si>
  <si>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</si>
  <si>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</si>
  <si>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</si>
  <si>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</si>
  <si>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</si>
  <si>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</si>
  <si>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</si>
  <si>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</si>
  <si>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</si>
  <si>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</si>
  <si>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</si>
  <si>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</si>
  <si>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</si>
  <si>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</si>
  <si>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</si>
  <si>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</si>
  <si>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</si>
  <si>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</si>
  <si>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</si>
  <si>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</si>
  <si>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</si>
  <si>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</si>
  <si>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</si>
  <si>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</si>
  <si>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</si>
  <si>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</si>
  <si>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</si>
  <si>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</si>
  <si>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</si>
  <si>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</si>
  <si>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</si>
  <si>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</si>
  <si>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</si>
  <si>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</si>
  <si>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</si>
  <si>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</si>
  <si>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</si>
  <si>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</si>
  <si>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</si>
  <si>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</si>
  <si>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</si>
  <si>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</si>
  <si>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</si>
  <si>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</si>
  <si>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</si>
  <si>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</si>
  <si>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</si>
  <si>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</si>
  <si>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</si>
  <si>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</si>
  <si>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</si>
  <si>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</si>
  <si>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</si>
  <si>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</si>
  <si>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</si>
  <si>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</si>
  <si>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</si>
  <si>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</si>
  <si>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</si>
  <si>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</si>
  <si>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</si>
  <si>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</si>
  <si>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</si>
  <si>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</si>
  <si>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</si>
  <si>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</si>
  <si>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</si>
  <si>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</si>
  <si>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</si>
  <si>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</si>
  <si>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</si>
  <si>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</si>
  <si>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</si>
  <si>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</si>
  <si>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</si>
  <si>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</si>
  <si>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</si>
  <si>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</si>
  <si>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</si>
  <si>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</si>
  <si>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</si>
  <si>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</si>
  <si>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</si>
  <si>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</si>
  <si>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</si>
  <si>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</si>
  <si>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</si>
  <si>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</si>
  <si>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</si>
  <si>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</si>
  <si>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</si>
  <si>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</si>
  <si>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</si>
  <si>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</si>
  <si>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</si>
  <si>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</si>
  <si>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</si>
  <si>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</si>
  <si>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</si>
  <si>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</si>
  <si>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</si>
  <si>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</si>
  <si>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</si>
  <si>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</si>
  <si>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</si>
  <si>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</si>
  <si>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</si>
  <si>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</si>
  <si>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</si>
  <si>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</si>
  <si>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</si>
  <si>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</si>
  <si>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</si>
  <si>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</si>
  <si>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</si>
  <si>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</si>
  <si>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</si>
  <si>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</si>
  <si>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</si>
  <si>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</si>
  <si>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</si>
  <si>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</si>
  <si>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</si>
  <si>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</si>
  <si>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</si>
  <si>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</si>
  <si>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</si>
  <si>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</si>
  <si>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</si>
  <si>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</si>
  <si>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</si>
  <si>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</si>
  <si>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</si>
  <si>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</si>
  <si>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</si>
  <si>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</si>
  <si>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</si>
  <si>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</si>
  <si>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</si>
  <si>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</si>
  <si>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</si>
  <si>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</si>
  <si>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</si>
  <si>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</si>
  <si>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</si>
  <si>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</si>
  <si>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</si>
  <si>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</si>
  <si>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</si>
  <si>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</si>
  <si>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</si>
  <si>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</si>
  <si>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</si>
  <si>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</si>
  <si>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</si>
  <si>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</si>
  <si>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</si>
  <si>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</si>
  <si>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</si>
  <si>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</si>
  <si>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</si>
  <si>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</si>
  <si>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</si>
  <si>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</si>
  <si>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</si>
  <si>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</si>
  <si>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</si>
  <si>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</si>
  <si>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</si>
  <si>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</si>
  <si>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</si>
  <si>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</si>
  <si>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</si>
  <si>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</si>
  <si>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</si>
  <si>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</si>
  <si>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</si>
  <si>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</si>
  <si>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</si>
  <si>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</si>
  <si>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</si>
  <si>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</si>
  <si>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</si>
  <si>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</si>
  <si>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</si>
  <si>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</si>
  <si>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</si>
  <si>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</si>
  <si>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</si>
  <si>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</si>
  <si>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</si>
  <si>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</si>
  <si>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</si>
  <si>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</si>
  <si>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</si>
  <si>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</si>
  <si>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</si>
  <si>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</si>
  <si>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</si>
  <si>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</si>
  <si>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</si>
  <si>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</si>
  <si>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</si>
  <si>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</si>
  <si>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</si>
  <si>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</si>
  <si>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</si>
  <si>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</si>
  <si>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</si>
  <si>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</si>
  <si>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</si>
  <si>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</si>
  <si>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</si>
  <si>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</si>
  <si>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</si>
  <si>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</si>
  <si>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</si>
  <si>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</si>
  <si>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</si>
  <si>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</si>
  <si>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</si>
  <si>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</si>
  <si>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</si>
  <si>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</si>
  <si>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</si>
  <si>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</si>
  <si>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</si>
  <si>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</si>
  <si>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</si>
  <si>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</si>
  <si>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</si>
  <si>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</si>
  <si>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</si>
  <si>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</si>
  <si>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</si>
  <si>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</si>
  <si>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</si>
  <si>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</si>
  <si>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</si>
  <si>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</si>
  <si>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</si>
  <si>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</si>
  <si>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</si>
  <si>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</si>
  <si>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</si>
  <si>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</si>
  <si>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</si>
  <si>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</si>
  <si>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</si>
  <si>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</si>
  <si>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</si>
  <si>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</si>
  <si>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</si>
  <si>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</si>
  <si>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</si>
  <si>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</si>
  <si>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</si>
  <si>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</si>
  <si>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</si>
  <si>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</si>
  <si>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</si>
  <si>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</si>
  <si>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</si>
  <si>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</si>
  <si>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</si>
  <si>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</si>
  <si>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</si>
  <si>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</si>
  <si>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</si>
  <si>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</si>
  <si>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</si>
  <si>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</si>
  <si>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</si>
  <si>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</si>
  <si>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</si>
  <si>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</si>
  <si>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</si>
  <si>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</si>
  <si>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</si>
  <si>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</si>
  <si>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</si>
  <si>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</si>
  <si>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</si>
  <si>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</si>
  <si>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</si>
  <si>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</si>
  <si>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</si>
  <si>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</si>
  <si>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</si>
  <si>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</si>
  <si>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</si>
  <si>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</si>
  <si>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</si>
  <si>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</si>
  <si>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</si>
  <si>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</si>
  <si>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</si>
  <si>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</si>
  <si>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</si>
  <si>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</si>
  <si>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</si>
  <si>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</si>
  <si>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</si>
  <si>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</si>
  <si>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</si>
  <si>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</si>
  <si>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</si>
  <si>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</si>
  <si>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</si>
  <si>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</si>
  <si>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</si>
  <si>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</si>
  <si>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</si>
  <si>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</si>
  <si>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</si>
  <si>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</si>
  <si>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</si>
  <si>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</si>
  <si>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</si>
  <si>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</si>
  <si>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</si>
  <si>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</si>
  <si>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</si>
  <si>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</si>
  <si>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</si>
  <si>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</si>
  <si>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</si>
  <si>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</si>
  <si>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</si>
  <si>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</si>
  <si>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</si>
  <si>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</si>
  <si>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</si>
  <si>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</si>
  <si>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</si>
  <si>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</si>
  <si>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</si>
  <si>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</si>
  <si>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</si>
  <si>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</si>
  <si>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</si>
  <si>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</si>
  <si>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</si>
  <si>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</si>
  <si>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</si>
  <si>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</si>
  <si>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</si>
  <si>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</si>
  <si>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</si>
  <si>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</si>
  <si>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</si>
  <si>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</si>
  <si>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</si>
  <si>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</si>
  <si>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</si>
  <si>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</si>
  <si>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</si>
  <si>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</si>
  <si>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</si>
  <si>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</si>
  <si>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</si>
  <si>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</si>
  <si>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</si>
  <si>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</si>
  <si>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</si>
  <si>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</si>
  <si>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</si>
  <si>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</si>
  <si>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</si>
  <si>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</si>
  <si>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</si>
  <si>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</si>
  <si>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</si>
  <si>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</si>
  <si>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</si>
  <si>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</si>
  <si>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</si>
  <si>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</si>
  <si>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</si>
  <si>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</si>
  <si>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</si>
  <si>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</si>
  <si>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</si>
  <si>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</si>
  <si>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</si>
  <si>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</si>
  <si>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</si>
  <si>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</si>
  <si>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</si>
  <si>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</si>
  <si>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</si>
  <si>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</si>
  <si>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</si>
  <si>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</si>
  <si>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</si>
  <si>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</si>
  <si>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</si>
  <si>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</si>
  <si>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</si>
  <si>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</si>
  <si>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</si>
  <si>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</si>
  <si>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</si>
  <si>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</si>
  <si>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</si>
  <si>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</si>
  <si>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</si>
  <si>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</si>
  <si>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</si>
  <si>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</si>
  <si>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</si>
  <si>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</si>
  <si>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</si>
  <si>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</si>
  <si>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</si>
  <si>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</si>
  <si>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</si>
  <si>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</si>
  <si>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</si>
  <si>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</si>
  <si>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</si>
  <si>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</si>
  <si>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</si>
  <si>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</si>
  <si>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</si>
  <si>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</si>
  <si>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</si>
  <si>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</si>
  <si>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</si>
  <si>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</si>
  <si>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</si>
  <si>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</si>
  <si>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</si>
  <si>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</si>
  <si>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</si>
  <si>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</si>
  <si>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</si>
  <si>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</si>
  <si>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</si>
  <si>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</si>
  <si>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</si>
  <si>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</si>
  <si>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</si>
  <si>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</si>
  <si>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</si>
  <si>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</si>
  <si>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</si>
  <si>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</si>
  <si>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</si>
  <si>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</si>
  <si>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</si>
  <si>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</si>
  <si>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</si>
  <si>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</si>
  <si>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</si>
  <si>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</si>
  <si>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</si>
  <si>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</si>
  <si>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</si>
  <si>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</si>
  <si>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</si>
  <si>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</si>
  <si>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</si>
  <si>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</si>
  <si>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</si>
  <si>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</si>
  <si>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</si>
  <si>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</si>
  <si>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</si>
  <si>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</si>
  <si>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</si>
  <si>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</si>
  <si>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</si>
  <si>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</si>
  <si>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</si>
  <si>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</si>
  <si>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</si>
  <si>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</si>
  <si>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</si>
  <si>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</si>
  <si>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</si>
  <si>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</si>
  <si>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</si>
  <si>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</si>
  <si>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</si>
  <si>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</si>
  <si>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</si>
  <si>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</si>
  <si>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</si>
  <si>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</si>
  <si>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</si>
  <si>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</si>
  <si>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</si>
  <si>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</si>
  <si>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</si>
  <si>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</si>
  <si>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</si>
  <si>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</si>
  <si>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</si>
  <si>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</si>
  <si>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</si>
  <si>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</si>
  <si>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</si>
  <si>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</si>
  <si>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</si>
  <si>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</si>
  <si>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</si>
  <si>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</si>
  <si>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</si>
  <si>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</si>
  <si>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</si>
  <si>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</si>
  <si>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</si>
  <si>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</si>
  <si>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</si>
  <si>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</si>
  <si>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</si>
  <si>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</si>
  <si>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</si>
  <si>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</si>
  <si>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</si>
  <si>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</si>
  <si>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</si>
  <si>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</si>
  <si>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</si>
  <si>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</si>
  <si>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</si>
  <si>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</si>
  <si>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</si>
  <si>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</si>
  <si>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</si>
  <si>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</si>
  <si>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</si>
  <si>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</si>
  <si>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</si>
  <si>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</si>
  <si>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</si>
  <si>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</si>
  <si>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</si>
  <si>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</si>
  <si>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</si>
  <si>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</si>
  <si>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</si>
  <si>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</si>
  <si>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</si>
  <si>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</si>
  <si>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</si>
  <si>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</si>
  <si>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</si>
  <si>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</si>
  <si>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</si>
  <si>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</si>
  <si>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</si>
  <si>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</si>
  <si>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</si>
  <si>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</si>
  <si>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</si>
  <si>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</si>
  <si>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</si>
  <si>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</si>
  <si>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</si>
  <si>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</si>
  <si>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</si>
  <si>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</si>
  <si>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</si>
  <si>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</si>
  <si>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</si>
  <si>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</si>
  <si>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</si>
  <si>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</si>
  <si>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</si>
  <si>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</si>
  <si>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</si>
  <si>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</si>
  <si>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</si>
  <si>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</si>
  <si>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</si>
  <si>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</si>
  <si>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</si>
  <si>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</si>
  <si>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</si>
  <si>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</si>
  <si>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</si>
  <si>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</si>
  <si>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</si>
  <si>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</si>
  <si>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</si>
  <si>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</si>
  <si>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</si>
  <si>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</si>
  <si>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</si>
  <si>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</si>
  <si>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</si>
  <si>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</si>
  <si>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</si>
  <si>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</si>
  <si>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</si>
  <si>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</si>
  <si>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</si>
  <si>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</si>
  <si>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</si>
  <si>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</si>
  <si>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</si>
  <si>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</si>
  <si>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</si>
  <si>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</si>
  <si>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</si>
  <si>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</si>
  <si>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</si>
  <si>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</si>
  <si>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</si>
  <si>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</si>
  <si>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</si>
  <si>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</si>
  <si>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</si>
  <si>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</si>
  <si>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</si>
  <si>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</si>
  <si>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</si>
  <si>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</si>
  <si>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</si>
  <si>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</si>
  <si>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</si>
  <si>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</si>
  <si>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</si>
  <si>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</si>
  <si>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</si>
  <si>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</si>
  <si>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</si>
  <si>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</si>
  <si>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</si>
  <si>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</si>
  <si>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</si>
  <si>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</si>
  <si>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</si>
  <si>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</si>
  <si>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</si>
  <si>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</si>
  <si>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</si>
  <si>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</si>
  <si>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</si>
  <si>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</si>
  <si>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</si>
  <si>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</si>
  <si>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</si>
  <si>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</si>
  <si>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</si>
  <si>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</si>
  <si>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</si>
  <si>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</si>
  <si>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</si>
  <si>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</si>
  <si>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</si>
  <si>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</si>
  <si>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</si>
  <si>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</si>
  <si>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</si>
  <si>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</si>
  <si>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</si>
  <si>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</si>
  <si>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</si>
  <si>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</si>
  <si>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</si>
  <si>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</si>
  <si>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</si>
  <si>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</si>
  <si>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</si>
  <si>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</si>
  <si>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</si>
  <si>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</si>
  <si>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</si>
  <si>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</si>
  <si>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</si>
  <si>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</si>
  <si>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</si>
  <si>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</si>
  <si>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</si>
  <si>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</si>
  <si>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</si>
  <si>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</si>
  <si>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</si>
  <si>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</si>
  <si>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</si>
  <si>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</si>
  <si>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</si>
  <si>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</si>
  <si>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</si>
  <si>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</si>
  <si>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</si>
  <si>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</si>
  <si>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</si>
  <si>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</si>
  <si>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</si>
  <si>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</si>
  <si>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</si>
  <si>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</si>
  <si>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</si>
  <si>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</si>
  <si>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</si>
  <si>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</si>
  <si>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</si>
  <si>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</si>
  <si>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</si>
  <si>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</si>
  <si>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</si>
  <si>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</si>
  <si>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</si>
  <si>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</si>
  <si>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</si>
  <si>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</si>
  <si>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</si>
  <si>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</si>
  <si>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</si>
  <si>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</si>
  <si>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</si>
  <si>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</si>
  <si>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</si>
  <si>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</si>
  <si>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</si>
  <si>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</si>
  <si>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</si>
  <si>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</si>
  <si>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</si>
  <si>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</si>
  <si>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</si>
  <si>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</si>
  <si>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</si>
  <si>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</si>
  <si>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</si>
  <si>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</si>
  <si>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</si>
  <si>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</si>
  <si>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</si>
  <si>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</si>
  <si>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</si>
  <si>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</si>
  <si>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</si>
  <si>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</si>
  <si>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</si>
  <si>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</si>
  <si>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</si>
  <si>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</si>
  <si>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</si>
  <si>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</si>
  <si>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</si>
  <si>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</si>
  <si>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</si>
  <si>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</si>
  <si>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</si>
  <si>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</si>
  <si>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</si>
  <si>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</si>
  <si>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</si>
  <si>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</si>
  <si>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</si>
  <si>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</si>
  <si>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</si>
  <si>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</si>
  <si>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</si>
  <si>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</si>
  <si>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</si>
  <si>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</si>
  <si>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</si>
  <si>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</si>
  <si>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</si>
  <si>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</si>
  <si>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</si>
  <si>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</si>
  <si>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</si>
  <si>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</si>
  <si>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</si>
  <si>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</si>
  <si>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</si>
  <si>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</si>
  <si>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</si>
  <si>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</si>
  <si>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</si>
  <si>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</si>
  <si>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</si>
  <si>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</si>
  <si>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</si>
  <si>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</si>
  <si>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</si>
  <si>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</si>
  <si>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</si>
  <si>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</si>
  <si>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</si>
  <si>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</si>
  <si>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</si>
  <si>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</si>
  <si>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</si>
  <si>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</si>
  <si>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</si>
  <si>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</si>
  <si>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</si>
  <si>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</si>
  <si>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</si>
  <si>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</si>
  <si>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</si>
  <si>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</si>
  <si>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</si>
  <si>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</si>
  <si>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</si>
  <si>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</si>
  <si>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</si>
  <si>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</si>
  <si>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</si>
  <si>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</si>
  <si>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</si>
  <si>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</si>
  <si>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</si>
  <si>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</si>
  <si>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</si>
  <si>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</si>
  <si>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</si>
  <si>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</si>
  <si>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</si>
  <si>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</si>
  <si>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</si>
  <si>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</si>
  <si>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</si>
  <si>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</si>
  <si>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</si>
  <si>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</si>
  <si>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</si>
  <si>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</si>
  <si>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</si>
  <si>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</si>
  <si>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</si>
  <si>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</si>
  <si>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</si>
  <si>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</si>
  <si>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</si>
  <si>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</si>
  <si>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</si>
  <si>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</si>
  <si>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</si>
  <si>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</si>
  <si>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</si>
  <si>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</si>
  <si>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</si>
  <si>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</si>
  <si>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</si>
  <si>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</si>
  <si>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</si>
  <si>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</si>
  <si>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</si>
  <si>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</si>
  <si>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</si>
  <si>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</si>
  <si>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</si>
  <si>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</si>
  <si>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</si>
  <si>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</si>
  <si>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</si>
  <si>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</si>
  <si>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</si>
  <si>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</si>
  <si>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</si>
  <si>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</si>
  <si>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</si>
  <si>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</si>
  <si>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</si>
  <si>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</si>
  <si>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</si>
  <si>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</si>
  <si>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</si>
  <si>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</si>
  <si>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</si>
  <si>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</si>
  <si>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</si>
  <si>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</si>
  <si>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</si>
  <si>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</si>
  <si>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</si>
  <si>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</si>
  <si>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</si>
  <si>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</si>
  <si>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</si>
  <si>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</si>
  <si>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</si>
  <si>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</si>
  <si>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</si>
  <si>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</si>
  <si>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</si>
  <si>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</si>
  <si>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</si>
  <si>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</si>
  <si>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</si>
  <si>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</si>
  <si>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</si>
  <si>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</si>
  <si>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</si>
  <si>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</si>
  <si>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</si>
  <si>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</si>
  <si>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</si>
  <si>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</si>
  <si>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</si>
  <si>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</si>
  <si>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</si>
  <si>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</si>
  <si>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</si>
  <si>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</si>
  <si>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</si>
  <si>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</si>
  <si>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</si>
  <si>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</si>
  <si>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</si>
  <si>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</si>
  <si>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</si>
  <si>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</si>
  <si>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</si>
  <si>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</si>
  <si>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</si>
  <si>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</si>
  <si>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</si>
  <si>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</si>
  <si>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</si>
  <si>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</si>
  <si>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</si>
  <si>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</si>
  <si>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</si>
  <si>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</si>
  <si>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</si>
  <si>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</si>
  <si>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</si>
  <si>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</si>
  <si>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</si>
  <si>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</si>
  <si>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</si>
  <si>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</si>
  <si>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</si>
  <si>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</si>
  <si>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</si>
  <si>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</si>
  <si>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</si>
  <si>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</si>
  <si>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</si>
  <si>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</si>
  <si>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</si>
  <si>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</si>
  <si>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</si>
  <si>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</si>
  <si>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</si>
  <si>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</si>
  <si>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</si>
  <si>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</si>
  <si>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</si>
  <si>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</si>
  <si>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</si>
  <si>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</si>
  <si>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</si>
  <si>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</si>
  <si>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</si>
  <si>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</si>
  <si>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</si>
  <si>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</si>
  <si>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</si>
  <si>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</si>
  <si>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</si>
  <si>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</si>
  <si>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</si>
  <si>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</si>
  <si>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</si>
  <si>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</si>
  <si>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</si>
  <si>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</si>
  <si>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</si>
  <si>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</si>
  <si>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</si>
  <si>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</si>
  <si>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</si>
  <si>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</si>
  <si>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</si>
  <si>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</si>
  <si>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</si>
  <si>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</si>
  <si>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</si>
  <si>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</si>
  <si>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</si>
  <si>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</si>
  <si>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</si>
  <si>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</si>
  <si>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</si>
  <si>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</si>
  <si>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</si>
  <si>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</si>
  <si>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</si>
  <si>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</si>
  <si>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</si>
  <si>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</si>
  <si>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</si>
  <si>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</si>
  <si>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</si>
  <si>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</si>
  <si>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</si>
  <si>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</si>
  <si>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</si>
  <si>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</si>
  <si>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</si>
  <si>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</si>
  <si>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</si>
  <si>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</si>
  <si>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</si>
  <si>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</si>
  <si>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</si>
  <si>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</si>
  <si>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</si>
  <si>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</si>
  <si>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</si>
  <si>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</si>
  <si>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</si>
  <si>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</si>
  <si>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</si>
  <si>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</si>
  <si>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</si>
  <si>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</si>
  <si>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</si>
  <si>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</si>
  <si>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</si>
  <si>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</si>
  <si>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</si>
  <si>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</si>
  <si>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</si>
  <si>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</si>
  <si>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</si>
  <si>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</si>
  <si>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</si>
  <si>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</si>
  <si>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</si>
  <si>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</si>
  <si>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</si>
  <si>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</si>
  <si>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</si>
  <si>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</si>
  <si>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</si>
  <si>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</si>
  <si>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</si>
  <si>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</si>
  <si>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</si>
  <si>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</si>
  <si>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</si>
  <si>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</si>
  <si>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</si>
  <si>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</si>
  <si>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</si>
  <si>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</si>
  <si>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</si>
  <si>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</si>
  <si>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</si>
  <si>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</si>
  <si>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</si>
  <si>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</si>
  <si>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</si>
  <si>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</si>
  <si>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</si>
  <si>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</si>
  <si>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</si>
  <si>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</si>
  <si>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</si>
  <si>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</si>
  <si>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</si>
  <si>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</si>
  <si>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</si>
  <si>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</si>
  <si>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</si>
  <si>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</si>
  <si>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</si>
  <si>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</si>
  <si>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</si>
  <si>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</si>
  <si>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</si>
  <si>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</si>
  <si>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</si>
  <si>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</si>
  <si>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</si>
  <si>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</si>
  <si>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</si>
  <si>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</si>
  <si>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</si>
  <si>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</si>
  <si>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</si>
  <si>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</si>
  <si>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</si>
  <si>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</si>
  <si>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</si>
  <si>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</si>
  <si>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</si>
  <si>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</si>
  <si>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</si>
  <si>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</si>
  <si>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</si>
  <si>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</si>
  <si>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</si>
  <si>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</si>
  <si>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</si>
  <si>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</si>
  <si>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</si>
  <si>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</si>
  <si>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</si>
  <si>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</si>
  <si>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</si>
  <si>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</si>
  <si>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</si>
  <si>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</si>
  <si>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</si>
  <si>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</si>
  <si>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</si>
  <si>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</si>
  <si>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</si>
  <si>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</si>
  <si>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</si>
  <si>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</si>
  <si>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</si>
  <si>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</si>
  <si>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</si>
  <si>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</si>
  <si>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</si>
  <si>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</si>
  <si>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</si>
  <si>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</si>
  <si>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</si>
  <si>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</si>
  <si>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</si>
  <si>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</si>
  <si>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</si>
  <si>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</si>
  <si>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</si>
  <si>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</si>
  <si>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</si>
  <si>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</si>
  <si>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</si>
  <si>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</si>
  <si>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</si>
  <si>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</si>
  <si>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</si>
  <si>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</si>
  <si>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</si>
  <si>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</si>
  <si>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</si>
  <si>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</si>
  <si>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</si>
  <si>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</si>
  <si>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</si>
  <si>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</si>
  <si>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</si>
  <si>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</si>
  <si>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</si>
  <si>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</si>
  <si>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</si>
  <si>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</si>
  <si>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</si>
  <si>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</si>
  <si>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</si>
  <si>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</si>
  <si>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</si>
  <si>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</si>
  <si>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</si>
  <si>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</si>
  <si>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</si>
  <si>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</si>
  <si>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</si>
  <si>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</si>
  <si>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</si>
  <si>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</si>
  <si>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</si>
  <si>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</si>
  <si>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</si>
  <si>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</si>
  <si>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</si>
  <si>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</si>
  <si>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</si>
  <si>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</si>
  <si>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</si>
  <si>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</si>
  <si>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</si>
  <si>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</si>
  <si>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</si>
  <si>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</si>
  <si>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</si>
  <si>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</si>
  <si>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</si>
  <si>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</si>
  <si>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</si>
  <si>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</si>
  <si>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</si>
  <si>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</si>
  <si>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</si>
  <si>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</si>
  <si>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</si>
  <si>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</si>
  <si>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</si>
  <si>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</si>
  <si>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</si>
  <si>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</si>
  <si>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</si>
  <si>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</si>
  <si>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</si>
  <si>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</si>
  <si>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</si>
  <si>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</si>
  <si>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</si>
  <si>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</si>
  <si>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</si>
  <si>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</si>
  <si>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</si>
  <si>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</si>
  <si>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</si>
  <si>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</si>
  <si>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</si>
  <si>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</si>
  <si>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</si>
  <si>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</si>
  <si>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</si>
  <si>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</si>
  <si>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</si>
  <si>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</si>
  <si>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</si>
  <si>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</si>
  <si>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</si>
  <si>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</si>
  <si>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</si>
  <si>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</si>
  <si>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</si>
  <si>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</si>
  <si>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</si>
  <si>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</si>
  <si>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</si>
  <si>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</si>
  <si>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</si>
  <si>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</si>
  <si>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</si>
  <si>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</si>
  <si>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</si>
  <si>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</si>
  <si>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</si>
  <si>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</si>
  <si>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</si>
  <si>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</si>
  <si>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</si>
  <si>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</si>
  <si>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</si>
  <si>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</si>
  <si>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</si>
  <si>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</si>
  <si>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</si>
  <si>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</si>
  <si>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</si>
  <si>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</si>
  <si>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</si>
  <si>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</si>
  <si>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</si>
  <si>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</si>
  <si>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</si>
  <si>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</si>
  <si>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</si>
  <si>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</si>
  <si>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</si>
  <si>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</si>
  <si>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</si>
  <si>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</si>
  <si>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</si>
  <si>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</si>
  <si>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</si>
  <si>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</si>
  <si>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</si>
  <si>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</si>
  <si>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</si>
  <si>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</si>
  <si>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</si>
  <si>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</si>
  <si>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</si>
  <si>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</si>
  <si>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</si>
  <si>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</si>
  <si>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</si>
  <si>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</si>
  <si>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</si>
  <si>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</si>
  <si>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</si>
  <si>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</si>
  <si>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</si>
  <si>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</si>
  <si>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</si>
  <si>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</si>
  <si>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</si>
  <si>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</si>
  <si>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</si>
  <si>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</si>
  <si>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</si>
  <si>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</si>
  <si>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</si>
  <si>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</si>
  <si>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</si>
  <si>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</si>
  <si>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</si>
  <si>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</si>
  <si>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</si>
  <si>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</si>
  <si>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</si>
  <si>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</si>
  <si>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</si>
  <si>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</si>
  <si>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</si>
  <si>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</si>
  <si>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</si>
  <si>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</si>
  <si>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</si>
  <si>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</si>
  <si>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</si>
  <si>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</si>
  <si>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</si>
  <si>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</si>
  <si>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</si>
  <si>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</si>
  <si>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</si>
  <si>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</si>
  <si>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</si>
  <si>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</si>
  <si>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</si>
  <si>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</si>
  <si>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</si>
  <si>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</si>
  <si>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</si>
  <si>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</si>
  <si>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</si>
  <si>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</si>
  <si>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</si>
  <si>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</si>
  <si>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</si>
  <si>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</si>
  <si>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</si>
  <si>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</si>
  <si>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</si>
  <si>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</si>
  <si>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</si>
  <si>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</si>
  <si>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</si>
  <si>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</si>
  <si>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</si>
  <si>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</si>
  <si>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</si>
  <si>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</si>
  <si>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</si>
  <si>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</si>
  <si>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</si>
  <si>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</si>
  <si>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</si>
  <si>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</si>
  <si>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</si>
  <si>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</si>
  <si>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</si>
  <si>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</si>
  <si>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</si>
  <si>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</si>
  <si>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</si>
  <si>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</si>
  <si>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</si>
  <si>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</si>
  <si>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</si>
  <si>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</si>
  <si>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</si>
  <si>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</si>
  <si>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</si>
  <si>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</si>
  <si>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</si>
  <si>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</si>
  <si>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</si>
  <si>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</si>
  <si>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</si>
  <si>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</si>
  <si>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</si>
  <si>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</si>
  <si>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</si>
  <si>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</si>
  <si>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</si>
  <si>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</si>
  <si>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</si>
  <si>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</si>
  <si>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</si>
  <si>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</si>
  <si>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</si>
  <si>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</si>
  <si>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</si>
  <si>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</si>
  <si>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</si>
  <si>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</si>
  <si>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</si>
  <si>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</si>
  <si>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</si>
  <si>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</si>
  <si>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</si>
  <si>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</si>
  <si>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</si>
  <si>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</si>
  <si>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</si>
  <si>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</si>
  <si>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</si>
  <si>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</si>
  <si>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</si>
  <si>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</si>
  <si>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</si>
  <si>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</si>
  <si>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</si>
  <si>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</si>
  <si>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</si>
  <si>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</si>
  <si>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</si>
  <si>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</si>
  <si>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</si>
  <si>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</si>
  <si>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</si>
  <si>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</si>
  <si>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</si>
  <si>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</si>
  <si>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</si>
  <si>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</si>
  <si>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</si>
  <si>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</si>
  <si>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</si>
  <si>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</si>
  <si>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</si>
  <si>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</si>
  <si>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</si>
  <si>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</si>
  <si>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</si>
  <si>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</si>
  <si>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</si>
  <si>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</si>
  <si>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</si>
  <si>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</si>
  <si>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</si>
  <si>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</si>
  <si>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</si>
  <si>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</si>
  <si>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</si>
  <si>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</si>
  <si>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</si>
  <si>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</si>
  <si>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</si>
  <si>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</si>
  <si>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</si>
  <si>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</si>
  <si>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</si>
  <si>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</si>
  <si>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</si>
  <si>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</si>
  <si>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</si>
  <si>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</si>
  <si>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</si>
  <si>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</si>
  <si>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</si>
  <si>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</si>
  <si>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</si>
  <si>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</si>
  <si>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</si>
  <si>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</si>
  <si>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</si>
  <si>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</si>
  <si>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</si>
  <si>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</si>
  <si>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</si>
  <si>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</si>
  <si>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</si>
  <si>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</si>
  <si>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</si>
  <si>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</si>
  <si>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</si>
  <si>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</si>
  <si>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</si>
  <si>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</si>
  <si>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</si>
  <si>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</si>
  <si>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</si>
  <si>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</si>
  <si>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</si>
  <si>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</si>
  <si>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</si>
  <si>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</si>
  <si>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</si>
  <si>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</si>
  <si>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</si>
  <si>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</si>
  <si>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</si>
  <si>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</si>
  <si>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</si>
  <si>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</si>
  <si>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</si>
  <si>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</si>
  <si>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</si>
  <si>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</si>
  <si>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</si>
  <si>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</si>
  <si>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</si>
  <si>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</si>
  <si>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</si>
  <si>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</si>
  <si>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</si>
  <si>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</si>
  <si>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</si>
  <si>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</si>
  <si>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</si>
  <si>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</si>
  <si>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</si>
  <si>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</si>
  <si>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</si>
  <si>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</si>
  <si>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</si>
  <si>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</si>
  <si>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</si>
  <si>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</si>
  <si>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</si>
  <si>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</si>
  <si>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</si>
  <si>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</si>
  <si>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</si>
  <si>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</si>
  <si>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</si>
  <si>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</si>
  <si>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</si>
  <si>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</si>
  <si>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</si>
  <si>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</si>
  <si>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</si>
  <si>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</si>
  <si>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</si>
  <si>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</si>
  <si>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</si>
  <si>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</si>
  <si>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</si>
  <si>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</si>
  <si>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</si>
  <si>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</si>
  <si>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</si>
  <si>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</si>
  <si>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</si>
  <si>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</si>
  <si>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</si>
  <si>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</si>
  <si>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</si>
  <si>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</si>
  <si>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</si>
  <si>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</si>
  <si>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</si>
  <si>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</si>
  <si>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</si>
  <si>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</si>
  <si>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</si>
  <si>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</si>
  <si>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</si>
  <si>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</si>
  <si>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</si>
  <si>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</si>
  <si>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</si>
  <si>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</si>
  <si>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</si>
  <si>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</si>
  <si>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</si>
  <si>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</si>
  <si>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</si>
  <si>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</si>
  <si>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</si>
  <si>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</si>
  <si>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</si>
  <si>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</si>
  <si>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</si>
  <si>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</si>
  <si>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</si>
  <si>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</si>
  <si>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</si>
  <si>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</si>
  <si>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</si>
  <si>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</si>
  <si>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</si>
  <si>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</si>
  <si>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</si>
  <si>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</si>
  <si>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</si>
  <si>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</si>
  <si>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</si>
  <si>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</si>
  <si>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</si>
  <si>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</si>
  <si>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</si>
  <si>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</si>
  <si>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</si>
  <si>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</si>
  <si>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</si>
  <si>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</si>
  <si>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</si>
  <si>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</si>
  <si>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</si>
  <si>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</si>
  <si>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</si>
  <si>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</si>
  <si>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</si>
  <si>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</si>
  <si>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</si>
  <si>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</si>
  <si>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</si>
  <si>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</si>
  <si>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</si>
  <si>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</si>
  <si>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</si>
  <si>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</si>
  <si>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</si>
  <si>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</si>
  <si>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</si>
  <si>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</si>
  <si>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</si>
  <si>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</si>
  <si>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</si>
  <si>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</si>
  <si>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</si>
  <si>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</si>
  <si>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</si>
  <si>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</si>
  <si>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</si>
  <si>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</si>
  <si>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</si>
  <si>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</si>
  <si>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</si>
  <si>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</si>
  <si>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</si>
  <si>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</si>
  <si>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</si>
  <si>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</si>
  <si>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</si>
  <si>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</si>
  <si>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</si>
  <si>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</si>
  <si>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</si>
  <si>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</si>
  <si>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</si>
  <si>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</si>
  <si>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</si>
  <si>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</si>
  <si>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</si>
  <si>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</si>
  <si>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</si>
  <si>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</si>
  <si>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</si>
  <si>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</si>
  <si>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</si>
  <si>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</si>
  <si>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</si>
  <si>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</si>
  <si>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</si>
  <si>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</si>
  <si>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</si>
  <si>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</si>
  <si>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</si>
  <si>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</si>
  <si>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</si>
  <si>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</si>
  <si>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</si>
  <si>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</si>
  <si>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</si>
  <si>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</si>
  <si>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</si>
  <si>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</si>
  <si>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</si>
  <si>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</si>
  <si>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</si>
  <si>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</si>
  <si>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</si>
  <si>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</si>
  <si>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</si>
  <si>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</si>
  <si>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</si>
  <si>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</si>
  <si>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</si>
  <si>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</si>
  <si>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</si>
  <si>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</si>
  <si>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</si>
  <si>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</si>
  <si>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</si>
  <si>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</si>
  <si>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</si>
  <si>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</si>
  <si>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</si>
  <si>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</si>
  <si>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</si>
  <si>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</si>
  <si>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</si>
  <si>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</si>
  <si>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</si>
  <si>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</si>
  <si>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</si>
  <si>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</si>
  <si>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</si>
  <si>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</si>
  <si>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</si>
  <si>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</si>
  <si>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</si>
  <si>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</si>
  <si>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</si>
  <si>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</si>
  <si>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</si>
  <si>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</si>
  <si>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</si>
  <si>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</si>
  <si>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</si>
  <si>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</si>
  <si>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</si>
  <si>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</si>
  <si>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</si>
  <si>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</si>
  <si>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</si>
  <si>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</si>
  <si>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</si>
  <si>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</si>
  <si>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</si>
  <si>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</si>
  <si>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</si>
  <si>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</si>
  <si>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</si>
  <si>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</si>
  <si>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</si>
  <si>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</si>
  <si>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</si>
  <si>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</si>
  <si>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</si>
  <si>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</si>
  <si>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</si>
  <si>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</si>
  <si>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</si>
  <si>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</si>
  <si>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</si>
  <si>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</si>
  <si>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</si>
  <si>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</si>
  <si>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</si>
  <si>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</si>
  <si>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</si>
  <si>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</si>
  <si>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</si>
  <si>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</si>
  <si>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</si>
  <si>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</si>
  <si>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</si>
  <si>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</si>
  <si>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</si>
  <si>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</si>
  <si>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</si>
  <si>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</si>
  <si>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</si>
  <si>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</si>
  <si>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</si>
  <si>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</si>
  <si>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</si>
  <si>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</si>
  <si>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</si>
  <si>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</si>
  <si>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</si>
  <si>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</si>
  <si>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</si>
  <si>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</si>
  <si>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</si>
  <si>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</si>
  <si>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</si>
  <si>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</si>
  <si>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</si>
  <si>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</si>
  <si>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</si>
  <si>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</si>
  <si>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</si>
  <si>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</si>
  <si>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</si>
  <si>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</si>
  <si>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</si>
  <si>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</si>
  <si>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</si>
  <si>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</si>
  <si>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</si>
  <si>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</si>
  <si>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</si>
  <si>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</si>
  <si>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</si>
  <si>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</si>
  <si>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</si>
  <si>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</si>
  <si>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</si>
  <si>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</si>
  <si>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</si>
  <si>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</si>
  <si>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</si>
  <si>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</si>
  <si>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</si>
  <si>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</si>
  <si>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</si>
  <si>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</si>
  <si>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</si>
  <si>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</si>
  <si>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</si>
  <si>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</si>
  <si>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</si>
  <si>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</si>
  <si>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</si>
  <si>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</si>
  <si>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</si>
  <si>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</si>
  <si>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</si>
  <si>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</si>
  <si>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</si>
  <si>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</si>
  <si>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</si>
  <si>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</si>
  <si>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</si>
  <si>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</si>
  <si>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</si>
  <si>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</si>
  <si>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</si>
  <si>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</si>
  <si>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</si>
  <si>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</si>
  <si>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</si>
  <si>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</si>
  <si>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</si>
  <si>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</si>
  <si>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</si>
  <si>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</si>
  <si>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</si>
  <si>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</si>
  <si>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</si>
  <si>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</si>
  <si>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</si>
  <si>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</si>
  <si>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</si>
  <si>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</si>
  <si>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</si>
  <si>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</si>
  <si>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</si>
  <si>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</si>
  <si>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</si>
  <si>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</si>
  <si>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</si>
  <si>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</si>
  <si>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</si>
  <si>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</si>
  <si>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</si>
  <si>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</si>
  <si>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</si>
  <si>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</si>
  <si>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</si>
  <si>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</si>
  <si>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</si>
  <si>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</si>
  <si>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</si>
  <si>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</si>
  <si>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</si>
  <si>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</si>
  <si>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</si>
  <si>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</si>
  <si>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</si>
  <si>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</si>
  <si>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</si>
  <si>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</si>
  <si>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</si>
  <si>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</si>
  <si>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</si>
  <si>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</si>
  <si>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</si>
  <si>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</si>
  <si>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</si>
  <si>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</si>
  <si>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</si>
  <si>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</si>
  <si>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</si>
  <si>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</si>
  <si>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</si>
  <si>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</si>
  <si>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</si>
  <si>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</si>
  <si>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</si>
  <si>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</si>
  <si>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</si>
  <si>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</si>
  <si>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</si>
  <si>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</si>
  <si>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</si>
  <si>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</si>
  <si>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</si>
  <si>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</si>
  <si>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</si>
  <si>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</si>
  <si>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</si>
  <si>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</si>
  <si>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</si>
  <si>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</si>
  <si>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</si>
  <si>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</si>
  <si>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</si>
  <si>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</si>
  <si>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</si>
  <si>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</si>
  <si>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</si>
  <si>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</si>
  <si>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</si>
  <si>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</si>
  <si>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</si>
  <si>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</si>
  <si>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</si>
  <si>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</si>
  <si>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</si>
  <si>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</si>
  <si>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</si>
  <si>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</si>
  <si>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</si>
  <si>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</si>
  <si>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</si>
  <si>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</si>
  <si>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</si>
  <si>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</si>
  <si>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</si>
  <si>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</si>
  <si>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</si>
  <si>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</si>
  <si>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</si>
  <si>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</si>
  <si>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</si>
  <si>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</si>
  <si>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</si>
  <si>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</si>
  <si>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</si>
  <si>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</si>
  <si>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</si>
  <si>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</si>
  <si>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</si>
  <si>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</si>
  <si>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</si>
  <si>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</si>
  <si>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</si>
  <si>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</si>
  <si>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</si>
  <si>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</si>
  <si>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</si>
  <si>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</si>
  <si>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</si>
  <si>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</si>
  <si>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</si>
  <si>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</si>
  <si>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</si>
  <si>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</si>
  <si>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</si>
  <si>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</si>
  <si>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</si>
  <si>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</si>
  <si>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</si>
  <si>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</si>
  <si>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</si>
  <si>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</si>
  <si>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</si>
  <si>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</si>
  <si>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</si>
  <si>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</si>
  <si>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</si>
  <si>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</si>
  <si>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</si>
  <si>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</si>
  <si>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</si>
  <si>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</si>
  <si>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</si>
  <si>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</si>
  <si>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</si>
  <si>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</si>
  <si>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</si>
  <si>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</si>
  <si>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</si>
  <si>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</si>
  <si>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</si>
  <si>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</si>
  <si>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</si>
  <si>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</si>
  <si>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</si>
  <si>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</si>
  <si>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</si>
  <si>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</si>
  <si>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</si>
  <si>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</si>
  <si>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</si>
  <si>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</si>
  <si>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</si>
  <si>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</si>
  <si>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</si>
  <si>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</si>
  <si>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</si>
  <si>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</si>
  <si>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</si>
  <si>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</si>
  <si>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</si>
  <si>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</si>
  <si>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</si>
  <si>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</si>
  <si>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</si>
  <si>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</si>
  <si>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</si>
  <si>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</si>
  <si>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</si>
  <si>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</si>
  <si>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</si>
  <si>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</si>
  <si>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</si>
  <si>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</si>
  <si>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</si>
  <si>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</si>
  <si>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</si>
  <si>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</si>
  <si>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</si>
  <si>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</si>
  <si>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</si>
  <si>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</si>
  <si>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</si>
  <si>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</si>
  <si>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</si>
  <si>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</si>
  <si>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</si>
  <si>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</si>
  <si>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</si>
  <si>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</si>
  <si>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</si>
  <si>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</si>
  <si>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</si>
  <si>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</si>
  <si>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</si>
  <si>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</si>
  <si>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</si>
  <si>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</si>
  <si>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</si>
  <si>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</si>
  <si>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</si>
  <si>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</si>
  <si>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</si>
  <si>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</si>
  <si>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</si>
  <si>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</si>
  <si>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</si>
  <si>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</si>
  <si>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</si>
  <si>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</si>
  <si>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</si>
  <si>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</si>
  <si>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</si>
  <si>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</si>
  <si>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</si>
  <si>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</si>
  <si>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</si>
  <si>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</si>
  <si>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</si>
  <si>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</si>
  <si>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</si>
  <si>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</si>
  <si>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</si>
  <si>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</si>
  <si>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</si>
  <si>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</si>
  <si>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</si>
  <si>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</si>
  <si>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</si>
  <si>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</si>
  <si>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</si>
  <si>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</si>
  <si>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</si>
  <si>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</si>
  <si>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</si>
  <si>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</si>
  <si>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</si>
  <si>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</si>
  <si>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</si>
  <si>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</si>
  <si>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</si>
  <si>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</si>
  <si>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</si>
  <si>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</si>
  <si>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</si>
  <si>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</si>
  <si>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</si>
  <si>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</si>
  <si>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</si>
  <si>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</si>
  <si>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</si>
  <si>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</si>
  <si>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</si>
  <si>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</si>
  <si>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</si>
  <si>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</si>
  <si>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</si>
  <si>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</si>
  <si>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</si>
  <si>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</si>
  <si>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</si>
  <si>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</si>
  <si>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</si>
  <si>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</si>
  <si>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</si>
  <si>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</si>
  <si>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</si>
  <si>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</si>
  <si>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</si>
  <si>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</si>
  <si>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</si>
  <si>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</si>
  <si>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</si>
  <si>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</si>
  <si>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</si>
  <si>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</si>
  <si>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</si>
  <si>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</si>
  <si>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</si>
  <si>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</si>
  <si>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</si>
  <si>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</si>
  <si>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</si>
  <si>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</si>
  <si>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</si>
  <si>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</si>
  <si>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</si>
  <si>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</si>
  <si>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</si>
  <si>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</si>
  <si>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</si>
  <si>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</si>
  <si>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</si>
  <si>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</si>
  <si>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</si>
  <si>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</si>
  <si>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</si>
  <si>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</si>
  <si>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</si>
  <si>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</si>
  <si>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</si>
  <si>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</si>
  <si>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</si>
  <si>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</si>
  <si>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</si>
  <si>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</si>
  <si>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</si>
  <si>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</si>
  <si>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</si>
  <si>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</si>
  <si>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</si>
  <si>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</si>
  <si>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</si>
  <si>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</si>
  <si>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</si>
  <si>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</si>
  <si>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</si>
  <si>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</si>
  <si>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</si>
  <si>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</si>
  <si>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</si>
  <si>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</si>
  <si>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</si>
  <si>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</si>
  <si>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</si>
  <si>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</si>
  <si>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</si>
  <si>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</si>
  <si>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</si>
  <si>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</si>
  <si>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</si>
  <si>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</si>
  <si>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</si>
  <si>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</si>
  <si>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</si>
  <si>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</si>
  <si>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</si>
  <si>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</si>
  <si>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</si>
  <si>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</si>
  <si>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</si>
  <si>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</si>
  <si>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</si>
  <si>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</si>
  <si>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</si>
  <si>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</si>
  <si>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</si>
  <si>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</si>
  <si>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</si>
  <si>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</si>
  <si>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</si>
  <si>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</si>
  <si>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</si>
  <si>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</si>
  <si>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</si>
  <si>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</si>
  <si>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</si>
  <si>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</si>
  <si>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</si>
  <si>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</si>
  <si>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</si>
  <si>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</si>
  <si>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</si>
  <si>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</si>
  <si>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</si>
  <si>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</si>
  <si>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</si>
  <si>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</si>
  <si>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</si>
  <si>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</si>
  <si>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</si>
  <si>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</si>
  <si>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</si>
  <si>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</si>
  <si>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</si>
  <si>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</si>
  <si>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</si>
  <si>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</si>
  <si>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</si>
  <si>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</si>
  <si>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</si>
  <si>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</si>
  <si>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</si>
  <si>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</si>
  <si>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</si>
  <si>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</si>
  <si>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</si>
  <si>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</si>
  <si>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</si>
  <si>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</si>
  <si>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</si>
  <si>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</si>
  <si>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</si>
  <si>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</si>
  <si>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</si>
  <si>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</si>
  <si>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</si>
  <si>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</si>
  <si>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</si>
  <si>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</si>
  <si>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</si>
  <si>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</si>
  <si>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</si>
  <si>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</si>
  <si>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</si>
  <si>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</si>
  <si>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</si>
  <si>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</si>
  <si>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</si>
  <si>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</si>
  <si>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</si>
  <si>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</si>
  <si>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</si>
  <si>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</si>
  <si>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</si>
  <si>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</si>
  <si>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</si>
  <si>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</si>
  <si>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</si>
  <si>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</si>
  <si>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</si>
  <si>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</si>
  <si>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</si>
  <si>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</si>
  <si>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</si>
  <si>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</si>
  <si>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</si>
  <si>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</si>
  <si>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</si>
  <si>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</si>
  <si>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</si>
  <si>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</si>
  <si>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</si>
  <si>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</si>
  <si>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</si>
  <si>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</si>
  <si>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</si>
  <si>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</si>
  <si>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</si>
  <si>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</si>
  <si>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</si>
  <si>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</si>
  <si>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</si>
  <si>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</si>
  <si>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</si>
  <si>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</si>
  <si>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</si>
  <si>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</si>
  <si>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</si>
  <si>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</si>
  <si>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</si>
  <si>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</si>
  <si>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</si>
  <si>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</si>
  <si>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</si>
  <si>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</si>
  <si>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</si>
  <si>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</si>
  <si>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</si>
  <si>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</si>
  <si>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</si>
  <si>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</si>
  <si>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</si>
  <si>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</si>
  <si>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</si>
  <si>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</si>
  <si>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</si>
  <si>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</si>
  <si>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</si>
  <si>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</si>
  <si>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</si>
  <si>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</si>
  <si>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</si>
  <si>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</si>
  <si>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</si>
  <si>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</si>
  <si>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</si>
  <si>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</si>
  <si>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</si>
  <si>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</si>
  <si>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</si>
  <si>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</si>
  <si>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</si>
  <si>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</si>
  <si>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</si>
  <si>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</si>
  <si>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</si>
  <si>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</si>
  <si>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</si>
  <si>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</si>
  <si>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</si>
  <si>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</si>
  <si>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</si>
  <si>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</si>
  <si>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</si>
  <si>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</si>
  <si>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</si>
  <si>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</si>
  <si>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</si>
  <si>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</si>
  <si>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</si>
  <si>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</si>
  <si>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</si>
  <si>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</si>
  <si>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</si>
  <si>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</si>
  <si>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</si>
  <si>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</si>
  <si>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</si>
  <si>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</si>
  <si>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</si>
  <si>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</si>
  <si>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</si>
  <si>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</si>
  <si>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</si>
  <si>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</si>
  <si>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</si>
  <si>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</si>
  <si>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</si>
  <si>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</si>
  <si>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</si>
  <si>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</si>
  <si>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</si>
  <si>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</si>
  <si>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</si>
  <si>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</si>
  <si>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</si>
  <si>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</si>
  <si>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</si>
  <si>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</si>
  <si>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</si>
  <si>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</si>
  <si>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</si>
  <si>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</si>
  <si>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</si>
  <si>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</si>
  <si>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</si>
  <si>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</si>
  <si>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</si>
  <si>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</si>
  <si>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</si>
  <si>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</si>
  <si>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</si>
  <si>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</si>
  <si>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</si>
  <si>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</si>
  <si>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</si>
  <si>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</si>
  <si>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</si>
  <si>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</si>
  <si>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</si>
  <si>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</si>
  <si>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</si>
  <si>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</si>
  <si>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</si>
  <si>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</si>
  <si>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</si>
  <si>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</si>
  <si>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</si>
  <si>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</si>
  <si>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</si>
  <si>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</si>
  <si>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</si>
  <si>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</si>
  <si>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</si>
  <si>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</si>
  <si>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</si>
  <si>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</si>
  <si>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</si>
  <si>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</si>
  <si>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</si>
  <si>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</si>
  <si>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</si>
  <si>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</si>
  <si>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</si>
  <si>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</si>
  <si>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</si>
  <si>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</si>
  <si>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</si>
  <si>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</si>
  <si>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</si>
  <si>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</si>
  <si>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</si>
  <si>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</si>
  <si>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</si>
  <si>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</si>
  <si>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</si>
  <si>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</si>
  <si>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</si>
  <si>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</si>
  <si>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</si>
  <si>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</si>
  <si>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</si>
  <si>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</si>
  <si>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</si>
  <si>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</si>
  <si>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</si>
  <si>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</si>
  <si>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</si>
  <si>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</si>
  <si>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</si>
  <si>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</si>
  <si>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</si>
  <si>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</si>
  <si>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</si>
  <si>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</si>
  <si>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</si>
  <si>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</si>
  <si>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</si>
  <si>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</si>
  <si>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</si>
  <si>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</si>
  <si>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</si>
  <si>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</si>
  <si>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</si>
  <si>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</si>
  <si>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</si>
  <si>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</si>
  <si>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</si>
  <si>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</si>
  <si>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</si>
  <si>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</si>
  <si>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</si>
  <si>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</si>
  <si>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</si>
  <si>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</si>
  <si>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</si>
  <si>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</si>
  <si>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</si>
  <si>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</si>
  <si>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</si>
  <si>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</si>
  <si>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</si>
  <si>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</si>
  <si>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</si>
  <si>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</si>
  <si>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</si>
  <si>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</si>
  <si>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</si>
  <si>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</si>
  <si>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</si>
  <si>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</si>
  <si>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</si>
  <si>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</si>
  <si>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</si>
  <si>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</si>
  <si>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</si>
  <si>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</si>
  <si>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</si>
  <si>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</si>
  <si>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</si>
  <si>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</si>
  <si>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</si>
  <si>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</si>
  <si>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</si>
  <si>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</si>
  <si>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</si>
  <si>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</si>
  <si>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</si>
  <si>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</si>
  <si>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</si>
  <si>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</si>
  <si>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</si>
  <si>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</si>
  <si>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</si>
  <si>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</si>
  <si>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</si>
  <si>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</si>
  <si>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</si>
  <si>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</si>
  <si>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</si>
  <si>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</si>
  <si>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</si>
  <si>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</si>
  <si>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</si>
  <si>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</si>
  <si>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</si>
  <si>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</si>
  <si>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</si>
  <si>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</si>
  <si>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</si>
  <si>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</si>
  <si>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</si>
  <si>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</si>
  <si>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</si>
  <si>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</si>
  <si>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</si>
  <si>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</si>
  <si>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</si>
  <si>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</si>
  <si>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</si>
  <si>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</si>
  <si>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</si>
  <si>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</si>
  <si>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</si>
  <si>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</si>
  <si>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</si>
  <si>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</si>
  <si>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</si>
  <si>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</si>
  <si>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</si>
  <si>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</si>
  <si>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</si>
  <si>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</si>
  <si>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</si>
  <si>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</si>
  <si>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</si>
  <si>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</si>
  <si>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</si>
  <si>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</si>
  <si>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</si>
  <si>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</si>
  <si>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</si>
  <si>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</si>
  <si>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</si>
  <si>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</si>
  <si>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</si>
  <si>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</si>
  <si>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</si>
  <si>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</si>
  <si>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</si>
  <si>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</si>
  <si>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</si>
  <si>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</si>
  <si>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</si>
  <si>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</si>
  <si>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</si>
  <si>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</si>
  <si>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</si>
  <si>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</si>
  <si>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</si>
  <si>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</si>
  <si>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</si>
  <si>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</si>
  <si>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</si>
  <si>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</si>
  <si>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</si>
  <si>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</si>
  <si>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</si>
  <si>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</si>
  <si>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</si>
  <si>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</si>
  <si>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</si>
  <si>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</si>
  <si>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</si>
  <si>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</si>
  <si>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</si>
  <si>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</si>
  <si>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</si>
  <si>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</si>
  <si>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</si>
  <si>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</si>
  <si>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</si>
  <si>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</si>
  <si>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</si>
  <si>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</si>
  <si>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</si>
  <si>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</si>
  <si>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</si>
  <si>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</si>
  <si>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</si>
  <si>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</si>
  <si>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</si>
  <si>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</si>
  <si>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</si>
  <si>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</si>
  <si>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</si>
  <si>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</si>
  <si>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</si>
  <si>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</si>
  <si>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</si>
  <si>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</si>
  <si>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</si>
  <si>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</si>
  <si>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</si>
  <si>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</si>
  <si>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</si>
  <si>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</si>
  <si>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</si>
  <si>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</si>
  <si>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</si>
  <si>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</si>
  <si>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</si>
  <si>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</si>
  <si>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</si>
  <si>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</si>
  <si>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</si>
  <si>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</si>
  <si>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</si>
  <si>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</si>
  <si>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</si>
  <si>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</si>
  <si>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</si>
  <si>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</si>
  <si>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</si>
  <si>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</si>
  <si>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</si>
  <si>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</si>
  <si>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</si>
  <si>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</si>
  <si>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</si>
  <si>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</si>
  <si>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</si>
  <si>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</si>
  <si>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</si>
  <si>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</si>
  <si>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</si>
  <si>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</si>
  <si>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</si>
  <si>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</si>
  <si>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</si>
  <si>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</si>
  <si>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</si>
  <si>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</si>
  <si>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</si>
  <si>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</si>
  <si>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</si>
  <si>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</si>
  <si>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</si>
  <si>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</si>
  <si>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</si>
  <si>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</si>
  <si>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</si>
  <si>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</si>
  <si>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</si>
  <si>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</si>
  <si>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</si>
  <si>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</si>
  <si>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</si>
  <si>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</si>
  <si>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</si>
  <si>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</si>
  <si>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</si>
  <si>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</si>
  <si>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</si>
  <si>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</si>
  <si>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</si>
  <si>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</si>
  <si>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</si>
  <si>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</si>
  <si>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</si>
  <si>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</si>
  <si>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</si>
  <si>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</si>
  <si>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</si>
  <si>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</si>
  <si>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</si>
  <si>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</si>
  <si>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</si>
  <si>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</si>
  <si>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</si>
  <si>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</si>
  <si>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</si>
  <si>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</si>
  <si>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</si>
  <si>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</si>
  <si>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</si>
  <si>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</si>
  <si>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</si>
  <si>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</si>
  <si>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</si>
  <si>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</si>
  <si>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</si>
  <si>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</si>
  <si>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</si>
  <si>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</si>
  <si>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</si>
  <si>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</si>
  <si>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</si>
  <si>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</si>
  <si>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</si>
  <si>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</si>
  <si>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</si>
  <si>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</si>
  <si>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</si>
  <si>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</si>
  <si>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</si>
  <si>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</si>
  <si>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</si>
  <si>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</si>
  <si>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</si>
  <si>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</si>
  <si>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</si>
  <si>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</si>
  <si>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</si>
  <si>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</si>
  <si>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</si>
  <si>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</si>
  <si>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</si>
  <si>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</si>
  <si>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</si>
  <si>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</si>
  <si>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</si>
  <si>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</si>
  <si>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</si>
  <si>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</si>
  <si>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</si>
  <si>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</si>
  <si>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</si>
  <si>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</si>
  <si>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</si>
  <si>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</si>
  <si>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</si>
  <si>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</si>
  <si>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</si>
  <si>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</si>
  <si>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</si>
  <si>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</si>
  <si>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</si>
  <si>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</si>
  <si>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</si>
  <si>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</si>
  <si>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</si>
  <si>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</si>
  <si>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</si>
  <si>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</si>
  <si>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</si>
  <si>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</si>
  <si>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</si>
  <si>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</si>
  <si>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</si>
  <si>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</si>
  <si>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</si>
  <si>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</si>
  <si>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</si>
  <si>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</si>
  <si>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</si>
  <si>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</si>
  <si>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</si>
  <si>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</si>
  <si>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</si>
  <si>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</si>
  <si>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</si>
  <si>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</si>
  <si>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</si>
  <si>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</si>
  <si>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</si>
  <si>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</si>
  <si>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</si>
  <si>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</si>
  <si>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</si>
  <si>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</si>
  <si>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</si>
  <si>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</si>
  <si>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</si>
  <si>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</si>
  <si>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</si>
  <si>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</si>
  <si>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</si>
  <si>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</si>
  <si>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</si>
  <si>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</si>
  <si>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</si>
  <si>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</si>
  <si>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</si>
  <si>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</si>
  <si>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</si>
  <si>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</si>
  <si>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</si>
  <si>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</si>
  <si>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</si>
  <si>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</si>
  <si>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</si>
  <si>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</si>
  <si>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</si>
  <si>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</si>
  <si>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</si>
  <si>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</si>
  <si>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</si>
  <si>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</si>
  <si>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</si>
  <si>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</si>
  <si>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</si>
  <si>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</si>
  <si>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</si>
  <si>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</si>
  <si>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</si>
  <si>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</si>
  <si>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</si>
  <si>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</si>
  <si>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</si>
  <si>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</si>
  <si>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</si>
  <si>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</si>
  <si>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</si>
  <si>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</si>
  <si>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</si>
  <si>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</si>
  <si>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</si>
  <si>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</si>
  <si>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</si>
  <si>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</si>
  <si>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</si>
  <si>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</si>
  <si>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</si>
  <si>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</si>
  <si>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</si>
  <si>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</si>
  <si>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</si>
  <si>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</si>
  <si>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</si>
  <si>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</si>
  <si>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</si>
  <si>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</si>
  <si>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</si>
  <si>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</si>
  <si>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</si>
  <si>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</si>
  <si>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</si>
  <si>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</si>
  <si>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</si>
  <si>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</si>
  <si>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</si>
  <si>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</si>
  <si>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</si>
  <si>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</si>
  <si>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</si>
  <si>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</si>
  <si>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</si>
  <si>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</si>
  <si>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</si>
  <si>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</si>
  <si>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</si>
  <si>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</si>
  <si>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</si>
  <si>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</si>
  <si>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</si>
  <si>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</si>
  <si>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</si>
  <si>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</si>
  <si>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</si>
  <si>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</si>
  <si>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</si>
  <si>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</si>
  <si>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</si>
  <si>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</si>
  <si>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</si>
  <si>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</si>
  <si>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</si>
  <si>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</si>
  <si>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</si>
  <si>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</si>
  <si>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</si>
  <si>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</si>
  <si>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</si>
  <si>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</si>
  <si>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</si>
  <si>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</si>
  <si>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</si>
  <si>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</si>
  <si>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</si>
  <si>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</si>
  <si>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</si>
  <si>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</si>
  <si>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</si>
  <si>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</si>
  <si>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</si>
  <si>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</si>
  <si>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</si>
  <si>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</si>
  <si>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</si>
  <si>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</si>
  <si>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</si>
  <si>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</si>
  <si>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</si>
  <si>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</si>
  <si>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</si>
  <si>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</si>
  <si>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</si>
  <si>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</si>
  <si>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</si>
  <si>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</si>
  <si>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</si>
  <si>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</si>
  <si>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</si>
  <si>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</si>
  <si>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</si>
  <si>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</si>
  <si>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</si>
  <si>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</si>
  <si>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</si>
  <si>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</si>
  <si>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</si>
  <si>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</si>
  <si>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</si>
  <si>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</si>
  <si>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</si>
  <si>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</si>
  <si>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</si>
  <si>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</si>
  <si>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</si>
  <si>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</si>
  <si>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</si>
  <si>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</si>
  <si>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</si>
  <si>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</si>
  <si>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</si>
  <si>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</si>
  <si>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</si>
  <si>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</si>
  <si>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</si>
  <si>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</si>
  <si>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</si>
  <si>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</si>
  <si>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</si>
  <si>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</si>
  <si>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</si>
  <si>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</si>
  <si>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</si>
  <si>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</si>
  <si>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</si>
  <si>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</si>
  <si>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</si>
  <si>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</si>
  <si>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</si>
  <si>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</si>
  <si>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</si>
  <si>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</si>
  <si>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</si>
  <si>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</si>
  <si>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</si>
  <si>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</si>
  <si>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</si>
  <si>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</si>
  <si>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</si>
  <si>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</si>
  <si>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</si>
  <si>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</si>
  <si>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</si>
  <si>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</si>
  <si>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</si>
  <si>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</si>
  <si>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</si>
  <si>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</si>
  <si>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</si>
  <si>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</si>
  <si>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</si>
  <si>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</si>
  <si>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</si>
  <si>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</si>
  <si>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</si>
  <si>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</si>
  <si>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</si>
  <si>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</si>
  <si>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</si>
  <si>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</si>
  <si>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</si>
  <si>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</si>
  <si>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</si>
  <si>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</si>
  <si>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</si>
  <si>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</si>
  <si>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</si>
  <si>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</si>
  <si>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</si>
  <si>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</si>
  <si>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</si>
  <si>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</si>
  <si>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</si>
  <si>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</si>
  <si>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</si>
  <si>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</si>
  <si>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</si>
  <si>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</si>
  <si>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</si>
  <si>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</si>
  <si>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</si>
  <si>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</si>
  <si>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</si>
  <si>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</si>
  <si>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</si>
  <si>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</si>
  <si>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</si>
  <si>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</si>
  <si>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</si>
  <si>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</si>
  <si>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</si>
  <si>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</si>
  <si>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</si>
  <si>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</si>
  <si>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</si>
  <si>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</si>
  <si>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</si>
  <si>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</si>
  <si>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</si>
  <si>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</si>
  <si>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</si>
  <si>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</si>
  <si>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</si>
  <si>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</si>
  <si>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</si>
  <si>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</si>
  <si>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</si>
  <si>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</si>
  <si>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</si>
  <si>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</si>
  <si>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</si>
  <si>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</si>
  <si>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</si>
  <si>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</si>
  <si>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</si>
  <si>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</si>
  <si>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</si>
  <si>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</si>
  <si>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</si>
  <si>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</si>
  <si>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</si>
  <si>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</si>
  <si>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</si>
  <si>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</si>
  <si>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</si>
  <si>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</si>
  <si>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</si>
  <si>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</si>
  <si>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</si>
  <si>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</si>
  <si>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</si>
  <si>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</si>
  <si>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</si>
  <si>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</si>
  <si>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</si>
  <si>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</si>
  <si>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</si>
  <si>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</si>
  <si>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</si>
  <si>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</si>
  <si>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</si>
  <si>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</si>
  <si>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</si>
  <si>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</si>
  <si>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</si>
  <si>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</si>
  <si>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</si>
  <si>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</si>
  <si>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</si>
  <si>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</si>
  <si>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</si>
  <si>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</si>
  <si>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</si>
  <si>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</si>
  <si>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</si>
  <si>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</si>
  <si>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</si>
  <si>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</si>
  <si>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</si>
  <si>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</si>
  <si>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</si>
  <si>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</si>
  <si>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</si>
  <si>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</si>
  <si>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</si>
  <si>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</si>
  <si>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</si>
  <si>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</si>
  <si>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</si>
  <si>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</si>
  <si>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</si>
  <si>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</si>
  <si>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</si>
  <si>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</si>
  <si>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</si>
  <si>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</si>
  <si>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</si>
  <si>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</si>
  <si>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</si>
  <si>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</si>
  <si>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</si>
  <si>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</si>
  <si>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</si>
  <si>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</si>
  <si>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</si>
  <si>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</si>
  <si>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</si>
  <si>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</si>
  <si>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</si>
  <si>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</si>
  <si>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</si>
  <si>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</si>
  <si>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</si>
  <si>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</si>
  <si>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</si>
  <si>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</si>
  <si>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</si>
  <si>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</si>
  <si>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</si>
  <si>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</si>
  <si>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</si>
  <si>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</si>
  <si>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</si>
  <si>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</si>
  <si>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</si>
  <si>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</si>
  <si>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</si>
  <si>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</si>
  <si>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</si>
  <si>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</si>
  <si>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</si>
  <si>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</si>
  <si>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</si>
  <si>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</si>
  <si>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</si>
  <si>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</si>
  <si>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</si>
  <si>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</si>
  <si>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</si>
  <si>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</si>
  <si>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</si>
  <si>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</si>
  <si>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</si>
  <si>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</si>
  <si>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</si>
  <si>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</si>
  <si>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</si>
  <si>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</si>
  <si>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</si>
  <si>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</si>
  <si>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</si>
  <si>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</si>
  <si>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</si>
  <si>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</si>
  <si>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</si>
  <si>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</si>
  <si>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</si>
  <si>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</si>
  <si>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</si>
  <si>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</si>
  <si>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</si>
  <si>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</si>
  <si>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</si>
  <si>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</si>
  <si>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</si>
  <si>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</si>
  <si>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</si>
  <si>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</si>
  <si>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</si>
  <si>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</si>
  <si>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</si>
  <si>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</si>
  <si>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</si>
  <si>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</si>
  <si>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</si>
  <si>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</si>
  <si>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</si>
  <si>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</si>
  <si>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</si>
  <si>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</si>
  <si>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</si>
  <si>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</si>
  <si>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</si>
  <si>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</si>
  <si>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</si>
  <si>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</si>
  <si>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</si>
  <si>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</si>
  <si>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</si>
  <si>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</si>
  <si>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</si>
  <si>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</si>
  <si>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</si>
  <si>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</si>
  <si>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</si>
  <si>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</si>
  <si>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</si>
  <si>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</si>
  <si>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</si>
  <si>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</si>
  <si>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</si>
  <si>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</si>
  <si>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</si>
  <si>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</si>
  <si>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</si>
  <si>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</si>
  <si>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</si>
  <si>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</si>
  <si>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</si>
  <si>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</si>
  <si>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</si>
  <si>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</si>
  <si>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</si>
  <si>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</si>
  <si>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</si>
  <si>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</si>
  <si>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</si>
  <si>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</si>
  <si>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</si>
  <si>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</si>
  <si>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</si>
  <si>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</si>
  <si>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</si>
  <si>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</si>
  <si>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</si>
  <si>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</si>
  <si>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</si>
  <si>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</si>
  <si>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</si>
  <si>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</si>
  <si>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</si>
  <si>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</si>
  <si>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</si>
  <si>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</si>
  <si>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</si>
  <si>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</si>
  <si>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</si>
  <si>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</si>
  <si>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</si>
  <si>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</si>
  <si>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</si>
  <si>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</si>
  <si>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</si>
  <si>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</si>
  <si>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</si>
  <si>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</si>
  <si>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</si>
  <si>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</si>
  <si>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</si>
  <si>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</si>
  <si>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</si>
  <si>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</si>
  <si>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</si>
  <si>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</si>
  <si>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</si>
  <si>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</si>
  <si>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</si>
  <si>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</si>
  <si>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</si>
  <si>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</si>
  <si>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</si>
  <si>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</si>
  <si>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</si>
  <si>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</si>
  <si>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</si>
  <si>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</si>
  <si>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</si>
  <si>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</si>
  <si>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</si>
  <si>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</si>
  <si>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</si>
  <si>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</si>
  <si>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</si>
  <si>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</si>
  <si>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</si>
  <si>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</si>
  <si>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</si>
  <si>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</si>
  <si>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</si>
  <si>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</si>
  <si>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</si>
  <si>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</si>
  <si>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</si>
  <si>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</si>
  <si>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</si>
  <si>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</si>
  <si>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</si>
  <si>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</si>
  <si>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</si>
  <si>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</si>
  <si>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</si>
  <si>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</si>
  <si>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</si>
  <si>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</si>
  <si>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</si>
  <si>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</si>
  <si>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</si>
  <si>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</si>
  <si>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</si>
  <si>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</si>
  <si>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</si>
  <si>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</si>
  <si>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</si>
  <si>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</si>
  <si>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</si>
  <si>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</si>
  <si>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</si>
  <si>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</si>
  <si>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</si>
  <si>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</si>
  <si>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</si>
  <si>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</si>
  <si>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</si>
  <si>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</si>
  <si>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</si>
  <si>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</si>
  <si>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</si>
  <si>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</si>
  <si>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</si>
  <si>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</si>
  <si>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</si>
  <si>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</si>
  <si>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</si>
  <si>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</si>
  <si>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</si>
  <si>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</si>
  <si>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</si>
  <si>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</si>
  <si>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</si>
  <si>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</si>
  <si>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</si>
  <si>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</si>
  <si>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</si>
  <si>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</si>
  <si>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</si>
  <si>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</si>
  <si>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</si>
  <si>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</si>
  <si>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</si>
  <si>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</si>
  <si>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</si>
  <si>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</si>
  <si>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</si>
  <si>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</si>
  <si>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</si>
  <si>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</si>
  <si>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</si>
  <si>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</si>
  <si>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</si>
  <si>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</si>
  <si>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</si>
  <si>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</si>
  <si>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</si>
  <si>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</si>
  <si>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</si>
  <si>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</si>
  <si>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</si>
  <si>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</si>
  <si>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</si>
  <si>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</si>
  <si>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</si>
  <si>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</si>
  <si>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</si>
  <si>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</si>
  <si>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</si>
  <si>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</si>
  <si>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</si>
  <si>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</si>
  <si>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</si>
  <si>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</si>
  <si>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</si>
  <si>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</si>
  <si>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</si>
  <si>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</si>
  <si>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</si>
  <si>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</si>
  <si>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</si>
  <si>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</si>
  <si>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</si>
  <si>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</si>
  <si>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</si>
  <si>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</si>
  <si>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</si>
  <si>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</si>
  <si>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</si>
  <si>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</si>
  <si>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</si>
  <si>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</si>
  <si>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</si>
  <si>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</si>
  <si>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</si>
  <si>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</si>
  <si>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</si>
  <si>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</si>
  <si>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</si>
  <si>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</si>
  <si>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</si>
  <si>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</si>
  <si>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</si>
  <si>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</si>
  <si>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</si>
  <si>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</si>
  <si>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</si>
  <si>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</si>
  <si>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</si>
  <si>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</si>
  <si>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</si>
  <si>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</si>
  <si>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</si>
  <si>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</si>
  <si>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</si>
  <si>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</si>
  <si>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</si>
  <si>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</si>
  <si>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</si>
  <si>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</si>
  <si>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</si>
  <si>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</si>
  <si>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</si>
  <si>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</si>
  <si>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</si>
  <si>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</si>
  <si>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</si>
  <si>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</si>
  <si>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</si>
  <si>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</si>
  <si>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</si>
  <si>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</si>
  <si>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</si>
  <si>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</si>
  <si>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</si>
  <si>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</si>
  <si>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</si>
  <si>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</si>
  <si>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</si>
  <si>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</si>
  <si>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</si>
  <si>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</si>
  <si>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</si>
  <si>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</si>
  <si>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</si>
  <si>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</si>
  <si>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</si>
  <si>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</si>
  <si>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</si>
  <si>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</si>
  <si>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</si>
  <si>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</si>
  <si>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</si>
  <si>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</si>
  <si>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</si>
  <si>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</si>
  <si>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</si>
  <si>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</si>
  <si>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</si>
  <si>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</si>
  <si>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</si>
  <si>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</si>
  <si>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</si>
  <si>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</si>
  <si>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</si>
  <si>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</si>
  <si>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</si>
  <si>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</si>
  <si>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</si>
  <si>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</si>
  <si>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</si>
  <si>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</si>
  <si>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</si>
  <si>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</si>
  <si>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</si>
  <si>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</si>
  <si>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</si>
  <si>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</si>
  <si>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</si>
  <si>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</si>
  <si>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</si>
  <si>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</si>
  <si>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</si>
  <si>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</si>
  <si>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</si>
  <si>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</si>
  <si>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</si>
  <si>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</si>
  <si>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</si>
  <si>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</si>
  <si>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</si>
  <si>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</si>
  <si>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</si>
  <si>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</si>
  <si>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</si>
  <si>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</si>
  <si>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</si>
  <si>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</si>
  <si>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</si>
  <si>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</si>
  <si>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</si>
  <si>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</si>
  <si>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</si>
  <si>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</si>
  <si>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</si>
  <si>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</si>
  <si>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</si>
  <si>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</si>
  <si>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</si>
  <si>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</si>
  <si>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</si>
  <si>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</si>
  <si>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</si>
  <si>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</si>
  <si>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</si>
  <si>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</si>
  <si>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</si>
  <si>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</si>
  <si>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</si>
  <si>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</si>
  <si>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</si>
  <si>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</si>
  <si>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</si>
  <si>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</si>
  <si>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</si>
  <si>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</si>
  <si>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</si>
  <si>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</si>
  <si>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</si>
  <si>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</si>
  <si>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</si>
  <si>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</si>
  <si>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</si>
  <si>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</si>
  <si>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</si>
  <si>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</si>
  <si>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</si>
  <si>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</si>
  <si>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</si>
  <si>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</si>
  <si>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</si>
  <si>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</si>
  <si>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</si>
  <si>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</si>
  <si>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</si>
  <si>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</si>
  <si>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</si>
  <si>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</si>
  <si>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</si>
  <si>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</si>
  <si>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</si>
  <si>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</si>
  <si>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</si>
  <si>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</si>
  <si>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</si>
  <si>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</si>
  <si>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</si>
  <si>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</si>
  <si>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</si>
  <si>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</si>
  <si>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</si>
  <si>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</si>
  <si>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</si>
  <si>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</si>
  <si>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</si>
  <si>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</si>
  <si>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</si>
  <si>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</si>
  <si>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</si>
  <si>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</si>
  <si>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</si>
  <si>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</si>
  <si>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</si>
  <si>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</si>
  <si>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</si>
  <si>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</si>
  <si>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</si>
  <si>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</si>
  <si>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</si>
  <si>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</si>
  <si>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</si>
  <si>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</si>
  <si>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</si>
  <si>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</si>
  <si>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</si>
  <si>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</si>
  <si>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</si>
  <si>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</si>
  <si>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</si>
  <si>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</si>
  <si>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</si>
  <si>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</si>
  <si>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</si>
  <si>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</si>
  <si>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</si>
  <si>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</si>
  <si>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</si>
  <si>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</si>
  <si>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</si>
  <si>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</si>
  <si>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</si>
  <si>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</si>
  <si>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</si>
  <si>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</si>
  <si>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</si>
  <si>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</si>
  <si>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</si>
  <si>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</si>
  <si>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</si>
  <si>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</si>
  <si>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</si>
  <si>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</si>
  <si>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</si>
  <si>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</si>
  <si>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</si>
  <si>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</si>
  <si>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</si>
  <si>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</si>
  <si>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</si>
  <si>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</si>
  <si>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</si>
  <si>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</si>
  <si>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</si>
  <si>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</si>
  <si>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</si>
  <si>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</si>
  <si>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</si>
  <si>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</si>
  <si>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</si>
  <si>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</si>
  <si>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</si>
  <si>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</si>
  <si>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</si>
  <si>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</si>
  <si>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</si>
  <si>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</si>
  <si>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</si>
  <si>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</si>
  <si>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</si>
  <si>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</si>
  <si>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</si>
  <si>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</si>
  <si>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</si>
  <si>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</si>
  <si>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</si>
  <si>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</si>
  <si>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</si>
  <si>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</si>
  <si>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</si>
  <si>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</si>
  <si>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</si>
  <si>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</si>
  <si>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</si>
  <si>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</si>
  <si>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</si>
  <si>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</si>
  <si>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</si>
  <si>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</si>
  <si>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</si>
  <si>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</si>
  <si>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</si>
  <si>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</si>
  <si>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</si>
  <si>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</si>
  <si>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</si>
  <si>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</si>
  <si>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</si>
  <si>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</si>
  <si>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</si>
  <si>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</si>
  <si>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</si>
  <si>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</si>
  <si>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</si>
  <si>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</si>
  <si>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</si>
  <si>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</si>
  <si>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</si>
  <si>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</si>
  <si>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</si>
  <si>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</si>
  <si>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</si>
  <si>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</si>
  <si>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</si>
  <si>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</si>
  <si>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</si>
  <si>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</si>
  <si>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</si>
  <si>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</si>
  <si>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</si>
  <si>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</si>
  <si>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</si>
  <si>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</si>
  <si>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</si>
  <si>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</si>
  <si>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</si>
  <si>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</si>
  <si>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</si>
  <si>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</si>
  <si>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</si>
  <si>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</si>
  <si>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</si>
  <si>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</si>
  <si>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</si>
  <si>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</si>
  <si>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</si>
  <si>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</si>
  <si>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</si>
  <si>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</si>
  <si>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</si>
  <si>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</si>
  <si>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</si>
  <si>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</si>
  <si>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</si>
  <si>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</si>
  <si>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</si>
  <si>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</si>
  <si>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</si>
  <si>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</si>
  <si>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</si>
  <si>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</si>
  <si>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</si>
  <si>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</si>
  <si>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</si>
  <si>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</si>
  <si>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</si>
  <si>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</si>
  <si>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</si>
  <si>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</si>
  <si>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</si>
  <si>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</si>
  <si>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</si>
  <si>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</si>
  <si>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</si>
  <si>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</si>
  <si>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</si>
  <si>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</si>
  <si>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</si>
  <si>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</si>
  <si>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</si>
  <si>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</si>
  <si>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</si>
  <si>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</si>
  <si>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</si>
  <si>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</si>
  <si>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</si>
  <si>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</si>
  <si>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</si>
  <si>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</si>
  <si>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</si>
  <si>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</si>
  <si>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</si>
  <si>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</si>
  <si>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</si>
  <si>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</si>
  <si>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</si>
  <si>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</si>
  <si>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</si>
  <si>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</si>
  <si>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</si>
  <si>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</si>
  <si>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</si>
  <si>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</si>
  <si>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</si>
  <si>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</si>
  <si>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</si>
  <si>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</si>
  <si>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</si>
  <si>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</si>
  <si>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</si>
  <si>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</si>
  <si>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</si>
  <si>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</si>
  <si>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</si>
  <si>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</si>
  <si>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</si>
  <si>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</si>
  <si>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</si>
  <si>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</si>
  <si>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</si>
  <si>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</si>
  <si>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</si>
  <si>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</si>
  <si>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</si>
  <si>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</si>
  <si>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</si>
  <si>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</si>
  <si>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</si>
  <si>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</si>
  <si>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</si>
  <si>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</si>
  <si>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</si>
  <si>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</si>
  <si>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</si>
  <si>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</si>
  <si>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</si>
  <si>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</si>
  <si>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</si>
  <si>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</si>
  <si>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</si>
  <si>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</si>
  <si>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</si>
  <si>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</si>
  <si>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</si>
  <si>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</si>
  <si>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</si>
  <si>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</si>
  <si>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</si>
  <si>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</si>
  <si>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</si>
  <si>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</si>
  <si>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</si>
  <si>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</si>
  <si>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</si>
  <si>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</si>
  <si>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</si>
  <si>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</si>
  <si>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</si>
  <si>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</si>
  <si>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</si>
  <si>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</si>
  <si>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</si>
  <si>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</si>
  <si>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</si>
  <si>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</si>
  <si>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</si>
  <si>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</si>
  <si>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</si>
  <si>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</si>
  <si>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</si>
  <si>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</si>
  <si>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</si>
  <si>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</si>
  <si>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</si>
  <si>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</si>
  <si>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</si>
  <si>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</si>
  <si>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</si>
  <si>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</si>
  <si>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</si>
  <si>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</si>
  <si>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</si>
  <si>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</si>
  <si>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</si>
  <si>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</si>
  <si>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</si>
  <si>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</si>
  <si>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</si>
  <si>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</si>
  <si>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</si>
  <si>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</si>
  <si>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</si>
  <si>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</si>
  <si>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</si>
  <si>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</si>
  <si>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</si>
  <si>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</si>
  <si>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</si>
  <si>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</si>
  <si>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</si>
  <si>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</si>
  <si>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</si>
  <si>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</si>
  <si>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</si>
  <si>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</si>
  <si>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</si>
  <si>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</si>
  <si>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</si>
  <si>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</si>
  <si>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</si>
  <si>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</si>
  <si>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</si>
  <si>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</si>
  <si>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</si>
  <si>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</si>
  <si>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</si>
  <si>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</si>
  <si>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</si>
  <si>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</si>
  <si>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</si>
  <si>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</si>
  <si>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</si>
  <si>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</si>
  <si>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</si>
  <si>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</si>
  <si>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</si>
  <si>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</si>
  <si>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</si>
  <si>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</si>
  <si>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</si>
  <si>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</si>
  <si>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</si>
  <si>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</si>
  <si>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</si>
  <si>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</si>
  <si>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</si>
  <si>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</si>
  <si>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</si>
  <si>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</si>
  <si>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</si>
  <si>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</si>
  <si>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</si>
  <si>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</si>
  <si>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</si>
  <si>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</si>
  <si>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</si>
  <si>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</si>
  <si>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</si>
  <si>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</si>
  <si>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</si>
  <si>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</si>
  <si>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</si>
  <si>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</si>
  <si>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</si>
  <si>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</si>
  <si>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</si>
  <si>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</si>
  <si>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</si>
  <si>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</si>
  <si>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</si>
  <si>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</si>
  <si>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</si>
  <si>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</si>
  <si>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</si>
  <si>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</si>
  <si>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</si>
  <si>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</si>
  <si>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</si>
  <si>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</si>
  <si>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</si>
  <si>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</si>
  <si>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</si>
  <si>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</si>
  <si>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</si>
  <si>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</si>
  <si>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</si>
  <si>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</si>
  <si>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</si>
  <si>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</si>
  <si>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</si>
  <si>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</si>
  <si>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</si>
  <si>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</si>
  <si>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</si>
  <si>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</si>
  <si>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</si>
  <si>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</si>
  <si>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</si>
  <si>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</si>
  <si>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</si>
  <si>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</si>
  <si>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</si>
  <si>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</si>
  <si>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</si>
  <si>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</si>
  <si>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</si>
  <si>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</si>
  <si>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</si>
  <si>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</si>
  <si>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</si>
  <si>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</si>
  <si>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</si>
  <si>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</si>
  <si>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</si>
  <si>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</si>
  <si>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</si>
  <si>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</si>
  <si>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</si>
  <si>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</si>
  <si>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</si>
  <si>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</si>
  <si>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</si>
  <si>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</si>
  <si>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</si>
  <si>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</si>
  <si>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</si>
  <si>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</si>
  <si>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</si>
  <si>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</si>
  <si>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</si>
  <si>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</si>
  <si>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</si>
  <si>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</si>
  <si>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</si>
  <si>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</si>
  <si>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</si>
  <si>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</si>
  <si>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</si>
  <si>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</si>
  <si>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</si>
  <si>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</si>
  <si>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</si>
  <si>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</si>
  <si>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</si>
  <si>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</si>
  <si>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</si>
  <si>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</si>
  <si>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</si>
  <si>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</si>
  <si>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</si>
  <si>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</si>
  <si>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</si>
  <si>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</si>
  <si>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</si>
  <si>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</si>
  <si>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</si>
  <si>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</si>
  <si>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</si>
  <si>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</si>
  <si>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</si>
  <si>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</si>
  <si>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</si>
  <si>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</si>
  <si>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</si>
  <si>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</si>
  <si>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</si>
  <si>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</si>
  <si>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</si>
  <si>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</si>
  <si>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</si>
  <si>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</si>
  <si>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</si>
  <si>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</si>
  <si>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</si>
  <si>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</si>
  <si>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</si>
  <si>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</si>
  <si>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</si>
  <si>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</si>
  <si>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</si>
  <si>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</si>
  <si>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</si>
  <si>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</si>
  <si>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</si>
  <si>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</si>
  <si>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</si>
  <si>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</si>
  <si>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</si>
  <si>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</si>
  <si>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</si>
  <si>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</si>
  <si>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</si>
  <si>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</si>
  <si>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</si>
  <si>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</si>
  <si>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</si>
  <si>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</si>
  <si>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</si>
  <si>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</si>
  <si>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</si>
  <si>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</si>
  <si>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</si>
  <si>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</si>
  <si>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</si>
  <si>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</si>
  <si>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</si>
  <si>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</si>
  <si>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</si>
  <si>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</si>
  <si>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</si>
  <si>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</si>
  <si>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</si>
  <si>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</si>
  <si>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</si>
  <si>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</si>
  <si>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</si>
  <si>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</si>
  <si>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</si>
  <si>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</si>
  <si>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</si>
  <si>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</si>
  <si>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</si>
  <si>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</si>
  <si>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</si>
  <si>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</si>
  <si>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</si>
  <si>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</si>
  <si>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</si>
  <si>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</si>
  <si>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</si>
  <si>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</si>
  <si>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</si>
  <si>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</si>
  <si>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</si>
  <si>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</si>
  <si>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</si>
  <si>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</si>
  <si>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</si>
  <si>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</si>
  <si>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</si>
  <si>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</si>
  <si>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</si>
  <si>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</si>
  <si>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</si>
  <si>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</si>
  <si>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</si>
  <si>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</si>
  <si>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</si>
  <si>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</si>
  <si>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</si>
  <si>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</si>
  <si>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</si>
  <si>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</si>
  <si>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</si>
  <si>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</si>
  <si>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</si>
  <si>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</si>
  <si>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</si>
  <si>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</si>
  <si>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</si>
  <si>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</si>
  <si>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</si>
  <si>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</si>
  <si>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</si>
  <si>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</si>
  <si>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</si>
  <si>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</si>
  <si>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</si>
  <si>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</si>
  <si>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</si>
  <si>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</si>
  <si>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</si>
  <si>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</si>
  <si>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</si>
  <si>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</si>
  <si>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</si>
  <si>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</si>
  <si>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</si>
  <si>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</si>
  <si>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</si>
  <si>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</si>
  <si>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</si>
  <si>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</si>
  <si>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</si>
  <si>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</si>
  <si>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</si>
  <si>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</si>
  <si>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</si>
  <si>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</si>
  <si>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</si>
  <si>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</si>
  <si>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</si>
  <si>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</si>
  <si>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</si>
  <si>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</si>
  <si>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</si>
  <si>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</si>
  <si>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</si>
  <si>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</si>
  <si>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</si>
  <si>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</si>
  <si>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</si>
  <si>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</si>
  <si>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</si>
  <si>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</si>
  <si>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</si>
  <si>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</si>
  <si>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</si>
  <si>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</si>
  <si>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</si>
  <si>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</si>
  <si>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</si>
  <si>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</si>
  <si>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</si>
  <si>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</si>
  <si>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</si>
  <si>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</si>
  <si>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</si>
  <si>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</si>
  <si>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</si>
  <si>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</si>
  <si>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</si>
  <si>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</si>
  <si>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</si>
  <si>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</si>
  <si>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</si>
  <si>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</si>
  <si>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</si>
  <si>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</si>
  <si>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</si>
  <si>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</si>
  <si>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</si>
  <si>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</si>
  <si>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</si>
  <si>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</si>
  <si>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</si>
  <si>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</si>
  <si>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</si>
  <si>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</si>
  <si>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</si>
  <si>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</si>
  <si>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</si>
  <si>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</si>
  <si>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</si>
  <si>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</si>
  <si>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</si>
  <si>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</si>
  <si>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</si>
  <si>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</si>
  <si>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</si>
  <si>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</si>
  <si>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</si>
  <si>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</si>
  <si>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</si>
  <si>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</si>
  <si>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</si>
  <si>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</si>
  <si>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</si>
  <si>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</si>
  <si>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</si>
  <si>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</si>
  <si>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</si>
  <si>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</si>
  <si>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</si>
  <si>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</si>
  <si>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</si>
  <si>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</si>
  <si>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</si>
  <si>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</si>
  <si>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</si>
  <si>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</si>
  <si>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</si>
  <si>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</si>
  <si>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</si>
  <si>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</si>
  <si>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</si>
  <si>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</si>
  <si>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</si>
  <si>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</si>
  <si>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</si>
  <si>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</si>
  <si>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</si>
  <si>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</si>
  <si>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</si>
  <si>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</si>
  <si>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</si>
  <si>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</si>
  <si>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</si>
  <si>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</si>
  <si>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</si>
  <si>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</si>
  <si>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</si>
  <si>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</si>
  <si>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</si>
  <si>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</si>
  <si>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</si>
  <si>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</si>
  <si>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</si>
  <si>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</si>
  <si>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</si>
  <si>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</si>
  <si>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</si>
  <si>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</si>
  <si>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</si>
  <si>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</si>
  <si>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</si>
  <si>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</si>
  <si>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</si>
  <si>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</si>
  <si>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</si>
  <si>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</si>
  <si>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</si>
  <si>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</si>
  <si>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</si>
  <si>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</si>
  <si>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</si>
  <si>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</si>
  <si>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</si>
  <si>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</si>
  <si>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</si>
  <si>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</si>
  <si>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</si>
  <si>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</si>
  <si>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</si>
  <si>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</si>
  <si>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</si>
  <si>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</si>
  <si>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</si>
  <si>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</si>
  <si>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</si>
  <si>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</si>
  <si>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</si>
  <si>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</si>
  <si>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</si>
  <si>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</si>
  <si>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</si>
  <si>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</si>
  <si>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</si>
  <si>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</si>
  <si>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</si>
  <si>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</si>
  <si>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</si>
  <si>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</si>
  <si>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</si>
  <si>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</si>
  <si>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</si>
  <si>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</si>
  <si>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</si>
  <si>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</si>
  <si>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</si>
  <si>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</si>
  <si>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</si>
  <si>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</si>
  <si>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</si>
  <si>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</si>
  <si>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</si>
  <si>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</si>
  <si>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</si>
  <si>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</si>
  <si>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</si>
  <si>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</si>
  <si>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</si>
  <si>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</si>
  <si>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</si>
  <si>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</si>
  <si>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</si>
  <si>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</si>
  <si>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</si>
  <si>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</si>
  <si>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</si>
  <si>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</si>
  <si>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</si>
  <si>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</si>
  <si>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</si>
  <si>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</si>
  <si>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</si>
  <si>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</si>
  <si>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</si>
  <si>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</si>
  <si>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</si>
  <si>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</si>
  <si>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</si>
  <si>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</si>
  <si>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</si>
  <si>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</si>
  <si>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</si>
  <si>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</si>
  <si>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</si>
  <si>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</si>
  <si>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</si>
  <si>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</si>
  <si>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</si>
  <si>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</si>
  <si>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</si>
  <si>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</si>
  <si>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</si>
  <si>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</si>
  <si>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</si>
  <si>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</si>
  <si>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</si>
  <si>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</si>
  <si>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</si>
  <si>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</si>
  <si>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</si>
  <si>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</si>
  <si>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</si>
  <si>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</si>
  <si>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</si>
  <si>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</si>
  <si>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</si>
  <si>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</si>
  <si>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</si>
  <si>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</si>
  <si>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</si>
  <si>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</si>
  <si>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</si>
  <si>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</si>
  <si>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</si>
  <si>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</si>
  <si>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</si>
  <si>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</si>
  <si>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</si>
  <si>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</si>
  <si>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</si>
  <si>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</si>
  <si>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</si>
  <si>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</si>
  <si>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</si>
  <si>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</si>
  <si>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</si>
  <si>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</si>
  <si>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</si>
  <si>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</si>
  <si>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</si>
  <si>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</si>
  <si>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</si>
  <si>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</si>
  <si>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</si>
  <si>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</si>
  <si>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</si>
  <si>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</si>
  <si>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</si>
  <si>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</si>
  <si>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</si>
  <si>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</si>
  <si>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</si>
  <si>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</si>
  <si>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</si>
  <si>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</si>
  <si>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</si>
  <si>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</si>
  <si>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</si>
  <si>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</si>
  <si>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</si>
  <si>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</si>
  <si>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</si>
  <si>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</si>
  <si>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</si>
  <si>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</si>
  <si>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</si>
  <si>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</si>
  <si>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</si>
  <si>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</si>
  <si>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</si>
  <si>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</si>
  <si>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</si>
  <si>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</si>
  <si>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</si>
  <si>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</si>
  <si>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</si>
  <si>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</si>
  <si>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</si>
  <si>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</si>
  <si>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</si>
  <si>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</si>
  <si>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</si>
  <si>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</si>
  <si>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</si>
  <si>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</si>
  <si>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</si>
  <si>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</si>
  <si>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</si>
  <si>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</si>
  <si>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</si>
  <si>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</si>
  <si>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</si>
  <si>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</si>
  <si>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</si>
  <si>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</si>
  <si>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</si>
  <si>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</si>
  <si>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</si>
  <si>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</si>
  <si>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</si>
  <si>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</si>
  <si>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</si>
  <si>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</si>
  <si>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</si>
  <si>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</si>
  <si>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</si>
  <si>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</si>
  <si>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</si>
  <si>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</si>
  <si>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</si>
  <si>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</si>
  <si>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</si>
  <si>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</si>
  <si>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</si>
  <si>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</si>
  <si>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</si>
  <si>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</si>
  <si>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</si>
  <si>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</si>
  <si>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</si>
  <si>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</si>
  <si>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</si>
  <si>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</si>
  <si>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</si>
  <si>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</si>
  <si>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</si>
  <si>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</si>
  <si>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</si>
  <si>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</si>
  <si>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</si>
  <si>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</si>
  <si>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</si>
  <si>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</si>
  <si>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</si>
  <si>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</si>
  <si>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</si>
  <si>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</si>
  <si>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</si>
  <si>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</si>
  <si>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</si>
  <si>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</si>
  <si>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</si>
  <si>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</si>
  <si>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</si>
  <si>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</si>
  <si>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</si>
  <si>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</si>
  <si>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</si>
  <si>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</si>
  <si>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</si>
  <si>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</si>
  <si>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</si>
  <si>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</si>
  <si>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</si>
  <si>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</si>
  <si>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</si>
  <si>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</si>
  <si>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</si>
  <si>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</si>
  <si>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</si>
  <si>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</si>
  <si>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</si>
  <si>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</si>
  <si>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</si>
  <si>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</si>
  <si>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</si>
  <si>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</si>
  <si>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</si>
  <si>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</si>
  <si>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</si>
  <si>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</si>
  <si>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</si>
  <si>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</si>
  <si>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</si>
  <si>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</si>
  <si>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</si>
  <si>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</si>
  <si>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</si>
  <si>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</si>
  <si>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</si>
  <si>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</si>
  <si>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</si>
  <si>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</si>
  <si>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</si>
  <si>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</si>
  <si>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</si>
  <si>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</si>
  <si>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</si>
  <si>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</si>
  <si>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</si>
  <si>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</si>
  <si>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</si>
  <si>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</si>
  <si>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</si>
  <si>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</si>
  <si>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</si>
  <si>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</si>
  <si>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</si>
  <si>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</si>
  <si>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</si>
  <si>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</si>
  <si>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</si>
  <si>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</si>
  <si>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</si>
  <si>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</si>
  <si>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</si>
  <si>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</si>
  <si>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</si>
  <si>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</si>
  <si>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</si>
  <si>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</si>
  <si>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</si>
  <si>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</si>
  <si>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</si>
  <si>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</si>
  <si>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</si>
  <si>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</si>
  <si>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</si>
  <si>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</si>
  <si>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</si>
  <si>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</si>
  <si>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</si>
  <si>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</si>
  <si>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</si>
  <si>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</si>
  <si>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</si>
  <si>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</si>
  <si>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</si>
  <si>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</si>
  <si>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</si>
  <si>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</si>
  <si>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</si>
  <si>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</si>
  <si>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</si>
  <si>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</si>
  <si>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</si>
  <si>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</si>
  <si>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</si>
  <si>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</si>
  <si>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</si>
  <si>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</si>
  <si>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</si>
  <si>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</si>
  <si>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</si>
  <si>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</si>
  <si>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</si>
  <si>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</si>
  <si>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</si>
  <si>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</si>
  <si>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</si>
  <si>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</si>
  <si>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</si>
  <si>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</si>
  <si>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</si>
  <si>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</si>
  <si>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</si>
  <si>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</si>
  <si>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</si>
  <si>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</si>
  <si>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</si>
  <si>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</si>
  <si>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</si>
  <si>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</si>
  <si>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</si>
  <si>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</si>
  <si>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</si>
  <si>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</si>
  <si>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</si>
  <si>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</si>
  <si>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</si>
  <si>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</si>
  <si>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</si>
  <si>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</si>
  <si>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</si>
  <si>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</si>
  <si>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</si>
  <si>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</si>
  <si>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</si>
  <si>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</si>
  <si>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</si>
  <si>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</si>
  <si>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</si>
  <si>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</si>
  <si>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</si>
  <si>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</si>
  <si>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</si>
  <si>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</si>
  <si>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</si>
  <si>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</si>
  <si>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</si>
  <si>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</si>
  <si>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</si>
  <si>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</si>
  <si>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</si>
  <si>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</si>
  <si>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</si>
  <si>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</si>
  <si>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</si>
  <si>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</si>
  <si>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</si>
  <si>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</si>
  <si>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</si>
  <si>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</si>
  <si>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</si>
  <si>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</si>
  <si>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</si>
  <si>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</si>
  <si>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</si>
  <si>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</si>
  <si>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</si>
  <si>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</si>
  <si>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</si>
  <si>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</si>
  <si>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</si>
  <si>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</si>
  <si>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</si>
  <si>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</si>
  <si>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</si>
  <si>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</si>
  <si>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</si>
  <si>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</si>
  <si>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</si>
  <si>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</si>
  <si>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</si>
  <si>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</si>
  <si>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</si>
  <si>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</si>
  <si>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</si>
  <si>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</si>
  <si>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</si>
  <si>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</si>
  <si>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</si>
  <si>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</si>
  <si>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</si>
  <si>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</si>
  <si>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</si>
  <si>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</si>
  <si>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</si>
  <si>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</si>
  <si>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</si>
  <si>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</si>
  <si>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</si>
  <si>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</si>
  <si>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</si>
  <si>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</si>
  <si>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</si>
  <si>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</si>
  <si>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</si>
  <si>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</si>
  <si>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</si>
  <si>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</si>
  <si>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</si>
  <si>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</si>
  <si>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</si>
  <si>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</si>
  <si>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</si>
  <si>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</si>
  <si>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</si>
  <si>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</si>
  <si>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</si>
  <si>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</si>
  <si>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</si>
  <si>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</si>
  <si>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</si>
  <si>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</si>
  <si>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</si>
  <si>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</si>
  <si>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</si>
  <si>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</si>
  <si>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</si>
  <si>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</si>
  <si>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</si>
  <si>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</si>
  <si>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</si>
  <si>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</si>
  <si>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</si>
  <si>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</si>
  <si>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</si>
  <si>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</si>
  <si>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</si>
  <si>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</si>
  <si>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</si>
  <si>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</si>
  <si>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</si>
  <si>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</si>
  <si>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</si>
  <si>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</si>
  <si>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</si>
  <si>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</si>
  <si>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</si>
  <si>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</si>
  <si>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</si>
  <si>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</si>
  <si>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</si>
  <si>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</si>
  <si>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</si>
  <si>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</si>
  <si>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</si>
  <si>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</si>
  <si>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</si>
  <si>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</si>
  <si>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</si>
  <si>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</si>
  <si>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</si>
  <si>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</si>
  <si>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</si>
  <si>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</si>
  <si>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</si>
  <si>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</si>
  <si>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</si>
  <si>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</si>
  <si>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</si>
  <si>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</si>
  <si>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</si>
  <si>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</si>
  <si>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</si>
  <si>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</si>
  <si>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</si>
  <si>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</si>
  <si>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</si>
  <si>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</si>
  <si>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</si>
  <si>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</si>
  <si>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</si>
  <si>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</si>
  <si>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</si>
  <si>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</si>
  <si>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</si>
  <si>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</si>
  <si>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</si>
  <si>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</si>
  <si>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</si>
  <si>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</si>
  <si>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</si>
  <si>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</si>
  <si>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</si>
  <si>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</si>
  <si>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</si>
  <si>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</si>
  <si>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</si>
  <si>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</si>
  <si>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</si>
  <si>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</si>
  <si>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</si>
  <si>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</si>
  <si>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</si>
  <si>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</si>
  <si>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</si>
  <si>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</si>
  <si>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</si>
  <si>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</si>
  <si>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</si>
  <si>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</si>
  <si>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</si>
  <si>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</si>
  <si>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</si>
  <si>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</si>
  <si>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</si>
  <si>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</si>
  <si>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</si>
  <si>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</si>
  <si>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</si>
  <si>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</si>
  <si>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</si>
  <si>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</si>
  <si>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</si>
  <si>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</si>
  <si>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</si>
  <si>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</si>
  <si>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</si>
  <si>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</si>
  <si>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</si>
  <si>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</si>
  <si>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</si>
  <si>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</si>
  <si>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</si>
  <si>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</si>
  <si>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</si>
  <si>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</si>
  <si>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</si>
  <si>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</si>
  <si>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</si>
  <si>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</si>
  <si>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</si>
  <si>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</si>
  <si>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</si>
  <si>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</si>
  <si>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</si>
  <si>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</si>
  <si>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</si>
  <si>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</si>
  <si>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</si>
  <si>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</si>
  <si>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</si>
  <si>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</si>
  <si>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</si>
  <si>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</si>
  <si>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</si>
  <si>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</si>
  <si>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</si>
  <si>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</si>
  <si>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</si>
  <si>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</si>
  <si>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</si>
  <si>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</si>
  <si>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</si>
  <si>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</si>
  <si>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</si>
  <si>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</si>
  <si>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</si>
  <si>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</si>
  <si>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</si>
  <si>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</si>
  <si>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</si>
  <si>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</si>
  <si>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</si>
  <si>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</si>
  <si>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</si>
  <si>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</si>
  <si>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</si>
  <si>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</si>
  <si>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</si>
  <si>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</si>
  <si>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</si>
  <si>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</si>
  <si>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</si>
  <si>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</si>
  <si>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</si>
  <si>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</si>
  <si>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</si>
  <si>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</si>
  <si>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</si>
  <si>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</si>
  <si>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</si>
  <si>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</si>
  <si>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</si>
  <si>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</si>
  <si>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</si>
  <si>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</si>
  <si>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</si>
  <si>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</si>
  <si>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</si>
  <si>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</si>
  <si>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</si>
  <si>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</si>
  <si>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</si>
  <si>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</si>
  <si>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</si>
  <si>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</si>
  <si>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</si>
  <si>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</si>
  <si>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</si>
  <si>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</si>
  <si>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</si>
  <si>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</si>
  <si>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</si>
  <si>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</si>
  <si>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</si>
  <si>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</si>
  <si>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</si>
  <si>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</si>
  <si>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</si>
  <si>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</si>
  <si>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</si>
  <si>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</si>
  <si>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</si>
  <si>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</si>
  <si>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</si>
  <si>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</si>
  <si>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</si>
  <si>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</si>
  <si>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</si>
  <si>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</si>
  <si>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</si>
  <si>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</si>
  <si>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</si>
  <si>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</si>
  <si>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</si>
  <si>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</si>
  <si>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</si>
  <si>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</si>
  <si>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</si>
  <si>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</si>
  <si>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</si>
  <si>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</si>
  <si>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</si>
  <si>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</si>
  <si>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</si>
  <si>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</si>
  <si>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</si>
  <si>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</si>
  <si>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</si>
  <si>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</si>
  <si>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</si>
  <si>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</si>
  <si>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</si>
  <si>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</si>
  <si>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</si>
  <si>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</si>
  <si>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</si>
  <si>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</si>
  <si>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</si>
  <si>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</si>
  <si>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</si>
  <si>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</si>
  <si>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</si>
  <si>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</si>
  <si>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</si>
  <si>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</si>
  <si>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</si>
  <si>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</si>
  <si>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</si>
  <si>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</si>
  <si>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</si>
  <si>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</si>
  <si>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</si>
  <si>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</si>
  <si>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</si>
  <si>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</si>
  <si>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</si>
  <si>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</si>
  <si>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</si>
  <si>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</si>
  <si>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</si>
  <si>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</si>
  <si>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</si>
  <si>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</si>
  <si>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</si>
  <si>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</si>
  <si>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</si>
  <si>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</si>
  <si>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</si>
  <si>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</si>
  <si>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</si>
  <si>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</si>
  <si>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</si>
  <si>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</si>
  <si>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</si>
  <si>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</si>
  <si>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</si>
  <si>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</si>
  <si>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</si>
  <si>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</si>
  <si>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</si>
  <si>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</si>
  <si>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</si>
  <si>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</si>
  <si>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</si>
  <si>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</si>
  <si>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</si>
  <si>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</si>
  <si>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</si>
  <si>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</si>
  <si>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</si>
  <si>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</si>
  <si>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</si>
  <si>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</si>
  <si>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</si>
  <si>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</si>
  <si>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</si>
  <si>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</si>
  <si>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</si>
  <si>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</si>
  <si>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</si>
  <si>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</si>
  <si>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</si>
  <si>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</si>
  <si>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</si>
  <si>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</si>
  <si>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</si>
  <si>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</si>
  <si>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</si>
  <si>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</si>
  <si>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</si>
  <si>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</si>
  <si>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</si>
  <si>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</si>
  <si>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</si>
  <si>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</si>
  <si>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</si>
  <si>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</si>
  <si>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</si>
  <si>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</si>
  <si>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</si>
  <si>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</si>
  <si>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</si>
  <si>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</si>
  <si>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</si>
  <si>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</si>
  <si>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</si>
  <si>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</si>
  <si>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</si>
  <si>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</si>
  <si>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</si>
  <si>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</si>
  <si>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</si>
  <si>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</si>
  <si>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</si>
  <si>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</si>
  <si>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</si>
  <si>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</si>
  <si>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</si>
  <si>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</si>
  <si>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</si>
  <si>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</si>
  <si>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</si>
  <si>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</si>
  <si>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</si>
  <si>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</si>
  <si>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</si>
  <si>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</si>
  <si>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</si>
  <si>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</si>
  <si>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</si>
  <si>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</si>
  <si>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</si>
  <si>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</si>
  <si>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</si>
  <si>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</si>
  <si>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</si>
  <si>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</si>
  <si>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</si>
  <si>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</si>
  <si>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</si>
  <si>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</si>
  <si>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</si>
  <si>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</si>
  <si>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</si>
  <si>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</si>
  <si>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</si>
  <si>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</si>
  <si>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</si>
  <si>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</si>
  <si>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</si>
  <si>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</si>
  <si>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</si>
  <si>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</si>
  <si>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</si>
  <si>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</si>
  <si>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</si>
  <si>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</si>
  <si>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</si>
  <si>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</si>
  <si>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</si>
  <si>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</si>
  <si>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</si>
  <si>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</si>
  <si>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</si>
  <si>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</si>
  <si>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</si>
  <si>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</si>
  <si>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</si>
  <si>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</si>
  <si>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</si>
  <si>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</si>
  <si>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</si>
  <si>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</si>
  <si>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</si>
  <si>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</si>
  <si>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</si>
  <si>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</si>
  <si>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</si>
  <si>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</si>
  <si>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</si>
  <si>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</si>
  <si>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</si>
  <si>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</si>
  <si>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</si>
  <si>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</si>
  <si>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</si>
  <si>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</si>
  <si>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</si>
  <si>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</si>
  <si>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</si>
  <si>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</si>
  <si>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</si>
  <si>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</si>
  <si>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</si>
  <si>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</si>
  <si>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</si>
  <si>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</si>
  <si>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</si>
  <si>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</si>
  <si>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</si>
  <si>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</si>
  <si>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</si>
  <si>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</si>
  <si>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</si>
  <si>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</si>
  <si>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</si>
  <si>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</si>
  <si>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</si>
  <si>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</si>
  <si>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</si>
  <si>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</si>
  <si>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</si>
  <si>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</si>
  <si>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</si>
  <si>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</si>
  <si>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</si>
  <si>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</si>
  <si>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</si>
  <si>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</si>
  <si>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</si>
  <si>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</si>
  <si>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</si>
  <si>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</si>
  <si>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</si>
  <si>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</si>
  <si>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</si>
  <si>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</si>
  <si>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</si>
  <si>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</si>
  <si>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</si>
  <si>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</si>
  <si>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</si>
  <si>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</si>
  <si>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</si>
  <si>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</si>
  <si>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</si>
  <si>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</si>
  <si>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</si>
  <si>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</si>
  <si>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</si>
  <si>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</si>
  <si>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</si>
  <si>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</si>
  <si>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</si>
  <si>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</si>
  <si>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</si>
  <si>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</si>
  <si>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</si>
  <si>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</si>
  <si>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</si>
  <si>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</si>
  <si>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</si>
  <si>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</si>
  <si>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</si>
  <si>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</si>
  <si>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</si>
  <si>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</si>
  <si>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</si>
  <si>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</si>
  <si>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</si>
  <si>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</si>
  <si>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</si>
  <si>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</si>
  <si>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</si>
  <si>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</si>
  <si>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</si>
  <si>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</si>
  <si>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</si>
  <si>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</si>
  <si>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</si>
  <si>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</si>
  <si>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</si>
  <si>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</si>
  <si>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</si>
  <si>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</si>
  <si>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</si>
  <si>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</si>
  <si>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</si>
  <si>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</si>
  <si>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</si>
  <si>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</si>
  <si>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</si>
  <si>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</si>
  <si>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</si>
  <si>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</si>
  <si>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</si>
  <si>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</si>
  <si>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</si>
  <si>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</si>
  <si>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</si>
  <si>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</si>
  <si>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</si>
  <si>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</si>
  <si>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</si>
  <si>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</si>
  <si>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</si>
  <si>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</si>
  <si>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</si>
  <si>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</si>
  <si>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</si>
  <si>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</si>
  <si>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</si>
  <si>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</si>
  <si>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</si>
  <si>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</si>
  <si>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</si>
  <si>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</si>
  <si>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</si>
  <si>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</si>
  <si>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</si>
  <si>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</si>
  <si>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</si>
  <si>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</si>
  <si>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</si>
  <si>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</si>
  <si>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</si>
  <si>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</si>
  <si>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</si>
  <si>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</si>
  <si>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</si>
  <si>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</si>
  <si>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</si>
  <si>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</si>
  <si>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</si>
  <si>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</si>
  <si>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</si>
  <si>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</si>
  <si>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</si>
  <si>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</si>
  <si>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</si>
  <si>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</si>
  <si>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</si>
  <si>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</si>
  <si>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</si>
  <si>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</si>
  <si>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</si>
  <si>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</si>
  <si>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</si>
  <si>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</si>
  <si>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</si>
  <si>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</si>
  <si>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</si>
  <si>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</si>
  <si>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</si>
  <si>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</si>
  <si>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</si>
  <si>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</si>
  <si>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</si>
  <si>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</si>
  <si>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</si>
  <si>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</si>
  <si>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</si>
  <si>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</si>
  <si>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</si>
  <si>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</si>
  <si>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</si>
  <si>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</si>
  <si>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</si>
  <si>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</si>
  <si>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</si>
  <si>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</si>
  <si>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</si>
  <si>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</si>
  <si>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</si>
  <si>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</si>
  <si>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</si>
  <si>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</si>
  <si>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</si>
  <si>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</si>
  <si>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</si>
  <si>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</si>
  <si>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</si>
  <si>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</si>
  <si>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</si>
  <si>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</si>
  <si>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</si>
  <si>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</si>
  <si>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</si>
  <si>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</si>
  <si>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</si>
  <si>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</si>
  <si>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</si>
  <si>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</si>
  <si>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</si>
  <si>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</si>
  <si>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</si>
  <si>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</si>
  <si>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</si>
  <si>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</si>
  <si>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</si>
  <si>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</si>
  <si>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</si>
  <si>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</si>
  <si>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</si>
  <si>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</si>
  <si>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</si>
  <si>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</si>
  <si>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</si>
  <si>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</si>
  <si>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</si>
  <si>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</si>
  <si>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</si>
  <si>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</si>
  <si>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</si>
  <si>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</si>
  <si>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</si>
  <si>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</si>
  <si>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</si>
  <si>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</si>
  <si>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</si>
  <si>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</si>
  <si>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</si>
  <si>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</si>
  <si>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</si>
  <si>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</si>
  <si>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</si>
  <si>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</si>
  <si>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</si>
  <si>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</si>
  <si>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</si>
  <si>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</si>
  <si>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</si>
  <si>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</si>
  <si>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</si>
  <si>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</si>
  <si>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</si>
  <si>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</si>
  <si>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</si>
  <si>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</si>
  <si>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</si>
  <si>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</si>
  <si>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</si>
  <si>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</si>
  <si>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</si>
  <si>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</si>
  <si>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</si>
  <si>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</si>
  <si>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</si>
  <si>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</si>
  <si>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</si>
  <si>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</si>
  <si>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</si>
  <si>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</si>
  <si>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</si>
  <si>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</si>
  <si>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</si>
  <si>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</si>
  <si>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</si>
  <si>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</si>
  <si>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</si>
  <si>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</si>
  <si>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</si>
  <si>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</si>
  <si>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</si>
  <si>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</si>
  <si>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</si>
  <si>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</si>
  <si>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</si>
  <si>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</si>
  <si>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</si>
  <si>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</si>
  <si>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</si>
  <si>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</si>
  <si>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</si>
  <si>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</si>
  <si>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</si>
  <si>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</si>
  <si>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</si>
  <si>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</si>
  <si>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</si>
  <si>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</si>
  <si>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</si>
  <si>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</si>
  <si>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</si>
  <si>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</si>
  <si>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</si>
  <si>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</si>
  <si>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</si>
  <si>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</si>
  <si>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</si>
  <si>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</si>
  <si>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</si>
  <si>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</si>
  <si>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</si>
  <si>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</si>
  <si>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</si>
  <si>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</si>
  <si>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</si>
  <si>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</si>
  <si>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</si>
  <si>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</si>
  <si>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</si>
  <si>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</si>
  <si>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</si>
  <si>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</si>
  <si>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</si>
  <si>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</si>
  <si>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</si>
  <si>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</si>
  <si>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</si>
  <si>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</si>
  <si>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</si>
  <si>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</si>
  <si>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</si>
  <si>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</si>
  <si>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</si>
  <si>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</si>
  <si>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</si>
  <si>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</si>
  <si>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</si>
  <si>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</si>
  <si>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</si>
  <si>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</si>
  <si>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</si>
  <si>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</si>
  <si>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</si>
  <si>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</si>
  <si>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</si>
  <si>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</si>
  <si>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</si>
  <si>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</si>
  <si>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</si>
  <si>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</si>
  <si>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</si>
  <si>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</si>
  <si>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</si>
  <si>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</si>
  <si>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</si>
  <si>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</si>
  <si>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</si>
  <si>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</si>
  <si>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</si>
  <si>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</si>
  <si>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</si>
  <si>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</si>
  <si>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</si>
  <si>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</si>
  <si>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</si>
  <si>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</si>
  <si>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</si>
  <si>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</si>
  <si>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</si>
  <si>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</si>
  <si>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</si>
  <si>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</si>
  <si>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</si>
  <si>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</si>
  <si>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</si>
  <si>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</si>
  <si>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</si>
  <si>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</si>
  <si>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</si>
  <si>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</si>
  <si>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</si>
  <si>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</si>
  <si>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</si>
  <si>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</si>
  <si>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</si>
  <si>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</si>
  <si>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</si>
  <si>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</si>
  <si>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</si>
  <si>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</si>
  <si>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</si>
  <si>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</si>
  <si>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</si>
  <si>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</si>
  <si>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</si>
  <si>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</si>
  <si>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</si>
  <si>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</si>
  <si>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</si>
  <si>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</si>
  <si>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</si>
  <si>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</si>
  <si>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</si>
  <si>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</si>
  <si>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</si>
  <si>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</si>
  <si>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</si>
  <si>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</si>
  <si>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</si>
  <si>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</si>
  <si>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</si>
  <si>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</si>
  <si>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</si>
  <si>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</si>
  <si>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</si>
  <si>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</si>
  <si>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</si>
  <si>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</si>
  <si>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</si>
  <si>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</si>
  <si>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</si>
  <si>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</si>
  <si>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</si>
  <si>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</si>
  <si>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</si>
  <si>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</si>
  <si>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</si>
  <si>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</si>
  <si>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</si>
  <si>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</si>
  <si>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</si>
  <si>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</si>
  <si>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</si>
  <si>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</si>
  <si>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</si>
  <si>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</si>
  <si>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</si>
  <si>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</si>
  <si>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</si>
  <si>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</si>
  <si>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</si>
  <si>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</si>
  <si>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</si>
  <si>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</si>
  <si>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</si>
  <si>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</si>
  <si>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</si>
  <si>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</si>
  <si>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</si>
  <si>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</si>
  <si>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</si>
  <si>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</si>
  <si>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</si>
  <si>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</si>
  <si>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</si>
  <si>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</si>
  <si>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</si>
  <si>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</si>
  <si>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</si>
  <si>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</si>
  <si>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</si>
  <si>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</si>
  <si>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</si>
  <si>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</si>
  <si>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</si>
  <si>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</si>
  <si>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</si>
  <si>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</si>
  <si>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</si>
  <si>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</si>
  <si>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</si>
  <si>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</si>
  <si>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</si>
  <si>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</si>
  <si>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</si>
  <si>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</si>
  <si>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</si>
  <si>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</si>
  <si>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</si>
  <si>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</si>
  <si>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</si>
  <si>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</si>
  <si>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</si>
  <si>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</si>
  <si>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</si>
  <si>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</si>
  <si>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</si>
  <si>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</si>
  <si>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</si>
  <si>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</si>
  <si>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</si>
  <si>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</si>
  <si>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</si>
  <si>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</si>
  <si>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</si>
  <si>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</si>
  <si>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</si>
  <si>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</si>
  <si>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</si>
  <si>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</si>
  <si>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</si>
  <si>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</si>
  <si>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</si>
  <si>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</si>
  <si>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</si>
  <si>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</si>
  <si>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</si>
  <si>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</si>
  <si>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</si>
  <si>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</si>
  <si>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</si>
  <si>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</si>
  <si>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</si>
  <si>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</si>
  <si>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</si>
  <si>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</si>
  <si>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</si>
  <si>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</si>
  <si>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</si>
  <si>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</si>
  <si>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</si>
  <si>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</si>
  <si>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</si>
  <si>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</si>
  <si>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</si>
  <si>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</si>
  <si>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</si>
  <si>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</si>
  <si>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</si>
  <si>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</si>
  <si>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</si>
  <si>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</si>
  <si>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</si>
  <si>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</si>
  <si>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</si>
  <si>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</si>
  <si>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</si>
  <si>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</si>
  <si>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</si>
  <si>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</si>
  <si>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</si>
  <si>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</si>
  <si>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</si>
  <si>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</si>
  <si>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</si>
  <si>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</si>
  <si>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</si>
  <si>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</si>
  <si>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</si>
  <si>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</si>
  <si>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</si>
  <si>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</si>
  <si>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</si>
  <si>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</si>
  <si>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</si>
  <si>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</si>
  <si>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</si>
  <si>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</si>
  <si>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</si>
  <si>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</si>
  <si>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</si>
  <si>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</si>
  <si>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</si>
  <si>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</si>
  <si>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</si>
  <si>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</si>
  <si>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</si>
  <si>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</si>
  <si>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</si>
  <si>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</si>
  <si>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</si>
  <si>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</si>
  <si>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</si>
  <si>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</si>
  <si>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</si>
  <si>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</si>
  <si>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</si>
  <si>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</si>
  <si>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</si>
  <si>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</si>
  <si>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</si>
  <si>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</si>
  <si>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</si>
  <si>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</si>
  <si>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</si>
  <si>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</si>
  <si>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</si>
  <si>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</si>
  <si>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</si>
  <si>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</si>
  <si>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</si>
  <si>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</si>
  <si>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</si>
  <si>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</si>
  <si>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</si>
  <si>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</si>
  <si>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</si>
  <si>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</si>
  <si>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</si>
  <si>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</si>
  <si>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</si>
  <si>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</si>
  <si>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</si>
  <si>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</si>
  <si>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</si>
  <si>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</si>
  <si>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</si>
  <si>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</si>
  <si>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</si>
  <si>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</si>
  <si>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</si>
  <si>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</si>
  <si>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</si>
  <si>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</si>
  <si>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</si>
  <si>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</si>
  <si>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</si>
  <si>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</si>
  <si>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</si>
  <si>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</si>
  <si>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</si>
  <si>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</si>
  <si>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</si>
  <si>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</si>
  <si>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</si>
  <si>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</si>
  <si>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</si>
  <si>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</si>
  <si>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</si>
  <si>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</si>
  <si>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</si>
  <si>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</si>
  <si>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</si>
  <si>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</si>
  <si>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</si>
  <si>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</si>
  <si>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</si>
  <si>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</si>
  <si>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</si>
  <si>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</si>
  <si>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</si>
  <si>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</si>
  <si>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</si>
  <si>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</si>
  <si>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</si>
  <si>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</si>
  <si>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</si>
  <si>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</si>
  <si>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</si>
  <si>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</si>
  <si>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</si>
  <si>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</si>
  <si>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</si>
  <si>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</si>
  <si>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</si>
  <si>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</si>
  <si>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</si>
  <si>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</si>
  <si>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</si>
  <si>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</si>
  <si>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</si>
  <si>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</si>
  <si>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</si>
  <si>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</si>
  <si>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</si>
  <si>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</si>
  <si>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</si>
  <si>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</si>
  <si>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</si>
  <si>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</si>
  <si>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</si>
  <si>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</si>
  <si>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</si>
  <si>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</si>
  <si>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</si>
  <si>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</si>
  <si>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</si>
  <si>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</si>
  <si>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</si>
  <si>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</si>
  <si>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</si>
  <si>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</si>
  <si>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</si>
  <si>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</si>
  <si>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</si>
  <si>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</si>
  <si>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</si>
  <si>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</si>
  <si>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</si>
  <si>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</si>
  <si>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</si>
  <si>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</si>
  <si>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</si>
  <si>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</si>
  <si>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</si>
  <si>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</si>
  <si>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</si>
  <si>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</si>
  <si>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</si>
  <si>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</si>
  <si>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</si>
  <si>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</si>
  <si>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</si>
  <si>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</si>
  <si>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</si>
  <si>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</si>
  <si>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</si>
  <si>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</si>
  <si>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</si>
  <si>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</si>
  <si>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</si>
  <si>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</si>
  <si>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</si>
  <si>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</si>
  <si>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</si>
  <si>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</si>
  <si>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</si>
  <si>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</si>
  <si>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</si>
  <si>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</si>
  <si>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</si>
  <si>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</si>
  <si>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</si>
  <si>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</si>
  <si>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</si>
  <si>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</si>
  <si>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</si>
  <si>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</si>
  <si>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</si>
  <si>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</si>
  <si>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</si>
  <si>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</si>
  <si>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</si>
  <si>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</si>
  <si>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</si>
  <si>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</si>
  <si>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</si>
  <si>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</si>
  <si>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</si>
  <si>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</si>
  <si>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</si>
  <si>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</si>
  <si>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</si>
  <si>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</si>
  <si>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</si>
  <si>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</si>
  <si>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</si>
  <si>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</si>
  <si>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</si>
  <si>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</si>
  <si>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</si>
  <si>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</si>
  <si>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</si>
  <si>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</si>
  <si>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</si>
  <si>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</si>
  <si>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</si>
  <si>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</si>
  <si>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</si>
  <si>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</si>
  <si>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</si>
  <si>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</si>
  <si>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</si>
  <si>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</si>
  <si>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</si>
  <si>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</si>
  <si>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</si>
  <si>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</si>
  <si>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</si>
  <si>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</si>
  <si>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</si>
  <si>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</si>
  <si>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</si>
  <si>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</si>
  <si>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</si>
  <si>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</si>
  <si>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</si>
  <si>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</si>
  <si>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</si>
  <si>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</si>
  <si>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</si>
  <si>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</si>
  <si>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</si>
  <si>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</si>
  <si>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</si>
  <si>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</si>
  <si>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</si>
  <si>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</si>
  <si>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</si>
  <si>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</si>
  <si>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</si>
  <si>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</si>
  <si>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</si>
  <si>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</si>
  <si>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</si>
  <si>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</si>
  <si>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</si>
  <si>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</si>
  <si>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</si>
  <si>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</si>
  <si>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</si>
  <si>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</si>
  <si>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</si>
  <si>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</si>
  <si>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</si>
  <si>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</si>
  <si>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</si>
  <si>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</si>
  <si>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</si>
  <si>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</si>
  <si>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</si>
  <si>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</si>
  <si>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</si>
  <si>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</si>
  <si>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</si>
  <si>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</si>
  <si>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</si>
  <si>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</si>
  <si>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</si>
  <si>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</si>
  <si>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</si>
  <si>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</si>
  <si>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</si>
  <si>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</si>
  <si>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</si>
  <si>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</si>
  <si>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</si>
  <si>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</si>
  <si>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</si>
  <si>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</si>
  <si>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</si>
  <si>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</si>
  <si>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</si>
  <si>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</si>
  <si>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</si>
  <si>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</si>
  <si>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</si>
  <si>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</si>
  <si>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</si>
  <si>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</si>
  <si>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</si>
  <si>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</si>
  <si>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</si>
  <si>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</si>
  <si>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</si>
  <si>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</si>
  <si>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</si>
  <si>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</si>
  <si>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</si>
  <si>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</si>
  <si>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</si>
  <si>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</si>
  <si>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</si>
  <si>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</si>
  <si>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</si>
  <si>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</si>
  <si>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</si>
  <si>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</si>
  <si>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</si>
  <si>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</si>
  <si>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</si>
  <si>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</si>
  <si>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</si>
  <si>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</si>
  <si>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</si>
  <si>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</si>
  <si>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</si>
  <si>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</si>
  <si>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</si>
  <si>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</si>
  <si>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</si>
  <si>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</si>
  <si>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</si>
  <si>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</si>
  <si>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</si>
  <si>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</si>
  <si>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</si>
  <si>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</si>
  <si>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</si>
  <si>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</si>
  <si>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</si>
  <si>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</si>
  <si>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</si>
  <si>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</si>
  <si>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</si>
  <si>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</si>
  <si>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</si>
  <si>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</si>
  <si>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</si>
  <si>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</si>
  <si>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</si>
  <si>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</si>
  <si>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</si>
  <si>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</si>
  <si>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</si>
  <si>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</si>
  <si>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</si>
  <si>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</si>
  <si>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</si>
  <si>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</si>
  <si>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</si>
  <si>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</si>
  <si>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</si>
  <si>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</si>
  <si>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</si>
  <si>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</si>
  <si>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</si>
  <si>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</si>
  <si>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</si>
  <si>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</si>
  <si>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</si>
  <si>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</si>
  <si>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</si>
  <si>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</si>
  <si>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</si>
  <si>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</si>
  <si>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</si>
  <si>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</si>
  <si>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</si>
  <si>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</si>
  <si>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</si>
  <si>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</si>
  <si>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</si>
  <si>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</si>
  <si>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</si>
  <si>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</si>
  <si>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</si>
  <si>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</si>
  <si>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</si>
  <si>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</si>
  <si>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</si>
  <si>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</si>
  <si>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</si>
  <si>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</si>
  <si>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</si>
  <si>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</si>
  <si>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</si>
  <si>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</si>
  <si>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</si>
  <si>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</si>
  <si>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</si>
  <si>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</si>
  <si>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</si>
  <si>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</si>
  <si>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</si>
  <si>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</si>
  <si>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</si>
  <si>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</si>
  <si>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</si>
  <si>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</si>
  <si>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</si>
  <si>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</si>
  <si>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</si>
  <si>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</si>
  <si>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</si>
  <si>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</si>
  <si>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</si>
  <si>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</si>
  <si>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</si>
  <si>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</si>
  <si>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</si>
  <si>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</si>
  <si>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</si>
  <si>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</si>
  <si>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</si>
  <si>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</si>
  <si>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</si>
  <si>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</si>
  <si>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</si>
  <si>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</si>
  <si>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</si>
  <si>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</si>
  <si>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</si>
  <si>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</si>
  <si>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</si>
  <si>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</si>
  <si>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</si>
  <si>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</si>
  <si>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</si>
  <si>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</si>
  <si>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</si>
  <si>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</si>
  <si>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</si>
  <si>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</si>
  <si>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</si>
  <si>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</si>
  <si>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</si>
  <si>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</si>
  <si>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</si>
  <si>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</si>
  <si>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</si>
  <si>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</si>
  <si>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</si>
  <si>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</si>
  <si>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</si>
  <si>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</si>
  <si>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</si>
  <si>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</si>
  <si>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</si>
  <si>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</si>
  <si>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</si>
  <si>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</si>
  <si>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</si>
  <si>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</si>
  <si>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</si>
  <si>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</si>
  <si>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</si>
  <si>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</si>
  <si>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</si>
  <si>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</si>
  <si>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</si>
  <si>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</si>
  <si>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</si>
  <si>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</si>
  <si>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</si>
  <si>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</si>
  <si>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</si>
  <si>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</si>
  <si>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</si>
  <si>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</si>
  <si>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</si>
  <si>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</si>
  <si>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</si>
  <si>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</si>
  <si>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</si>
  <si>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</si>
  <si>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</si>
  <si>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</si>
  <si>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</si>
  <si>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</si>
  <si>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</si>
  <si>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</si>
  <si>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</si>
  <si>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</si>
  <si>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</si>
  <si>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</si>
  <si>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</si>
  <si>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</si>
  <si>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</si>
  <si>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</si>
  <si>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</si>
  <si>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</si>
  <si>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</si>
  <si>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</si>
  <si>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</si>
  <si>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</si>
  <si>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</si>
  <si>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</si>
  <si>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</si>
  <si>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</si>
  <si>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</si>
  <si>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</si>
  <si>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</si>
  <si>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</si>
  <si>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</si>
  <si>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</si>
  <si>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</si>
  <si>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</si>
  <si>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</si>
  <si>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</si>
  <si>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</si>
  <si>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</si>
  <si>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</si>
  <si>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</si>
  <si>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</si>
  <si>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</si>
  <si>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</si>
  <si>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</si>
  <si>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</si>
  <si>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</si>
  <si>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</si>
  <si>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</si>
  <si>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</si>
  <si>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</si>
  <si>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</si>
  <si>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</si>
  <si>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</si>
  <si>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</si>
  <si>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</si>
  <si>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</si>
  <si>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</si>
  <si>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</si>
  <si>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</si>
  <si>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</si>
  <si>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</si>
  <si>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</si>
  <si>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</si>
  <si>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</si>
  <si>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</si>
  <si>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</si>
  <si>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</si>
  <si>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</si>
  <si>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</si>
  <si>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</si>
  <si>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</si>
  <si>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</si>
  <si>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</si>
  <si>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</si>
  <si>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</si>
  <si>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</si>
  <si>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</si>
  <si>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</si>
  <si>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</si>
  <si>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</si>
  <si>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</si>
  <si>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</si>
  <si>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</si>
  <si>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</si>
  <si>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</si>
  <si>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</si>
  <si>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</si>
  <si>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</si>
  <si>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</si>
  <si>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</si>
  <si>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</si>
  <si>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</si>
  <si>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</si>
  <si>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</si>
  <si>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</si>
  <si>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</si>
  <si>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</si>
  <si>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</si>
  <si>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</si>
  <si>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</si>
  <si>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</si>
  <si>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</si>
  <si>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</si>
  <si>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</si>
  <si>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</si>
  <si>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</si>
  <si>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</si>
  <si>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</si>
  <si>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</si>
  <si>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</si>
  <si>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</si>
  <si>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</si>
  <si>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</si>
  <si>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</si>
  <si>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</si>
  <si>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</si>
  <si>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</si>
  <si>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</si>
  <si>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</si>
  <si>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</si>
  <si>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</si>
  <si>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</si>
  <si>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</si>
  <si>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</si>
  <si>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</si>
  <si>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</si>
  <si>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</si>
  <si>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</si>
  <si>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</si>
  <si>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</si>
  <si>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</si>
  <si>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</si>
  <si>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</si>
  <si>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</si>
  <si>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</si>
  <si>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</si>
  <si>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</si>
  <si>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</si>
  <si>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</si>
  <si>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</si>
  <si>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</si>
  <si>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</si>
  <si>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</si>
  <si>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</si>
  <si>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</si>
  <si>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</si>
  <si>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</si>
  <si>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</si>
  <si>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</si>
  <si>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</si>
  <si>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</si>
  <si>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</si>
  <si>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</si>
  <si>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</si>
  <si>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</si>
  <si>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</si>
  <si>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</si>
  <si>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</si>
  <si>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</si>
  <si>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</si>
  <si>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</si>
  <si>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</si>
  <si>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</si>
  <si>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</si>
  <si>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</si>
  <si>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</si>
  <si>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</si>
  <si>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</si>
  <si>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</si>
  <si>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</si>
  <si>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</si>
  <si>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</si>
  <si>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</si>
  <si>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</si>
  <si>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</si>
  <si>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</si>
  <si>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</si>
  <si>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</si>
  <si>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</si>
  <si>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</si>
  <si>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</si>
  <si>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</si>
  <si>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</si>
  <si>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</si>
  <si>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</si>
  <si>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</si>
  <si>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</si>
  <si>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</si>
  <si>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</si>
  <si>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</si>
  <si>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</si>
  <si>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</si>
  <si>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</si>
  <si>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</si>
  <si>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</si>
  <si>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</si>
  <si>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</si>
  <si>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</si>
  <si>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</si>
  <si>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</si>
  <si>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</si>
  <si>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</si>
  <si>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</si>
  <si>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</si>
  <si>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</si>
  <si>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</si>
  <si>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</si>
  <si>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</si>
  <si>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</si>
  <si>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</si>
  <si>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</si>
  <si>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</si>
  <si>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</si>
  <si>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</si>
  <si>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</si>
  <si>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</si>
  <si>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</si>
  <si>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</si>
  <si>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</si>
  <si>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</si>
  <si>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</si>
  <si>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</si>
  <si>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</si>
  <si>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</si>
  <si>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</si>
  <si>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</si>
  <si>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</si>
  <si>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</si>
  <si>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</si>
  <si>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</si>
  <si>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</si>
  <si>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</si>
  <si>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</si>
  <si>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</si>
  <si>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</si>
  <si>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</si>
  <si>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</si>
  <si>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</si>
  <si>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</si>
  <si>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</si>
  <si>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</si>
  <si>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</si>
  <si>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</si>
  <si>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</si>
  <si>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</si>
  <si>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</si>
  <si>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</si>
  <si>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</si>
  <si>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</si>
  <si>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</si>
  <si>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</si>
  <si>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</si>
  <si>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</si>
  <si>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</si>
  <si>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</si>
  <si>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</si>
  <si>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</si>
  <si>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</si>
  <si>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</si>
  <si>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</si>
  <si>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</si>
  <si>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</si>
  <si>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</si>
  <si>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</si>
  <si>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</si>
  <si>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</si>
  <si>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</si>
  <si>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</si>
  <si>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</si>
  <si>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</si>
  <si>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</si>
  <si>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</si>
  <si>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</si>
  <si>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</si>
  <si>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</si>
  <si>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</si>
  <si>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</si>
  <si>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</si>
  <si>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</si>
  <si>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</si>
  <si>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</si>
  <si>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</si>
  <si>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</si>
  <si>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</si>
  <si>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</si>
  <si>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</si>
  <si>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</si>
  <si>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</si>
  <si>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</si>
  <si>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</si>
  <si>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</si>
  <si>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</si>
  <si>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</si>
  <si>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</si>
  <si>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</si>
  <si>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</si>
  <si>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</si>
  <si>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</si>
  <si>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</si>
  <si>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</si>
  <si>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</si>
  <si>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</si>
  <si>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</si>
  <si>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</si>
  <si>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</si>
  <si>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</si>
  <si>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</si>
  <si>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</si>
  <si>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</si>
  <si>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</si>
  <si>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</si>
  <si>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</si>
  <si>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</si>
  <si>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</si>
  <si>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</si>
  <si>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</si>
  <si>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</si>
  <si>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</si>
  <si>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</si>
  <si>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</si>
  <si>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</si>
  <si>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</si>
  <si>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</si>
  <si>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</si>
  <si>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</si>
  <si>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</si>
  <si>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</si>
  <si>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</si>
  <si>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</si>
  <si>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</si>
  <si>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</si>
  <si>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</si>
  <si>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</si>
  <si>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</si>
  <si>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</si>
  <si>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</si>
  <si>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</si>
  <si>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</si>
  <si>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</si>
  <si>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</si>
  <si>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</si>
  <si>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</si>
  <si>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</si>
  <si>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</si>
  <si>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</si>
  <si>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</si>
  <si>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</si>
  <si>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</si>
  <si>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</si>
  <si>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</si>
  <si>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</si>
  <si>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</si>
  <si>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</si>
  <si>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</si>
  <si>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</si>
  <si>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</si>
  <si>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</si>
  <si>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</si>
  <si>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</si>
  <si>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</si>
  <si>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</si>
  <si>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</si>
  <si>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</si>
  <si>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</si>
  <si>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</si>
  <si>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</si>
  <si>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</si>
  <si>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</si>
  <si>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</si>
  <si>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</si>
  <si>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</si>
  <si>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</si>
  <si>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</si>
  <si>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</si>
  <si>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</si>
  <si>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</si>
  <si>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</si>
  <si>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</si>
  <si>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</si>
  <si>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</si>
  <si>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</si>
  <si>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</si>
  <si>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</si>
  <si>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</si>
  <si>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</si>
  <si>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</si>
  <si>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</si>
  <si>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</si>
  <si>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</si>
  <si>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</si>
  <si>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</si>
  <si>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</si>
  <si>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</si>
  <si>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</si>
  <si>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</si>
  <si>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</si>
  <si>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</si>
  <si>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</si>
  <si>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</si>
  <si>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</si>
  <si>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</si>
  <si>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</si>
  <si>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</si>
  <si>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</si>
  <si>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</si>
  <si>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</si>
  <si>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</si>
  <si>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</si>
  <si>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</si>
  <si>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</si>
  <si>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</si>
  <si>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</si>
  <si>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</si>
  <si>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</si>
  <si>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</si>
  <si>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</si>
  <si>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</si>
  <si>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</si>
  <si>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</si>
  <si>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</si>
  <si>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</si>
  <si>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</si>
  <si>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</si>
  <si>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</si>
  <si>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</si>
  <si>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</si>
  <si>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</si>
  <si>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</si>
  <si>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</si>
  <si>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</si>
  <si>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</si>
  <si>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</si>
  <si>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</si>
  <si>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</si>
  <si>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</si>
  <si>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</si>
  <si>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</si>
  <si>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</si>
  <si>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</si>
  <si>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</si>
  <si>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</si>
  <si>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</si>
  <si>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</si>
  <si>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</si>
  <si>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</si>
  <si>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</si>
  <si>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</si>
  <si>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</si>
  <si>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</si>
  <si>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</si>
  <si>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</si>
  <si>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</si>
  <si>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</si>
  <si>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</si>
  <si>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</si>
  <si>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</si>
  <si>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</si>
  <si>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</si>
  <si>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</si>
  <si>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</si>
  <si>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</si>
  <si>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</si>
  <si>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</si>
  <si>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</si>
  <si>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</si>
  <si>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</si>
  <si>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</si>
  <si>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</si>
  <si>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</si>
  <si>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</si>
  <si>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</si>
  <si>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</si>
  <si>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</si>
  <si>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</si>
  <si>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</si>
  <si>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</si>
  <si>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</si>
  <si>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</si>
  <si>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</si>
  <si>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</si>
  <si>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</si>
  <si>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</si>
  <si>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</si>
  <si>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</si>
  <si>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</si>
  <si>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</si>
  <si>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</si>
  <si>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</si>
  <si>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</si>
  <si>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</si>
  <si>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</si>
  <si>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</si>
  <si>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</si>
  <si>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</si>
  <si>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</si>
  <si>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</si>
  <si>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</si>
  <si>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</si>
  <si>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</si>
  <si>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</si>
  <si>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</si>
  <si>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</si>
  <si>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</si>
  <si>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</si>
  <si>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</si>
  <si>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</si>
  <si>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</si>
  <si>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</si>
  <si>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</si>
  <si>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</si>
  <si>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</si>
  <si>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</si>
  <si>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</si>
  <si>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</si>
  <si>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</si>
  <si>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</si>
  <si>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</si>
  <si>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</si>
  <si>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</si>
  <si>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</si>
  <si>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</si>
  <si>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</si>
  <si>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</si>
  <si>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</si>
  <si>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</si>
  <si>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</si>
  <si>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</si>
  <si>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</si>
  <si>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</si>
  <si>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</si>
  <si>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</si>
  <si>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</si>
  <si>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</si>
  <si>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</si>
  <si>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</si>
  <si>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</si>
  <si>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</si>
  <si>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</si>
  <si>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</si>
  <si>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</si>
  <si>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</si>
  <si>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</si>
  <si>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</si>
  <si>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</si>
  <si>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</si>
  <si>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</si>
  <si>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</si>
  <si>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</si>
  <si>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</si>
  <si>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</si>
  <si>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</si>
  <si>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</si>
  <si>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</si>
  <si>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</si>
  <si>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</si>
  <si>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</si>
  <si>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</si>
  <si>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</si>
  <si>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</si>
  <si>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</si>
  <si>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</si>
  <si>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</si>
  <si>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</si>
  <si>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</si>
  <si>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</si>
  <si>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</si>
  <si>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</si>
  <si>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</si>
  <si>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</si>
  <si>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</si>
  <si>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</si>
  <si>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</si>
  <si>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</si>
  <si>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</si>
  <si>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</si>
  <si>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</si>
  <si>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</si>
  <si>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</si>
  <si>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of percent funded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</si>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</sst>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[hw_01excel_jw.xlsx]technology!PivotTable5</c:name>
    <c:fmtId val="0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technology!$B$4:$B$5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technology!$A$6:$A$12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technology!$B$6:$B$12</c:f>
              <c:numCache>
                <c:formatCode>General</c:formatCode>
                <c:ptCount val="6"/>
                <c:pt idx="3">
                  <c:v>6.9995506021297409</c:v>
                </c:pt>
                <c:pt idx="4">
                  <c:v>381.2914866345227</c:v>
                </c:pt>
                <c:pt idx="5">
                  <c:v>1.6550303569660392</c:v>
                </c:pt>
              </c:numCache>
            </c:numRef>
          </c:val>
        </c:ser>
        <c:ser>
          <c:idx val="1"/>
          <c:order val="1"/>
          <c:tx>
            <c:strRef>
              <c:f>technology!$C$4:$C$5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technology!$A$6:$A$12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technology!$C$6:$C$12</c:f>
              <c:numCache>
                <c:formatCode>General</c:formatCode>
                <c:ptCount val="6"/>
                <c:pt idx="0">
                  <c:v>18.24285801469993</c:v>
                </c:pt>
                <c:pt idx="2">
                  <c:v>19.823443984339736</c:v>
                </c:pt>
                <c:pt idx="3">
                  <c:v>0.5</c:v>
                </c:pt>
                <c:pt idx="4">
                  <c:v>14.961386554809058</c:v>
                </c:pt>
                <c:pt idx="5">
                  <c:v>2.7416203665666621</c:v>
                </c:pt>
              </c:numCache>
            </c:numRef>
          </c:val>
        </c:ser>
        <c:ser>
          <c:idx val="2"/>
          <c:order val="2"/>
          <c:tx>
            <c:strRef>
              <c:f>technology!$D$4:$D$5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technology!$A$6:$A$12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technology!$D$6:$D$12</c:f>
              <c:numCache>
                <c:formatCode>General</c:formatCode>
                <c:ptCount val="6"/>
                <c:pt idx="1">
                  <c:v>16509.547933445112</c:v>
                </c:pt>
                <c:pt idx="2">
                  <c:v>122.96160502645505</c:v>
                </c:pt>
                <c:pt idx="3">
                  <c:v>316.76361143517062</c:v>
                </c:pt>
                <c:pt idx="4">
                  <c:v>216.37884008998304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392384"/>
        <c:axId val="174801664"/>
      </c:barChart>
      <c:catAx>
        <c:axId val="341392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801664"/>
        <c:crosses val="autoZero"/>
        <c:auto val="1"/>
        <c:lblAlgn val="ctr"/>
        <c:lblOffset val="100"/>
        <c:noMultiLvlLbl val="0"/>
      </c:catAx>
      <c:valAx>
        <c:axId val="17480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92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[hw_01excel_jw.xlsx]success outcome by category!PivotTable3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</c:pivotFmt>
      <c:pivotFmt>
        <c:idx val="6"/>
      </c:pivotFmt>
      <c:pivotFmt>
        <c:idx val="7"/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</c:pivotFmt>
      <c:pivotFmt>
        <c:idx val="17"/>
        <c:marker>
          <c:symbol val="none"/>
        </c:marker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  <c:marker>
          <c:symbol val="none"/>
        </c:marker>
      </c:pivotFmt>
      <c:pivotFmt>
        <c:idx val="27"/>
      </c:pivotFmt>
      <c:pivotFmt>
        <c:idx val="28"/>
      </c:pivotFmt>
      <c:pivotFmt>
        <c:idx val="29"/>
        <c:marker>
          <c:symbol val="none"/>
        </c:marker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  <c:marker>
          <c:symbol val="none"/>
        </c:marker>
      </c:pivotFmt>
      <c:pivotFmt>
        <c:idx val="42"/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outcome by category'!$B$4:$B$5</c:f>
              <c:strCache>
                <c:ptCount val="1"/>
                <c:pt idx="0">
                  <c:v>film &amp; video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category'!$B$6:$B$18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'success outcome by category'!$C$4:$C$5</c:f>
              <c:strCache>
                <c:ptCount val="1"/>
                <c:pt idx="0">
                  <c:v>food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category'!$C$6:$C$18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'success outcome by category'!$D$4:$D$5</c:f>
              <c:strCache>
                <c:ptCount val="1"/>
                <c:pt idx="0">
                  <c:v>games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category'!$D$6:$D$18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'success outcome by category'!$E$4:$E$5</c:f>
              <c:strCache>
                <c:ptCount val="1"/>
                <c:pt idx="0">
                  <c:v>music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'success outcome by category'!$F$4:$F$5</c:f>
              <c:strCache>
                <c:ptCount val="1"/>
                <c:pt idx="0">
                  <c:v>photography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category'!$F$6:$F$18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'success outcome by category'!$G$4:$G$5</c:f>
              <c:strCache>
                <c:ptCount val="1"/>
                <c:pt idx="0">
                  <c:v>publishing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category'!$G$6:$G$18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'success outcome by category'!$H$4:$H$5</c:f>
              <c:strCache>
                <c:ptCount val="1"/>
                <c:pt idx="0">
                  <c:v>technology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category'!$H$6:$H$18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'success outcome by category'!$I$4:$I$5</c:f>
              <c:strCache>
                <c:ptCount val="1"/>
                <c:pt idx="0">
                  <c:v>theater</c:v>
                </c:pt>
              </c:strCache>
            </c:strRef>
          </c:tx>
          <c:marker>
            <c:symbol val="none"/>
          </c:marker>
          <c:cat>
            <c:strRef>
              <c:f>'success outcome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category'!$I$6:$I$18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505280"/>
        <c:axId val="435342720"/>
      </c:lineChart>
      <c:catAx>
        <c:axId val="421505280"/>
        <c:scaling>
          <c:orientation val="minMax"/>
        </c:scaling>
        <c:delete val="0"/>
        <c:axPos val="b"/>
        <c:majorTickMark val="out"/>
        <c:minorTickMark val="none"/>
        <c:tickLblPos val="nextTo"/>
        <c:crossAx val="435342720"/>
        <c:crosses val="autoZero"/>
        <c:auto val="1"/>
        <c:lblAlgn val="ctr"/>
        <c:lblOffset val="100"/>
        <c:noMultiLvlLbl val="0"/>
      </c:catAx>
      <c:valAx>
        <c:axId val="435342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1505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[hw_01excel_jw.xlsx]success outcome by subcategory!PivotTable2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outcome by subcategory'!$B$4:$B$5</c:f>
              <c:strCache>
                <c:ptCount val="1"/>
                <c:pt idx="0">
                  <c:v>musical</c:v>
                </c:pt>
              </c:strCache>
            </c:strRef>
          </c:tx>
          <c:marker>
            <c:symbol val="none"/>
          </c:marker>
          <c:cat>
            <c:strRef>
              <c:f>'success outcome by subcategory'!$A$6:$A$18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subcategory'!$B$6:$B$18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'success outcome by subcategory'!$C$4:$C$5</c:f>
              <c:strCache>
                <c:ptCount val="1"/>
                <c:pt idx="0">
                  <c:v>plays</c:v>
                </c:pt>
              </c:strCache>
            </c:strRef>
          </c:tx>
          <c:marker>
            <c:symbol val="none"/>
          </c:marker>
          <c:cat>
            <c:strRef>
              <c:f>'success outcome by subcategory'!$A$6:$A$18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subcategory'!$C$6:$C$18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'success outcome by subcategory'!$D$4:$D$5</c:f>
              <c:strCache>
                <c:ptCount val="1"/>
                <c:pt idx="0">
                  <c:v>spaces</c:v>
                </c:pt>
              </c:strCache>
            </c:strRef>
          </c:tx>
          <c:marker>
            <c:symbol val="none"/>
          </c:marker>
          <c:cat>
            <c:strRef>
              <c:f>'success outcome by subcategory'!$A$6:$A$18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subcategory'!$D$6:$D$18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10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'success outcome by subcategory'!$E$4:$E$5</c:f>
              <c:strCache>
                <c:ptCount val="1"/>
                <c:pt idx="0">
                  <c:v>tabletop games</c:v>
                </c:pt>
              </c:strCache>
            </c:strRef>
          </c:tx>
          <c:marker>
            <c:symbol val="none"/>
          </c:marker>
          <c:cat>
            <c:strRef>
              <c:f>'success outcome by subcategory'!$A$6:$A$18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outcome by subcategory'!$E$6:$E$18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80032"/>
        <c:axId val="432537600"/>
      </c:lineChart>
      <c:catAx>
        <c:axId val="421980032"/>
        <c:scaling>
          <c:orientation val="minMax"/>
        </c:scaling>
        <c:delete val="0"/>
        <c:axPos val="b"/>
        <c:majorTickMark val="out"/>
        <c:minorTickMark val="none"/>
        <c:tickLblPos val="nextTo"/>
        <c:crossAx val="432537600"/>
        <c:crosses val="autoZero"/>
        <c:auto val="1"/>
        <c:lblAlgn val="ctr"/>
        <c:lblOffset val="100"/>
        <c:noMultiLvlLbl val="0"/>
      </c:catAx>
      <c:valAx>
        <c:axId val="43253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1980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[hw_01excel_jw.xlsx]outcome by category!PivotTable1</c:name>
    <c:fmtId val="0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category'!$B$1:$B$2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'outcome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'outcome by category'!$C$1:$C$2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'outcome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'outcome by category'!$D$1:$D$2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'outcome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category'!$D$3:$D$12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'outcome by category'!$E$1:$E$2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'outcome 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category'!$E$3:$E$12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8896"/>
        <c:axId val="38530432"/>
      </c:barChart>
      <c:catAx>
        <c:axId val="38528896"/>
        <c:scaling>
          <c:orientation val="minMax"/>
        </c:scaling>
        <c:delete val="0"/>
        <c:axPos val="b"/>
        <c:majorTickMark val="out"/>
        <c:minorTickMark val="none"/>
        <c:tickLblPos val="nextTo"/>
        <c:crossAx val="38530432"/>
        <c:crosses val="autoZero"/>
        <c:auto val="1"/>
        <c:lblAlgn val="ctr"/>
        <c:lblOffset val="100"/>
        <c:noMultiLvlLbl val="0"/>
      </c:catAx>
      <c:valAx>
        <c:axId val="3853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28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[hw_01excel_jw.xlsx]outcome by subcategory!PivotTable2</c:name>
    <c:fmtId val="0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subcategory'!$B$5:$B$6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'outcome by subcategory'!$A$7:$A$19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'outcome by subcategory'!$B$7:$B$19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60</c:v>
                </c:pt>
                <c:pt idx="7">
                  <c:v>694</c:v>
                </c:pt>
                <c:pt idx="8">
                  <c:v>40</c:v>
                </c:pt>
                <c:pt idx="9">
                  <c:v>260</c:v>
                </c:pt>
                <c:pt idx="10">
                  <c:v>85</c:v>
                </c:pt>
              </c:numCache>
            </c:numRef>
          </c:val>
        </c:ser>
        <c:ser>
          <c:idx val="1"/>
          <c:order val="1"/>
          <c:tx>
            <c:strRef>
              <c:f>'outcome by subcategory'!$C$5:$C$6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'outcome by subcategory'!$A$7:$A$19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'outcome by subcategory'!$C$7:$C$19</c:f>
              <c:numCache>
                <c:formatCode>General</c:formatCode>
                <c:ptCount val="12"/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6">
                  <c:v>60</c:v>
                </c:pt>
                <c:pt idx="7">
                  <c:v>353</c:v>
                </c:pt>
                <c:pt idx="10">
                  <c:v>80</c:v>
                </c:pt>
              </c:numCache>
            </c:numRef>
          </c:val>
        </c:ser>
        <c:ser>
          <c:idx val="2"/>
          <c:order val="2"/>
          <c:tx>
            <c:strRef>
              <c:f>'outcome by subcategory'!$D$5:$D$6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'outcome by subcategory'!$A$7:$A$19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'outcome by subcategory'!$D$7:$D$19</c:f>
              <c:numCache>
                <c:formatCode>General</c:formatCode>
                <c:ptCount val="12"/>
                <c:pt idx="6">
                  <c:v>20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</c:ser>
        <c:ser>
          <c:idx val="3"/>
          <c:order val="3"/>
          <c:tx>
            <c:strRef>
              <c:f>'outcome by subcategory'!$E$5:$E$6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'outcome by subcategory'!$A$7:$A$19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'outcome by subcategory'!$E$7:$E$19</c:f>
              <c:numCache>
                <c:formatCode>General</c:formatCode>
                <c:ptCount val="12"/>
                <c:pt idx="2">
                  <c:v>20</c:v>
                </c:pt>
                <c:pt idx="7">
                  <c:v>19</c:v>
                </c:pt>
                <c:pt idx="10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02560"/>
        <c:axId val="163204096"/>
      </c:barChart>
      <c:catAx>
        <c:axId val="163202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5400000" vert="horz" anchor="t" anchorCtr="0"/>
          <a:lstStyle/>
          <a:p>
            <a:pPr>
              <a:defRPr/>
            </a:pPr>
            <a:endParaRPr lang="en-US"/>
          </a:p>
        </c:txPr>
        <c:crossAx val="163204096"/>
        <c:crosses val="autoZero"/>
        <c:auto val="1"/>
        <c:lblAlgn val="ctr"/>
        <c:lblOffset val="100"/>
        <c:noMultiLvlLbl val="0"/>
      </c:catAx>
      <c:valAx>
        <c:axId val="16320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202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[hw_01excel_jw.xlsx]outcome by month!PivotTable7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71808"/>
        <c:axId val="163273344"/>
      </c:lineChart>
      <c:catAx>
        <c:axId val="16327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63273344"/>
        <c:crosses val="autoZero"/>
        <c:auto val="1"/>
        <c:lblAlgn val="ctr"/>
        <c:lblOffset val="100"/>
        <c:noMultiLvlLbl val="0"/>
      </c:catAx>
      <c:valAx>
        <c:axId val="16327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3271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[hw_01excel_jw.xlsx]percent funded by subcategory!PivotTable1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  <c:dLbl>
          <c:idx val="0"/>
          <c:delete val="1"/>
        </c:dLbl>
      </c:pivotFmt>
      <c:pivotFmt>
        <c:idx val="54"/>
        <c:marker>
          <c:symbol val="none"/>
        </c:marker>
        <c:dLbl>
          <c:idx val="0"/>
          <c:delete val="1"/>
        </c:dLbl>
      </c:pivotFmt>
      <c:pivotFmt>
        <c:idx val="55"/>
        <c:marker>
          <c:symbol val="none"/>
        </c:marker>
        <c:dLbl>
          <c:idx val="0"/>
          <c:delete val="1"/>
        </c:dLbl>
      </c:pivotFmt>
      <c:pivotFmt>
        <c:idx val="56"/>
        <c:marker>
          <c:symbol val="none"/>
        </c:marker>
        <c:dLbl>
          <c:idx val="0"/>
          <c:delete val="1"/>
        </c:dLbl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  <c:dLbl>
          <c:idx val="0"/>
          <c:delete val="1"/>
        </c:dLbl>
      </c:pivotFmt>
      <c:pivotFmt>
        <c:idx val="59"/>
        <c:marker>
          <c:symbol val="none"/>
        </c:marker>
        <c:dLbl>
          <c:idx val="0"/>
          <c:delete val="1"/>
        </c:dLbl>
      </c:pivotFmt>
      <c:pivotFmt>
        <c:idx val="60"/>
        <c:marker>
          <c:symbol val="none"/>
        </c:marker>
        <c:dLbl>
          <c:idx val="0"/>
          <c:delete val="1"/>
        </c:dLbl>
      </c:pivotFmt>
      <c:pivotFmt>
        <c:idx val="61"/>
        <c:marker>
          <c:symbol val="none"/>
        </c:marker>
        <c:dLbl>
          <c:idx val="0"/>
          <c:delete val="1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 funded by subcategory'!$B$4:$B$5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'percent funded by subcategory'!$A$6:$A$27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'percent funded by subcategory'!$B$6:$B$27</c:f>
              <c:numCache>
                <c:formatCode>General</c:formatCode>
                <c:ptCount val="21"/>
                <c:pt idx="0">
                  <c:v>113.05957714253168</c:v>
                </c:pt>
                <c:pt idx="1">
                  <c:v>124.28360487133874</c:v>
                </c:pt>
                <c:pt idx="2">
                  <c:v>162.39138916985161</c:v>
                </c:pt>
                <c:pt idx="3">
                  <c:v>16509.547933445112</c:v>
                </c:pt>
                <c:pt idx="4">
                  <c:v>124.41557760646437</c:v>
                </c:pt>
                <c:pt idx="5">
                  <c:v>122.96160502645505</c:v>
                </c:pt>
                <c:pt idx="6">
                  <c:v>131.42752085607646</c:v>
                </c:pt>
                <c:pt idx="7">
                  <c:v>110.4578187588054</c:v>
                </c:pt>
                <c:pt idx="8">
                  <c:v>131.84278232164107</c:v>
                </c:pt>
                <c:pt idx="9">
                  <c:v>166.14702584996044</c:v>
                </c:pt>
                <c:pt idx="10">
                  <c:v>128.34956638108159</c:v>
                </c:pt>
                <c:pt idx="11">
                  <c:v>149.44123799416548</c:v>
                </c:pt>
                <c:pt idx="12">
                  <c:v>220.44092186548468</c:v>
                </c:pt>
                <c:pt idx="13">
                  <c:v>1297.8057865773226</c:v>
                </c:pt>
                <c:pt idx="14">
                  <c:v>168.97980109908613</c:v>
                </c:pt>
                <c:pt idx="15">
                  <c:v>167.68389467160267</c:v>
                </c:pt>
                <c:pt idx="16">
                  <c:v>316.76361143517062</c:v>
                </c:pt>
                <c:pt idx="17">
                  <c:v>136.00413896903578</c:v>
                </c:pt>
                <c:pt idx="18">
                  <c:v>12093.670783493322</c:v>
                </c:pt>
                <c:pt idx="19">
                  <c:v>119.89596203185859</c:v>
                </c:pt>
                <c:pt idx="20">
                  <c:v>216.37884008998293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754432"/>
        <c:axId val="236755968"/>
      </c:barChart>
      <c:catAx>
        <c:axId val="236754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236755968"/>
        <c:crosses val="autoZero"/>
        <c:auto val="1"/>
        <c:lblAlgn val="ctr"/>
        <c:lblOffset val="100"/>
        <c:noMultiLvlLbl val="0"/>
      </c:catAx>
      <c:valAx>
        <c:axId val="2367559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36754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16928"/>
        <c:axId val="173918464"/>
      </c:lineChart>
      <c:catAx>
        <c:axId val="17391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3918464"/>
        <c:crosses val="autoZero"/>
        <c:auto val="1"/>
        <c:lblAlgn val="ctr"/>
        <c:lblOffset val="100"/>
        <c:noMultiLvlLbl val="0"/>
      </c:catAx>
      <c:valAx>
        <c:axId val="1739184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39169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2</xdr:row>
      <xdr:rowOff>85724</xdr:rowOff>
    </xdr:from>
    <xdr:to>
      <xdr:col>14</xdr:col>
      <xdr:colOff>257175</xdr:colOff>
      <xdr:row>25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628649</xdr:colOff>
      <xdr:row>18</xdr:row>
      <xdr:rowOff>76200</xdr:rowOff>
    </xdr:from>
    <xdr:to>
      <xdr:col>10</xdr:col>
      <xdr:colOff>733425</xdr:colOff>
      <xdr:row>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19</xdr:row>
      <xdr:rowOff>57150</xdr:rowOff>
    </xdr:from>
    <xdr:to>
      <xdr:col>13</xdr:col>
      <xdr:colOff>0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123825</xdr:rowOff>
    </xdr:from>
    <xdr:to>
      <xdr:col>13</xdr:col>
      <xdr:colOff>447675</xdr:colOff>
      <xdr:row>15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5</xdr:row>
      <xdr:rowOff>180975</xdr:rowOff>
    </xdr:from>
    <xdr:to>
      <xdr:col>21</xdr:col>
      <xdr:colOff>361950</xdr:colOff>
      <xdr:row>25</xdr:row>
      <xdr:rowOff>95251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19</xdr:row>
      <xdr:rowOff>133350</xdr:rowOff>
    </xdr:from>
    <xdr:to>
      <xdr:col>7</xdr:col>
      <xdr:colOff>1095375</xdr:colOff>
      <xdr:row>34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5</xdr:row>
      <xdr:rowOff>104774</xdr:rowOff>
    </xdr:from>
    <xdr:to>
      <xdr:col>15</xdr:col>
      <xdr:colOff>228600</xdr:colOff>
      <xdr:row>23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42862</xdr:rowOff>
    </xdr:from>
    <xdr:to>
      <xdr:col>8</xdr:col>
      <xdr:colOff>0</xdr:colOff>
      <xdr:row>38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son" refreshedDate="43756.982751736112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son" refreshedDate="43757.126134837963" createdVersion="4" refreshedVersion="4" minRefreshableVersion="3" recordCount="4115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formula="YEAR('Date created conversion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x v="0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x v="0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x v="0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x v="0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x v="0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x v="0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x v="0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x v="0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x v="0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x v="0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s v="film &amp; video/shorts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x v="74"/>
    <x v="0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x v="0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x v="0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x v="1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s v="film &amp; video/science fiction"/>
    <x v="109"/>
    <x v="121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x v="78"/>
    <x v="1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x v="1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x v="1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x v="1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x v="1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x v="1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s v="film &amp; video/drama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x v="1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s v="film &amp; video/drama"/>
    <x v="147"/>
    <x v="157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x v="73"/>
    <x v="1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s v="film &amp; video/drama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x v="1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s v="film &amp; video/drama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x v="1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s v="film &amp; video/drama"/>
    <x v="170"/>
    <x v="17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x v="44"/>
    <x v="1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s v="film &amp; video/drama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x v="1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x v="1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x v="1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x v="0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x v="0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x v="0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x v="0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x v="0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x v="0"/>
    <s v="film &amp; video/documentary"/>
    <x v="246"/>
    <x v="248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x v="145"/>
    <x v="0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x v="0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x v="0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x v="0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x v="0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x v="0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x v="0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x v="0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x v="0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x v="0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x v="0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x v="0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x v="0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x v="0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x v="0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x v="0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x v="0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x v="0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x v="0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x v="1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x v="1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s v="film &amp; video/animation"/>
    <x v="109"/>
    <x v="121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x v="57"/>
    <x v="1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x v="1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x v="1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x v="1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x v="1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x v="1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x v="1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x v="1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x v="1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x v="1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x v="1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s v="film &amp; video/animation"/>
    <x v="404"/>
    <x v="400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x v="78"/>
    <x v="1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s v="film &amp; video/animation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x v="83"/>
    <x v="1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x v="1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x v="0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x v="0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x v="0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x v="0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x v="0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x v="1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x v="1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x v="1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s v="technology/web"/>
    <x v="472"/>
    <x v="456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x v="29"/>
    <x v="1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x v="1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x v="1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x v="1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x v="1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x v="1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x v="1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x v="1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s v="technology/web"/>
    <x v="109"/>
    <x v="121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x v="79"/>
    <x v="1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x v="1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x v="0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x v="0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x v="0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x v="0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x v="0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x v="0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x v="0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x v="0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x v="0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x v="0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x v="0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x v="0"/>
    <s v="technology/wearables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x v="0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x v="1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x v="1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x v="1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x v="1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x v="1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x v="1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x v="1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x v="1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x v="1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x v="1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x v="1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x v="1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x v="1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x v="1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x v="1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s v="technology/wearables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x v="1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x v="0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x v="0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x v="0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x v="0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x v="0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x v="0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x v="0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x v="0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x v="0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x v="0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x v="0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x v="0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x v="0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x v="0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x v="0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x v="0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x v="0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x v="0"/>
    <s v="music/rock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x v="0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x v="0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x v="0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x v="0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x v="0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s v="music/rock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x v="0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x v="0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x v="0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x v="0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x v="0"/>
    <s v="music/rock"/>
    <x v="657"/>
    <x v="63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x v="14"/>
    <x v="0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x v="0"/>
    <s v="music/rock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x v="0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x v="0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x v="0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x v="0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x v="0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s v="music/metal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x v="0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x v="0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x v="0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x v="1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x v="1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s v="music/jazz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x v="1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x v="1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x v="1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x v="1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s v="music/jazz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x v="1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x v="1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x v="1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x v="1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x v="1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s v="technology/wearables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x v="1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x v="1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x v="1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x v="1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x v="1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x v="1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x v="1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x v="1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x v="1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x v="1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x v="1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s v="technology/wearables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x v="1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x v="1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x v="1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x v="1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x v="1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x v="1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x v="1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x v="1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x v="1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x v="1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x v="1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x v="1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x v="0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x v="0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x v="0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x v="0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x v="0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x v="0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x v="0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x v="0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x v="0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x v="0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x v="0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x v="0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x v="0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x v="1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s v="journalism/audio"/>
    <x v="834"/>
    <x v="450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x v="78"/>
    <x v="1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x v="1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s v="journalism/audio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x v="1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s v="journalism/audio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x v="1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x v="1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x v="1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x v="1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x v="1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s v="games/video games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x v="1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s v="games/video games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x v="1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x v="1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x v="1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x v="1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x v="1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x v="1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s v="games/mobile games"/>
    <x v="883"/>
    <x v="83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x v="29"/>
    <x v="1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s v="games/mobile games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x v="1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x v="1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x v="1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s v="food/food trucks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x v="1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x v="1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x v="1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x v="1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x v="1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x v="0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x v="0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x v="0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x v="0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x v="0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x v="0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x v="0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x v="0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x v="0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x v="0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x v="0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x v="0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x v="0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x v="0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x v="0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x v="0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x v="0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x v="0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x v="1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x v="1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x v="1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x v="1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x v="0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x v="0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x v="0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x v="0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x v="0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x v="0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x v="0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x v="0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x v="0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x v="0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x v="0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x v="0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x v="0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x v="0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x v="0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x v="0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x v="0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x v="0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x v="0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x v="0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x v="0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x v="0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x v="0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x v="0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x v="0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x v="1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x v="1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x v="1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x v="1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x v="1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x v="1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x v="1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x v="1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x v="1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x v="1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x v="1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x v="1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x v="1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x v="1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x v="0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x v="0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x v="0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x v="0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x v="0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x v="0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x v="0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x v="0"/>
    <s v="music/rock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x v="0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x v="0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x v="0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x v="0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x v="0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x v="0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x v="0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s v="music/rock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x v="182"/>
    <x v="0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x v="0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x v="0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x v="0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x v="0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x v="0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x v="0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x v="0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x v="0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x v="0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x v="0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x v="0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x v="0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x v="0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x v="1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x v="1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x v="1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x v="1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x v="1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x v="1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x v="1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x v="0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s v="publishing/radio &amp; podcasts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x v="302"/>
    <x v="0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x v="0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x v="0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x v="0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x v="0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x v="0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x v="0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x v="0"/>
    <s v="publishing/radio &amp; podcasts"/>
    <x v="1144"/>
    <x v="1079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x v="5"/>
    <x v="0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x v="0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x v="0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x v="0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x v="0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x v="0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x v="1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x v="1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x v="1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x v="0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x v="0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x v="0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x v="0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x v="0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x v="0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x v="0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x v="0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x v="0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x v="0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x v="0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x v="0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x v="0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x v="0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x v="0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x v="0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x v="0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x v="0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x v="0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x v="0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x v="0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x v="0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x v="0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x v="0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x v="0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x v="0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x v="0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x v="0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x v="0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x v="1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x v="1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s v="publishing/art books"/>
    <x v="1214"/>
    <x v="1139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x v="78"/>
    <x v="1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x v="1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x v="1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x v="1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x v="1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s v="photography/places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x v="1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x v="1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x v="0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x v="0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x v="0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x v="0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x v="0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x v="0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x v="0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x v="0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x v="0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x v="0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x v="0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x v="0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x v="0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x v="0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x v="0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x v="0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x v="0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x v="0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x v="0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x v="0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x v="0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x v="0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x v="1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x v="1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s v="music/faith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x v="1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x v="1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x v="1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x v="1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x v="1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s v="music/faith"/>
    <x v="1314"/>
    <x v="124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x v="84"/>
    <x v="1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x v="1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x v="0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x v="0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x v="0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x v="0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x v="0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x v="0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x v="0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x v="0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x v="0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x v="0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x v="0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x v="1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x v="1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x v="1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x v="1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x v="1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x v="1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x v="1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x v="1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x v="1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x v="1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x v="1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x v="1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x v="0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s v="music/rock"/>
    <x v="1394"/>
    <x v="1321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x v="244"/>
    <x v="0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x v="0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x v="0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x v="0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x v="0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x v="0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x v="0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x v="0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x v="0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x v="0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x v="0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x v="1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x v="1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x v="1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x v="0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x v="0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x v="0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x v="0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x v="0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x v="0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x v="1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x v="1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x v="1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x v="1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x v="1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x v="1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x v="0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x v="0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x v="0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x v="0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x v="0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x v="0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x v="0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x v="0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x v="0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x v="0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x v="0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x v="0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x v="0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x v="0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x v="0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x v="0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x v="0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x v="0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x v="0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x v="0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x v="0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x v="0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x v="0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x v="0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x v="0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x v="0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x v="0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x v="0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x v="0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x v="0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x v="0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x v="0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x v="0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x v="0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x v="1"/>
    <s v="photography/people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x v="1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x v="1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x v="0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x v="0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x v="0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x v="0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x v="0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x v="0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x v="0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x v="0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x v="0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x v="0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x v="0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x v="0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x v="0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x v="0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x v="0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x v="0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x v="0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x v="0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x v="0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x v="0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x v="0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x v="0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x v="0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x v="0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x v="0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x v="0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x v="0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x v="0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x v="0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x v="0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x v="0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x v="0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x v="0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x v="0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x v="0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x v="0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x v="0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x v="0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x v="0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x v="0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x v="0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x v="0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x v="0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x v="0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x v="0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x v="0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x v="0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x v="0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x v="0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x v="0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x v="0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x v="0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x v="0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x v="0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x v="0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x v="0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x v="0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x v="0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x v="0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x v="0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x v="0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x v="0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s v="music/indie rock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x v="287"/>
    <x v="0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x v="0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x v="0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x v="0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x v="0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x v="0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x v="0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x v="0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x v="0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x v="0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x v="0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x v="1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x v="1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x v="1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x v="1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x v="1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s v="games/video games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x v="1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s v="games/video games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x v="1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x v="1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x v="1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x v="1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x v="0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x v="0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x v="0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x v="0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x v="0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x v="0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x v="0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x v="0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x v="0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x v="0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x v="0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x v="0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x v="0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x v="0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x v="0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x v="0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x v="0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x v="0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x v="0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x v="0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x v="0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x v="0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x v="0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x v="0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x v="0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x v="0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x v="0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x v="0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x v="0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x v="0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x v="0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x v="0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x v="0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x v="0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x v="0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x v="0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x v="0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x v="0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x v="0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x v="0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x v="0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x v="0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x v="0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x v="0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x v="0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x v="0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x v="0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x v="0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x v="0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x v="0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x v="0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x v="0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x v="0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x v="0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x v="0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x v="0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x v="0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x v="0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x v="0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x v="0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x v="0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x v="0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x v="0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x v="0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x v="0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x v="0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x v="0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x v="0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x v="0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x v="0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x v="0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x v="0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x v="0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x v="0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x v="0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x v="0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x v="0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x v="0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x v="0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x v="0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x v="0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x v="0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x v="0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x v="0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x v="0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x v="0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x v="0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x v="0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x v="0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x v="0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x v="0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x v="0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x v="0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x v="0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x v="0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x v="0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x v="0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x v="0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x v="0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x v="1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x v="1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x v="1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x v="1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x v="1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x v="1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x v="1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s v="food/food trucks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x v="1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x v="1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x v="1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x v="1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x v="1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x v="1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x v="1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x v="1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x v="0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x v="0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x v="0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x v="0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x v="0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x v="0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x v="0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x v="0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x v="0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x v="0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x v="0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x v="0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x v="0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x v="0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x v="0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x v="0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x v="0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x v="0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x v="1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x v="0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x v="0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x v="0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s v="music/classical music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x v="0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x v="0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x v="0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x v="0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x v="0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x v="0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x v="1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x v="1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x v="1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x v="1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x v="1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x v="1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x v="0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x v="0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x v="0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x v="0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x v="0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x v="0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x v="0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x v="0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x v="0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x v="0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x v="0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x v="0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x v="0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x v="0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x v="0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x v="0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x v="0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x v="0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x v="1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x v="1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x v="1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x v="1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x v="1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s v="technology/space exploration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x v="68"/>
    <x v="1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x v="1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x v="1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s v="technology/space exploration"/>
    <x v="2017"/>
    <x v="196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x v="73"/>
    <x v="1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x v="0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x v="0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x v="0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x v="0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x v="1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s v="technology/makerspaces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x v="80"/>
    <x v="1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x v="1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x v="1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x v="1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x v="1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x v="0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x v="0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x v="0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x v="0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x v="0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x v="0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x v="0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x v="0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x v="0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x v="0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x v="0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x v="0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x v="0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x v="0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x v="0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x v="0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x v="0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x v="0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x v="0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x v="0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x v="0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x v="0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x v="0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x v="0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x v="1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x v="1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x v="1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x v="1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x v="1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x v="0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x v="0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x v="0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x v="0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x v="0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x v="0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x v="0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x v="0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x v="0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x v="0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x v="0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x v="0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x v="0"/>
    <s v="theater/plays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x v="0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x v="0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x v="0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x v="0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x v="0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x v="1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x v="1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x v="1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x v="1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x v="1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x v="1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x v="0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x v="0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x v="0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x v="0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x v="1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x v="0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x v="0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x v="0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x v="0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x v="0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x v="0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s v="theater/spaces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x v="0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x v="0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x v="0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x v="0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x v="0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x v="0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x v="0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x v="0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s v="theater/spaces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x v="0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x v="0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x v="0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x v="0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x v="0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x v="0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x v="0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x v="0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x v="0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x v="0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x v="0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x v="0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x v="0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x v="1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s v="theater/spaces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x v="1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x v="1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x v="1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x v="1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x v="1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x v="1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x v="1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x v="1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s v="theater/spaces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x v="1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s v="theater/spaces"/>
    <x v="2323"/>
    <x v="2280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x v="78"/>
    <x v="1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x v="1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x v="1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x v="1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x v="0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x v="0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x v="0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x v="0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x v="0"/>
    <s v="theater/plays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x v="0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x v="0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x v="0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x v="0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x v="0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x v="0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x v="0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x v="0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x v="0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x v="0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x v="0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x v="0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x v="0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x v="0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x v="0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x v="0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x v="0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x v="0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x v="0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x v="0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x v="0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x v="0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x v="0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x v="0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x v="0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x v="0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x v="0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x v="0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x v="0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x v="0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x v="0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x v="0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x v="0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x v="0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s v="theater/plays"/>
    <x v="264"/>
    <x v="2411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x v="75"/>
    <x v="0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x v="0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x v="0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x v="0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x v="0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x v="0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s v="theater/plays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x v="0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x v="0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x v="0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x v="0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x v="0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x v="0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x v="0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x v="0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x v="0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x v="0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x v="0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x v="0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x v="0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x v="0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x v="0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x v="0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x v="0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x v="0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x v="0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x v="0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x v="0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x v="0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x v="0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x v="0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x v="0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x v="0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x v="0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x v="0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x v="0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s v="theater/plays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x v="0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x v="0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x v="0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x v="0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x v="0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x v="0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x v="0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x v="0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x v="0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x v="0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x v="0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x v="0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x v="0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x v="0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x v="0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x v="0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x v="0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x v="0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x v="0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x v="0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x v="0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x v="0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x v="0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x v="0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x v="0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x v="0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x v="0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x v="0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x v="0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x v="0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x v="1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x v="1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x v="0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x v="0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x v="0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x v="0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x v="0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x v="0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x v="0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x v="0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x v="0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x v="0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x v="0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x v="0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x v="0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x v="0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x v="0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x v="0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x v="0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x v="0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x v="0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x v="0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x v="0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x v="1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x v="0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x v="0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x v="0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x v="0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x v="0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x v="0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x v="0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x v="0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x v="0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x v="0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x v="0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x v="0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x v="0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x v="0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x v="1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x v="1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x v="1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x v="0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x v="0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x v="0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x v="1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x v="1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s v="theater/plays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x v="29"/>
    <x v="1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x v="1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x v="1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s v="theater/plays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x v="1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x v="1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s v="theater/musical"/>
    <x v="109"/>
    <x v="121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x v="78"/>
    <x v="1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x v="1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x v="1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x v="1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x v="1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x v="1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x v="1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x v="1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x v="1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x v="1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x v="1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s v="theater/plays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x v="1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s v="theater/plays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x v="1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x v="1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x v="1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x v="1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x v="1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s v="theater/plays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x v="1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x v="1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s v="theater/plays"/>
    <x v="418"/>
    <x v="120"/>
    <x v="1"/>
    <x v="6"/>
    <x v="4113"/>
    <d v="2016-01-08T06:34:00"/>
  </r>
  <r>
    <m/>
    <m/>
    <m/>
    <m/>
    <m/>
    <x v="4"/>
    <x v="21"/>
    <m/>
    <m/>
    <m/>
    <x v="2"/>
    <x v="502"/>
    <x v="2"/>
    <m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2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dragToRow="0" dragToCol="0" dragToPage="0" showAll="0" defaultSubtotal="0"/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Average of percent funded" fld="14" subtotal="average" baseField="17" baseItem="1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J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multipleItemSelectionAllowed="1" showAll="0">
      <items count="4">
        <item x="0"/>
        <item x="1"/>
        <item h="1"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multipleItemSelectionAllowed="1" showAll="0">
      <items count="4">
        <item x="1"/>
        <item x="0"/>
        <item h="1" x="2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x="2939"/>
        <item t="default"/>
      </items>
    </pivotField>
    <pivotField axis="axisPage" multipleItemSelectionAllowed="1" showAll="0">
      <items count="11">
        <item h="1" x="0"/>
        <item h="1" x="7"/>
        <item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Col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5">
    <i>
      <x v="18"/>
    </i>
    <i>
      <x v="24"/>
    </i>
    <i>
      <x v="33"/>
    </i>
    <i>
      <x v="34"/>
    </i>
    <i t="grand">
      <x/>
    </i>
  </colItems>
  <pageFields count="2">
    <pageField fld="16" hier="-1"/>
    <pageField fld="5" hier="-1"/>
  </pageFields>
  <dataFields count="1">
    <dataField name="Count of state" fld="5" subtotal="count" baseField="0" baseItem="0"/>
  </dataFields>
  <chartFormats count="40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5:F1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x="1"/>
        <item h="1"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13">
    <i>
      <x v="4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33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chartFormat="1">
  <location ref="A4:E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C27" firstHeaderRow="1" firstDataRow="2" firstDataCol="1"/>
  <pivotFields count="21">
    <pivotField showAll="0"/>
    <pivotField showAll="0"/>
    <pivotField showAll="0"/>
    <pivotField showAll="0"/>
    <pivotField showAll="0"/>
    <pivotField axis="axisCol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multipleItemSelectionAllowed="1" showAll="0">
      <items count="4">
        <item h="1" x="1"/>
        <item x="0"/>
        <item h="1" x="2"/>
        <item t="default"/>
      </items>
    </pivotField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x="2939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dragToRow="0" dragToCol="0" dragToPage="0" showAll="0" defaultSubtotal="0"/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dataFields count="1">
    <dataField name="Average of percent funded" fld="14" subtotal="average" baseField="0" baseItem="7598680"/>
  </dataFields>
  <chartFormats count="1">
    <chartFormat chart="0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42578125" customWidth="1"/>
    <col min="16" max="16" width="30" customWidth="1"/>
    <col min="17" max="17" width="20.85546875" customWidth="1"/>
    <col min="18" max="18" width="19.5703125" customWidth="1"/>
    <col min="19" max="19" width="33" style="8" customWidth="1"/>
    <col min="20" max="20" width="31.7109375" style="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8364</v>
      </c>
      <c r="T1" s="9" t="s">
        <v>8365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*100</f>
        <v>136.85882352941178</v>
      </c>
      <c r="P2">
        <f>E2/L2</f>
        <v>63.917582417582416</v>
      </c>
      <c r="Q2" t="s">
        <v>8310</v>
      </c>
      <c r="R2" t="s">
        <v>8311</v>
      </c>
      <c r="S2" s="8">
        <f>J2/86400 +25569</f>
        <v>42177.007071759261</v>
      </c>
      <c r="T2" s="8">
        <f>I2/86400 + 25569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 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J3/86400 +25569</f>
        <v>42766.600497685184</v>
      </c>
      <c r="T3" s="8">
        <f t="shared" ref="T3:T66" si="3">I3/86400 + 25569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42516.047071759254</v>
      </c>
      <c r="T9" s="8">
        <f t="shared" si="3"/>
        <v>42556.047071759254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41869.542314814811</v>
      </c>
      <c r="T20" s="8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42200.758240740739</v>
      </c>
      <c r="T22" s="8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41375.057222222225</v>
      </c>
      <c r="T40" s="8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41874.098807870367</v>
      </c>
      <c r="T46" s="8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</v>
      </c>
      <c r="T48" s="8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42196.928668981476</v>
      </c>
      <c r="T53" s="8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42149.548888888894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42230.235833333332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41701.901817129634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41409.814317129625</v>
      </c>
      <c r="T63" s="8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 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J67/86400 +25569</f>
        <v>41835.821226851855</v>
      </c>
      <c r="T67" s="8">
        <f t="shared" ref="T67:T130" si="7">I67/86400 + 25569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41208.010196759264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40997.144872685181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41100.158877314811</v>
      </c>
      <c r="T83" s="8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40322.539386574077</v>
      </c>
      <c r="T89" s="8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41402.752222222218</v>
      </c>
      <c r="T91" s="8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41214.794837962967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40987.776631944442</v>
      </c>
      <c r="T108" s="8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41718.043032407411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40918.738935185189</v>
      </c>
      <c r="T117" s="8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 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J131/86400 +25569</f>
        <v>41882.937303240738</v>
      </c>
      <c r="T131" s="8">
        <f t="shared" ref="T131:T194" si="11">I131/86400 + 25569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41778.91541666667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42559.064143518517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41875.077546296292</v>
      </c>
      <c r="T154" s="8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42171.913090277776</v>
      </c>
      <c r="T162" s="8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 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J195/86400 +25569</f>
        <v>41911.934791666667</v>
      </c>
      <c r="T195" s="8">
        <f t="shared" ref="T195:T258" si="15">I195/86400 + 25569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41867.083368055552</v>
      </c>
      <c r="T202" s="8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42236.159918981481</v>
      </c>
      <c r="T213" s="8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42129.77721064815</v>
      </c>
      <c r="T232" s="8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42341.958923611106</v>
      </c>
      <c r="T233" s="8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42321.084479166668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42713.962500000001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42263.952662037038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 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J259/86400 +25569</f>
        <v>42479.626875000002</v>
      </c>
      <c r="T259" s="8">
        <f t="shared" ref="T259:T322" si="19">I259/86400 + 25569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40267.245717592596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41612.100243055553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40967.081875000003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41744.590682870374</v>
      </c>
      <c r="T282" s="8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41313.816250000003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42089.728020833332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41032.071134259255</v>
      </c>
      <c r="T305" s="8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41282.944456018522</v>
      </c>
      <c r="T309" s="8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 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J323/86400 +25569</f>
        <v>42647.446597222224</v>
      </c>
      <c r="T323" s="8">
        <f t="shared" ref="T323:T386" si="23">I323/86400 + 25569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42261.500243055554</v>
      </c>
      <c r="T348" s="8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41935.070486111115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41019.793032407411</v>
      </c>
      <c r="T368" s="8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 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J387/86400 +25569</f>
        <v>41934.584502314814</v>
      </c>
      <c r="T387" s="8">
        <f t="shared" ref="T387:T450" si="27">I387/86400 + 25569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42549.076157407406</v>
      </c>
      <c r="T390" s="8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41674.063078703708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40865.042256944442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41082.564884259264</v>
      </c>
      <c r="T398" s="8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41646.628032407403</v>
      </c>
      <c r="T406" s="8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42113.981446759259</v>
      </c>
      <c r="T412" s="8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41360.970601851848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41863.260381944448</v>
      </c>
      <c r="T424" s="8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42285.90902777778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42526.871331018519</v>
      </c>
      <c r="T433" s="8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42228.629884259259</v>
      </c>
      <c r="T435" s="8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41919.761782407411</v>
      </c>
      <c r="T441" s="8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 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J451/86400 +25569</f>
        <v>41534.568113425928</v>
      </c>
      <c r="T451" s="8">
        <f t="shared" ref="T451:T514" si="31">I451/86400 + 25569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42107.703877314816</v>
      </c>
      <c r="T454" s="8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40971.002569444448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41547.694456018522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</v>
      </c>
      <c r="T464" s="8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</v>
      </c>
      <c r="T466" s="8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41041.167627314819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41465.500173611115</v>
      </c>
      <c r="T482" s="8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42447.896874999999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41381.505775462967</v>
      </c>
      <c r="T487" s="8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41113.968576388885</v>
      </c>
      <c r="T492" s="8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42366.982627314814</v>
      </c>
      <c r="T493" s="8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42114.726134259261</v>
      </c>
      <c r="T495" s="8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40247.886006944442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 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J515/86400 +25569</f>
        <v>42552.653993055559</v>
      </c>
      <c r="T515" s="8">
        <f t="shared" ref="T515:T578" si="35">I515/86400 + 25569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41218.391446759255</v>
      </c>
      <c r="T521" s="8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42711.54519675926</v>
      </c>
      <c r="T537" s="8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42179.344988425924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42692.389062499999</v>
      </c>
      <c r="T564" s="8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</v>
      </c>
      <c r="T567" s="8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42388.798252314809</v>
      </c>
      <c r="T572" s="8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42282.716296296298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 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J579/86400 +25569</f>
        <v>42450.589143518519</v>
      </c>
      <c r="T579" s="8">
        <f t="shared" ref="T579:T642" si="39">I579/86400 + 25569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42631.769513888888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42083.069884259261</v>
      </c>
      <c r="T597" s="8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42194.357731481483</v>
      </c>
      <c r="T607" s="8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42585.031782407408</v>
      </c>
      <c r="T614" s="8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42761.376238425924</v>
      </c>
      <c r="T618" s="8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42507.299328703702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42683.420312499999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 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J643/86400 +25569</f>
        <v>42199.57</v>
      </c>
      <c r="T643" s="8">
        <f t="shared" ref="T643:T706" si="43">I643/86400 + 25569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41838.832152777773</v>
      </c>
      <c r="T668" s="8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</v>
      </c>
      <c r="T678" s="8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41866.931076388893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 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J707/86400 +25569</f>
        <v>42726.491643518515</v>
      </c>
      <c r="T707" s="8">
        <f t="shared" ref="T707:T770" si="47">I707/86400 + 25569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42384.680925925924</v>
      </c>
      <c r="T714" s="8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41857.854189814811</v>
      </c>
      <c r="T719" s="8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41247.020243055558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41943.604097222225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41471.446851851855</v>
      </c>
      <c r="T765" s="8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 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J771/86400 +25569</f>
        <v>41604.996458333335</v>
      </c>
      <c r="T771" s="8">
        <f t="shared" ref="T771:T834" si="51">I771/86400 + 25569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</v>
      </c>
      <c r="T772" s="8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42100.735937500001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41403.000856481478</v>
      </c>
      <c r="T783" s="8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41303.593923611115</v>
      </c>
      <c r="T787" s="8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41277.186111111107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41123.022268518514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40730.105624999997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41073.050717592589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 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J835/86400 +25569</f>
        <v>41718.878182870372</v>
      </c>
      <c r="T835" s="8">
        <f t="shared" ref="T835:T898" si="55">I835/86400 + 25569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41923.838692129633</v>
      </c>
      <c r="T843" s="8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42165.798333333332</v>
      </c>
      <c r="T849" s="8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42545.125196759254</v>
      </c>
      <c r="T857" s="8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41230.773113425923</v>
      </c>
      <c r="T867" s="8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41342.845567129625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41184.167129629626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41597.788888888885</v>
      </c>
      <c r="T879" s="8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40981.802615740744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</v>
      </c>
      <c r="T896" s="8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42218.872986111106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 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J899/86400 +25569</f>
        <v>41211.688750000001</v>
      </c>
      <c r="T899" s="8">
        <f t="shared" ref="T899:T962" si="59">I899/86400 + 25569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41116.763275462959</v>
      </c>
      <c r="T916" s="8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41562.671550925923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40847.171018518522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41288.942928240736</v>
      </c>
      <c r="T926" s="8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41711.169085648144</v>
      </c>
      <c r="T935" s="8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42382.843287037038</v>
      </c>
      <c r="T944" s="8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42732.872986111106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42480.653611111113</v>
      </c>
      <c r="T953" s="8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 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J963/86400 +25569</f>
        <v>42740.693692129629</v>
      </c>
      <c r="T963" s="8">
        <f t="shared" ref="T963:T1026" si="63">I963/86400 + 25569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42506.416990740741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42574.667650462958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42276.624803240746</v>
      </c>
      <c r="T1007" s="8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42111.646724537037</v>
      </c>
      <c r="T1024" s="8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 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J1027/86400 +25569</f>
        <v>42049.833761574075</v>
      </c>
      <c r="T1027" s="8">
        <f t="shared" ref="T1027:T1090" si="67">I1027/86400 + 25569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42688.732407407406</v>
      </c>
      <c r="T1035" s="8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</v>
      </c>
      <c r="T1043" s="8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41844.874421296292</v>
      </c>
      <c r="T1047" s="8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41918.818460648152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42678.871331018519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41445.962754629625</v>
      </c>
      <c r="T1068" s="8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42440.371111111112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42479.566388888888</v>
      </c>
      <c r="T1081" s="8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41101.906111111108</v>
      </c>
      <c r="T1084" s="8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41775.713969907403</v>
      </c>
      <c r="T1089" s="8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 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J1091/86400 +25569</f>
        <v>42151.189525462964</v>
      </c>
      <c r="T1091" s="8">
        <f t="shared" ref="T1091:T1154" si="71">I1091/86400 + 25569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40795.71334490741</v>
      </c>
      <c r="T1096" s="8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42347.203587962962</v>
      </c>
      <c r="T1113" s="8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41009.847314814819</v>
      </c>
      <c r="T1118" s="8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42535.327476851853</v>
      </c>
      <c r="T1128" s="8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42558.98951388889</v>
      </c>
      <c r="T1137" s="8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42327.671631944446</v>
      </c>
      <c r="T1138" s="8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41975.34752314815</v>
      </c>
      <c r="T1141" s="8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42022.006099537037</v>
      </c>
      <c r="T1144" s="8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</v>
      </c>
      <c r="T1147" s="8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42224.102581018524</v>
      </c>
      <c r="T1153" s="8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 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J1155/86400 +25569</f>
        <v>42143.714178240742</v>
      </c>
      <c r="T1155" s="8">
        <f t="shared" ref="T1155:T1218" si="75">I1155/86400 + 25569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41792.214467592596</v>
      </c>
      <c r="T1167" s="8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41841.682314814811</v>
      </c>
      <c r="T1174" s="8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42409.776076388887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42152.288819444446</v>
      </c>
      <c r="T1204" s="8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42772.776076388887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 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J1219/86400 +25569</f>
        <v>42535.809490740736</v>
      </c>
      <c r="T1219" s="8">
        <f t="shared" ref="T1219:T1282" si="79">I1219/86400 + 25569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42633.461956018524</v>
      </c>
      <c r="T1221" s="8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41506.848032407404</v>
      </c>
      <c r="T1234" s="8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41355.825497685189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41774.59993055556</v>
      </c>
      <c r="T1247" s="8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41067.740868055553</v>
      </c>
      <c r="T1251" s="8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40921.919340277775</v>
      </c>
      <c r="T1258" s="8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42445.823055555556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 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J1283/86400 +25569</f>
        <v>41463.743472222224</v>
      </c>
      <c r="T1283" s="8">
        <f t="shared" ref="T1283:T1346" si="83">I1283/86400 + 25569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41586.475173611107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42709.134780092594</v>
      </c>
      <c r="T1291" s="8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42458.680925925924</v>
      </c>
      <c r="T1300" s="8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42387.503229166672</v>
      </c>
      <c r="T1309" s="8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42393.961909722224</v>
      </c>
      <c r="T1318" s="8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41974.791990740741</v>
      </c>
      <c r="T1328" s="8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42172.816423611112</v>
      </c>
      <c r="T1344" s="8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 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J1347/86400 +25569</f>
        <v>41799.814340277779</v>
      </c>
      <c r="T1347" s="8">
        <f t="shared" ref="T1347:T1410" si="87">I1347/86400 + 25569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41963.506168981483</v>
      </c>
      <c r="T1350" s="8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41430.038888888885</v>
      </c>
      <c r="T1358" s="8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42568.759375000001</v>
      </c>
      <c r="T1380" s="8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42130.491620370369</v>
      </c>
      <c r="T1381" s="8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42087.803310185191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 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J1411/86400 +25569</f>
        <v>41945.133506944447</v>
      </c>
      <c r="T1411" s="8">
        <f t="shared" ref="T1411:T1474" si="91">I1411/86400 + 25569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42074.060671296298</v>
      </c>
      <c r="T1431" s="8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41961.813518518524</v>
      </c>
      <c r="T1432" s="8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42040.829872685186</v>
      </c>
      <c r="T1441" s="8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40646.014456018514</v>
      </c>
      <c r="T1470" s="8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 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J1475/86400 +25569</f>
        <v>40939.979618055557</v>
      </c>
      <c r="T1475" s="8">
        <f t="shared" ref="T1475:T1538" si="95">I1475/86400 + 25569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41500.72791666667</v>
      </c>
      <c r="T1476" s="8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41136.858055555553</v>
      </c>
      <c r="T1484" s="8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41411.866608796292</v>
      </c>
      <c r="T1495" s="8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40254.450335648144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41809.385162037041</v>
      </c>
      <c r="T1512" s="8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</v>
      </c>
      <c r="T1532" s="8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42221.674328703702</v>
      </c>
      <c r="T1536" s="8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 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J1539/86400 +25569</f>
        <v>42552.315127314811</v>
      </c>
      <c r="T1539" s="8">
        <f t="shared" ref="T1539:T1602" si="99">I1539/86400 + 25569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42705.91920138889</v>
      </c>
      <c r="T1541" s="8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42108.053229166668</v>
      </c>
      <c r="T1561" s="8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42144.769479166665</v>
      </c>
      <c r="T1573" s="8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41799.524259259255</v>
      </c>
      <c r="T1577" s="8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41054.847777777773</v>
      </c>
      <c r="T1579" s="8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40990.050069444442</v>
      </c>
      <c r="T1582" s="8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42069.104421296295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41791.057314814811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 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J1603/86400 +25569</f>
        <v>40638.092974537038</v>
      </c>
      <c r="T1603" s="8">
        <f t="shared" ref="T1603:T1666" si="103">I1603/86400 + 25569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41794.981122685189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41876.186180555553</v>
      </c>
      <c r="T1621" s="8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41950.294837962967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41579.847997685181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40750.340902777782</v>
      </c>
      <c r="T1634" s="8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41521.617361111115</v>
      </c>
      <c r="T1647" s="8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40939.761782407411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 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J1667/86400 +25569</f>
        <v>40564.649456018517</v>
      </c>
      <c r="T1667" s="8">
        <f t="shared" ref="T1667:T1730" si="107">I1667/86400 + 25569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40845.149756944447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40313.930543981478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40973.726238425923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42795.701481481483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42805.032962962963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42187.281678240739</v>
      </c>
      <c r="T1705" s="8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41841.563819444447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42341.591296296298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42460.981921296298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42044.927974537037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 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J1731/86400 +25569</f>
        <v>42471.052152777775</v>
      </c>
      <c r="T1731" s="8">
        <f t="shared" ref="T1731:T1794" si="111">I1731/86400 + 25569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42272.087766203702</v>
      </c>
      <c r="T1732" s="8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</v>
      </c>
      <c r="T1737" s="8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42175.948981481481</v>
      </c>
      <c r="T1739" s="8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42171.817384259259</v>
      </c>
      <c r="T1742" s="8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42710.876967592594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42292.435532407406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41905.979629629626</v>
      </c>
      <c r="T1773" s="8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41891.976388888885</v>
      </c>
      <c r="T1777" s="8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42493.600810185184</v>
      </c>
      <c r="T1782" s="8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42010.674513888887</v>
      </c>
      <c r="T1792" s="8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 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J1795/86400 +25569</f>
        <v>41940.891666666663</v>
      </c>
      <c r="T1795" s="8">
        <f t="shared" ref="T1795:T1858" si="115">I1795/86400 + 25569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42018.071550925924</v>
      </c>
      <c r="T1805" s="8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42172.906678240739</v>
      </c>
      <c r="T1817" s="8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42065.084374999999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41634.797013888892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41626.916284722218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 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J1859/86400 +25569</f>
        <v>41864.76866898148</v>
      </c>
      <c r="T1859" s="8">
        <f t="shared" ref="T1859:T1922" si="119">I1859/86400 + 25569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41655.70930555556</v>
      </c>
      <c r="T1862" s="8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42755.492754629631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41776.284780092596</v>
      </c>
      <c r="T1878" s="8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</v>
      </c>
      <c r="T1896" s="8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41680.583402777775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42113.875567129631</v>
      </c>
      <c r="T1921" s="8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 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J1923/86400 +25569</f>
        <v>41074.221562500003</v>
      </c>
      <c r="T1923" s="8">
        <f t="shared" ref="T1923:T1986" si="123">I1923/86400 + 25569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</v>
      </c>
      <c r="T1930" s="8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40911.809872685189</v>
      </c>
      <c r="T1934" s="8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41773.932534722218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42157.251828703702</v>
      </c>
      <c r="T1947" s="8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41689.150011574078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41800.423043981486</v>
      </c>
      <c r="T1951" s="8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41179.098530092597</v>
      </c>
      <c r="T1959" s="8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41871.845601851848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 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J1987/86400 +25569</f>
        <v>42555.698738425926</v>
      </c>
      <c r="T1987" s="8">
        <f t="shared" ref="T1987:T2050" si="127">I1987/86400 + 25569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42413.433831018519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42329.588391203702</v>
      </c>
      <c r="T1995" s="8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41312.880775462967</v>
      </c>
      <c r="T2018" s="8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41737.097500000003</v>
      </c>
      <c r="T2022" s="8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42048.813877314809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41738.864803240736</v>
      </c>
      <c r="T2038" s="8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41578.927118055552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41069.088506944448</v>
      </c>
      <c r="T2047" s="8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 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J2051/86400 +25569</f>
        <v>41575.527349537035</v>
      </c>
      <c r="T2051" s="8">
        <f t="shared" ref="T2051:T2114" si="131">I2051/86400 + 25569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40395.714722222227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41299.381423611107</v>
      </c>
      <c r="T2092" s="8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40555.322662037041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40758.733483796299</v>
      </c>
      <c r="T2097" s="8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40818.584895833337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 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J2115/86400 +25569</f>
        <v>41870.86546296296</v>
      </c>
      <c r="T2115" s="8">
        <f t="shared" ref="T2115:T2178" si="135">I2115/86400 + 25569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40464.028182870374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42045.505358796298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41156.96334490741</v>
      </c>
      <c r="T2137" s="8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42520.847384259258</v>
      </c>
      <c r="T2153" s="8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40710.731180555558</v>
      </c>
      <c r="T2161" s="8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42240.852534722224</v>
      </c>
      <c r="T2163" s="8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42082.580092592594</v>
      </c>
      <c r="T2174" s="8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 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J2179/86400 +25569</f>
        <v>42502.250775462962</v>
      </c>
      <c r="T2179" s="8">
        <f t="shared" ref="T2179:T2242" si="139">I2179/86400 + 25569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42745.365474537037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41319.349988425922</v>
      </c>
      <c r="T2187" s="8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41276.846817129626</v>
      </c>
      <c r="T2203" s="8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41031.821631944447</v>
      </c>
      <c r="T2207" s="8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</v>
      </c>
      <c r="T2218" s="8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42331.378923611112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 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J2243/86400 +25569</f>
        <v>42766.827546296292</v>
      </c>
      <c r="T2243" s="8">
        <f t="shared" ref="T2243:T2306" si="143">I2243/86400 + 25569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41336.703298611115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42776.082349537042</v>
      </c>
      <c r="T2270" s="8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42315.699490740742</v>
      </c>
      <c r="T2274" s="8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41965.616655092592</v>
      </c>
      <c r="T2277" s="8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42338.709108796298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42020.806701388894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41059.185682870375</v>
      </c>
      <c r="T2287" s="8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 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J2307/86400 +25569</f>
        <v>41834.695277777777</v>
      </c>
      <c r="T2307" s="8">
        <f t="shared" ref="T2307:T2370" si="147">I2307/86400 + 25569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41004.802465277782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42804.895474537036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42807.755173611113</v>
      </c>
      <c r="T2325" s="8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41842.917129629626</v>
      </c>
      <c r="T2329" s="8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42139.781678240739</v>
      </c>
      <c r="T2330" s="8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41789.89680555556</v>
      </c>
      <c r="T2340" s="8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42577.607361111106</v>
      </c>
      <c r="T2349" s="8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42096.918240740742</v>
      </c>
      <c r="T2357" s="8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42264.620115740741</v>
      </c>
      <c r="T2359" s="8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 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J2371/86400 +25569</f>
        <v>42380.812627314815</v>
      </c>
      <c r="T2371" s="8">
        <f t="shared" ref="T2371:T2434" si="151">I2371/86400 + 25569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42215.662314814814</v>
      </c>
      <c r="T2375" s="8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42017.843287037038</v>
      </c>
      <c r="T2376" s="8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42399.882615740746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41993.738298611112</v>
      </c>
      <c r="T2421" s="8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42164.170046296298</v>
      </c>
      <c r="T2428" s="8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42412.318668981483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 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J2435/86400 +25569</f>
        <v>42397.89980324074</v>
      </c>
      <c r="T2435" s="8">
        <f t="shared" ref="T2435:T2498" si="155">I2435/86400 + 25569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42180.186041666668</v>
      </c>
      <c r="T2436" s="8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42252.277615740742</v>
      </c>
      <c r="T2437" s="8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42383.899456018524</v>
      </c>
      <c r="T2442" s="8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42052.666990740741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42770.201481481483</v>
      </c>
      <c r="T2456" s="8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41174.154178240744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40310.287673611107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41023.227731481486</v>
      </c>
      <c r="T2492" s="8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41022.645185185189</v>
      </c>
      <c r="T2496" s="8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41327.996435185181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 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J2499/86400 +25569</f>
        <v>40730.878912037035</v>
      </c>
      <c r="T2499" s="8">
        <f t="shared" ref="T2499:T2562" si="159">I2499/86400 + 25569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41226.648576388892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41053.772858796292</v>
      </c>
      <c r="T2502" s="8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42244.776666666672</v>
      </c>
      <c r="T2503" s="8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42078.997361111113</v>
      </c>
      <c r="T2512" s="8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41058.844571759255</v>
      </c>
      <c r="T2527" s="8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40127.700370370367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41483.449282407411</v>
      </c>
      <c r="T2543" s="8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42027.138171296298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41524.858553240745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42618.625428240739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41113.199155092589</v>
      </c>
      <c r="T2555" s="8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42093.860023148147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 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J2563/86400 +25569</f>
        <v>42260.528807870374</v>
      </c>
      <c r="T2563" s="8">
        <f t="shared" ref="T2563:T2626" si="163">I2563/86400 + 25569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41986.108726851853</v>
      </c>
      <c r="T2577" s="8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42238.022905092592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42140.173252314809</v>
      </c>
      <c r="T2586" s="8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42089.845208333332</v>
      </c>
      <c r="T2595" s="8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41150.902187500003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41726.712754629625</v>
      </c>
      <c r="T2608" s="8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42115.747546296298</v>
      </c>
      <c r="T2623" s="8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41144.421550925923</v>
      </c>
      <c r="T2626" s="8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 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J2627/86400 +25569</f>
        <v>42658.810277777782</v>
      </c>
      <c r="T2627" s="8">
        <f t="shared" ref="T2627:T2690" si="167">I2627/86400 + 25569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42612.656493055554</v>
      </c>
      <c r="T2636" s="8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42689.582349537042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42327.805659722224</v>
      </c>
      <c r="T2653" s="8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42055.600995370369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42767.688518518524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42551.884189814809</v>
      </c>
      <c r="T2660" s="8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42082.069560185184</v>
      </c>
      <c r="T2661" s="8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42275.58871527778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42319.035833333328</v>
      </c>
      <c r="T2671" s="8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41962.749027777776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41793.029432870375</v>
      </c>
      <c r="T2679" s="8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41820.914641203708</v>
      </c>
      <c r="T2686" s="8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 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J2691/86400 +25569</f>
        <v>42551.961689814816</v>
      </c>
      <c r="T2691" s="8">
        <f t="shared" ref="T2691:T2754" si="171">I2691/86400 + 25569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41870.874675925923</v>
      </c>
      <c r="T2702" s="8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41780.745254629626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41934.914918981478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42655.465891203705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41044.648113425923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41078.899826388893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41747.887060185181</v>
      </c>
      <c r="T2753" s="8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 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J2755/86400 +25569</f>
        <v>41117.900729166664</v>
      </c>
      <c r="T2755" s="8">
        <f t="shared" ref="T2755:T2818" si="175">I2755/86400 + 25569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41863.636006944442</v>
      </c>
      <c r="T2756" s="8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41620.900474537033</v>
      </c>
      <c r="T2758" s="8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40736.668032407411</v>
      </c>
      <c r="T2768" s="8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41745.826273148152</v>
      </c>
      <c r="T2771" s="8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42550.701886574076</v>
      </c>
      <c r="T2790" s="8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 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J2819/86400 +25569</f>
        <v>42023.634976851856</v>
      </c>
      <c r="T2819" s="8">
        <f t="shared" ref="T2819:T2882" si="179">I2819/86400 + 25569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42291.739548611113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42480.80064814815</v>
      </c>
      <c r="T2862" s="8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42672.955138888894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 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J2883/86400 +25569</f>
        <v>41916.597638888888</v>
      </c>
      <c r="T2883" s="8">
        <f t="shared" ref="T2883:T2946" si="183">I2883/86400 + 25569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42444.877743055556</v>
      </c>
      <c r="T2909" s="8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42499.73170138889</v>
      </c>
      <c r="T2910" s="8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41863.584120370375</v>
      </c>
      <c r="T2927" s="8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 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J2947/86400 +25569</f>
        <v>42118.139583333337</v>
      </c>
      <c r="T2947" s="8">
        <f t="shared" ref="T2947:T3010" si="187">I2947/86400 + 25569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42654.973703703705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</v>
      </c>
      <c r="T2990" s="8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42090.912499999999</v>
      </c>
      <c r="T2998" s="8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41957.756840277776</v>
      </c>
      <c r="T3008" s="8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 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J3011/86400 +25569</f>
        <v>41939.569907407407</v>
      </c>
      <c r="T3011" s="8">
        <f t="shared" ref="T3011:T3074" si="191">I3011/86400 + 25569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41920.123611111107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42163.298333333332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42121.675763888888</v>
      </c>
      <c r="T3025" s="8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41975.901180555556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42744.416030092594</v>
      </c>
      <c r="T3053" s="8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42630.922893518524</v>
      </c>
      <c r="T3065" s="8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 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J3075/86400 +25569</f>
        <v>42111.684027777781</v>
      </c>
      <c r="T3075" s="8">
        <f t="shared" ref="T3075:T3138" si="195">I3075/86400 + 25569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42409.571284722224</v>
      </c>
      <c r="T3076" s="8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42551.102314814816</v>
      </c>
      <c r="T3077" s="8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42246.883784722224</v>
      </c>
      <c r="T3087" s="8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41760.909039351856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42241.429120370369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42128.814247685186</v>
      </c>
      <c r="T3109" s="8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41885.595138888893</v>
      </c>
      <c r="T3113" s="8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42509.374537037038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42435.942083333328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42427.018078703702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42800.720127314809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 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J3139/86400 +25569</f>
        <v>42807.885057870371</v>
      </c>
      <c r="T3139" s="8">
        <f t="shared" ref="T3139:T3202" si="199">I3139/86400 + 25569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41447.839722222227</v>
      </c>
      <c r="T3160" s="8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41766.805729166663</v>
      </c>
      <c r="T3166" s="8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41878.878379629634</v>
      </c>
      <c r="T3175" s="8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41858.761782407411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 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J3203/86400 +25569</f>
        <v>41861.767094907409</v>
      </c>
      <c r="T3203" s="8">
        <f t="shared" ref="T3203:T3266" si="203">I3203/86400 + 25569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41778.637245370366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42206.835370370369</v>
      </c>
      <c r="T3225" s="8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41898.168124999997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 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J3267/86400 +25569</f>
        <v>42311.711979166663</v>
      </c>
      <c r="T3267" s="8">
        <f t="shared" ref="T3267:T3330" si="207">I3267/86400 + 25569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42136.536134259259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42137.395798611113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41931.682939814811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42431.102534722224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42538.735833333332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42466.303715277776</v>
      </c>
      <c r="T3317" s="8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42499.039629629631</v>
      </c>
      <c r="T3319" s="8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 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J3331/86400 +25569</f>
        <v>41837.323009259257</v>
      </c>
      <c r="T3331" s="8">
        <f t="shared" ref="T3331:T3394" si="211">I3331/86400 + 25569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42437.398680555554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42062.296412037038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42321.101759259254</v>
      </c>
      <c r="T3367" s="8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42053.732627314814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41937.953449074077</v>
      </c>
      <c r="T3382" s="8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41947.762592592597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41815.774826388893</v>
      </c>
      <c r="T3392" s="8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 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J3395/86400 +25569</f>
        <v>41923.921643518523</v>
      </c>
      <c r="T3395" s="8">
        <f t="shared" ref="T3395:T3458" si="215">I3395/86400 + 25569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42140.712314814809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41764.446631944447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41941.752037037033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42544.814328703702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41800.380428240736</v>
      </c>
      <c r="T3436" s="8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42100.927858796298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42124.841111111113</v>
      </c>
      <c r="T3444" s="8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 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J3459/86400 +25569</f>
        <v>42016.706678240742</v>
      </c>
      <c r="T3459" s="8">
        <f t="shared" ref="T3459:T3522" si="219">I3459/86400 + 25569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41852.527222222227</v>
      </c>
      <c r="T3462" s="8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42605.765381944446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41841.820486111115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42053.916921296295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41781.855092592596</v>
      </c>
      <c r="T3481" s="8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41989.247546296298</v>
      </c>
      <c r="T3483" s="8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41915.762835648144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42511.741944444446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42419.919421296298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41794.817523148144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 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J3523/86400 +25569</f>
        <v>41881.361342592594</v>
      </c>
      <c r="T3523" s="8">
        <f t="shared" ref="T3523:T3586" si="223">I3523/86400 + 25569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42248.640162037038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41923.354351851856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42115.889652777776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42236.623252314814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41976.331979166665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41926.942685185189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 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J3587/86400 +25569</f>
        <v>41964.716319444444</v>
      </c>
      <c r="T3587" s="8">
        <f t="shared" ref="T3587:T3650" si="227">I3587/86400 + 25569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42506.709374999999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42429.991724537038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41789.726979166662</v>
      </c>
      <c r="T3614" s="8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42661.132245370369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42545.774189814816</v>
      </c>
      <c r="T3626" s="8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42226.694780092592</v>
      </c>
      <c r="T3638" s="8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41899.627071759256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 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J3651/86400 +25569</f>
        <v>41780.712893518517</v>
      </c>
      <c r="T3651" s="8">
        <f t="shared" ref="T3651:T3714" si="231">I3651/86400 + 25569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42737.910138888888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42499.629849537036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42173.970127314809</v>
      </c>
      <c r="T3669" s="8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41802.574282407411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42627.454097222224</v>
      </c>
      <c r="T3682" s="8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41940.598182870366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41810.142199074078</v>
      </c>
      <c r="T3710" s="8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42134.172071759254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 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J3715/86400 +25569</f>
        <v>42505.738032407404</v>
      </c>
      <c r="T3715" s="8">
        <f t="shared" ref="T3715:T3778" si="235">I3715/86400 + 25569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42118.556331018517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41943.753032407403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42465.491435185184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42462.140868055554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41831.697939814811</v>
      </c>
      <c r="T3747" s="8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41747.471504629633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42656.005173611113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 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J3779/86400 +25569</f>
        <v>41887.111354166671</v>
      </c>
      <c r="T3779" s="8">
        <f t="shared" ref="T3779:T3842" si="239">I3779/86400 + 25569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42546.862233796295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41831.722777777773</v>
      </c>
      <c r="T3800" s="8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41963.872361111113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42155.142638888894</v>
      </c>
      <c r="T3841" s="8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 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J3843/86400 +25569</f>
        <v>41780.785729166666</v>
      </c>
      <c r="T3843" s="8">
        <f t="shared" ref="T3843:T3906" si="243">I3843/86400 + 25569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42248.627013888894</v>
      </c>
      <c r="T3847" s="8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42128.431064814809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41833.660995370374</v>
      </c>
      <c r="T3862" s="8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41865.659780092596</v>
      </c>
      <c r="T3870" s="8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41793.172199074077</v>
      </c>
      <c r="T3872" s="8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41867.652280092589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41843.775011574078</v>
      </c>
      <c r="T3901" s="8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42317.826377314814</v>
      </c>
      <c r="T3903" s="8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 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J3907/86400 +25569</f>
        <v>42124.623877314814</v>
      </c>
      <c r="T3907" s="8">
        <f t="shared" ref="T3907:T3970" si="247">I3907/86400 + 25569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42114.818935185191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42221.656782407408</v>
      </c>
      <c r="T3937" s="8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42151.905717592592</v>
      </c>
      <c r="T3940" s="8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41829.325497685189</v>
      </c>
      <c r="T3950" s="8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42513.976319444446</v>
      </c>
      <c r="T3959" s="8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41816.950370370367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 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J3971/86400 +25569</f>
        <v>42601.854699074072</v>
      </c>
      <c r="T3971" s="8">
        <f t="shared" ref="T3971:T4034" si="251">I3971/86400 + 25569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42447.863553240742</v>
      </c>
      <c r="T3972" s="8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41920.963472222225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41950.266944444447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42174.780821759261</v>
      </c>
      <c r="T4017" s="8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41990.584108796298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42408.999571759261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</v>
      </c>
      <c r="T4031" s="8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 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J4035/86400 +25569</f>
        <v>42614.268796296295</v>
      </c>
      <c r="T4035" s="8">
        <f t="shared" ref="T4035:T4098" si="255">I4035/86400 + 25569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41903.882951388892</v>
      </c>
      <c r="T4037" s="8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41804.937083333338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42497.070775462962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41869.798726851848</v>
      </c>
      <c r="T4040" s="8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41761.810150462959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42534.933321759258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42078.345208333332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41905.795706018514</v>
      </c>
      <c r="T4078" s="8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 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J4099/86400 +25569</f>
        <v>42344.824502314819</v>
      </c>
      <c r="T4099" s="8">
        <f t="shared" ref="T4099:T4115" si="259">I4099/86400 + 25569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42767.031678240739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42512.626747685186</v>
      </c>
      <c r="T4112" s="8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2"/>
  <sheetViews>
    <sheetView workbookViewId="0">
      <selection activeCell="E7" sqref="E7"/>
    </sheetView>
  </sheetViews>
  <sheetFormatPr defaultRowHeight="15" x14ac:dyDescent="0.25"/>
  <cols>
    <col min="1" max="1" width="25.140625" customWidth="1"/>
    <col min="2" max="2" width="16.28515625" customWidth="1"/>
    <col min="3" max="5" width="12" bestFit="1" customWidth="1"/>
  </cols>
  <sheetData>
    <row r="2" spans="1:5" x14ac:dyDescent="0.25">
      <c r="A2" s="6" t="s">
        <v>8308</v>
      </c>
      <c r="B2" t="s">
        <v>8319</v>
      </c>
    </row>
    <row r="4" spans="1:5" x14ac:dyDescent="0.25">
      <c r="A4" s="6" t="s">
        <v>8399</v>
      </c>
      <c r="B4" s="6" t="s">
        <v>8361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7" t="s">
        <v>8348</v>
      </c>
      <c r="B6" s="5"/>
      <c r="C6" s="5">
        <v>18.24285801469993</v>
      </c>
      <c r="D6" s="5"/>
      <c r="E6" s="5">
        <v>18.24285801469993</v>
      </c>
    </row>
    <row r="7" spans="1:5" x14ac:dyDescent="0.25">
      <c r="A7" s="7" t="s">
        <v>8349</v>
      </c>
      <c r="B7" s="5"/>
      <c r="C7" s="5"/>
      <c r="D7" s="5">
        <v>16509.547933445112</v>
      </c>
      <c r="E7" s="5">
        <v>16509.547933445112</v>
      </c>
    </row>
    <row r="8" spans="1:5" x14ac:dyDescent="0.25">
      <c r="A8" s="7" t="s">
        <v>8356</v>
      </c>
      <c r="B8" s="5"/>
      <c r="C8" s="5">
        <v>19.823443984339736</v>
      </c>
      <c r="D8" s="5">
        <v>122.96160502645505</v>
      </c>
      <c r="E8" s="5">
        <v>66.235616453291613</v>
      </c>
    </row>
    <row r="9" spans="1:5" x14ac:dyDescent="0.25">
      <c r="A9" s="7" t="s">
        <v>8355</v>
      </c>
      <c r="B9" s="5">
        <v>6.9995506021297409</v>
      </c>
      <c r="C9" s="5">
        <v>0.5</v>
      </c>
      <c r="D9" s="5">
        <v>316.76361143517062</v>
      </c>
      <c r="E9" s="5">
        <v>213.29227280408597</v>
      </c>
    </row>
    <row r="10" spans="1:5" x14ac:dyDescent="0.25">
      <c r="A10" s="7" t="s">
        <v>8321</v>
      </c>
      <c r="B10" s="5">
        <v>381.2914866345227</v>
      </c>
      <c r="C10" s="5">
        <v>14.961386554809058</v>
      </c>
      <c r="D10" s="5">
        <v>216.37884008998304</v>
      </c>
      <c r="E10" s="5">
        <v>145.00216193224068</v>
      </c>
    </row>
    <row r="11" spans="1:5" x14ac:dyDescent="0.25">
      <c r="A11" s="7" t="s">
        <v>8320</v>
      </c>
      <c r="B11" s="5">
        <v>1.6550303569660392</v>
      </c>
      <c r="C11" s="5">
        <v>2.7416203665666621</v>
      </c>
      <c r="D11" s="5"/>
      <c r="E11" s="5">
        <v>2.0625016105662719</v>
      </c>
    </row>
    <row r="12" spans="1:5" x14ac:dyDescent="0.25">
      <c r="A12" s="7" t="s">
        <v>8362</v>
      </c>
      <c r="B12" s="5">
        <v>130.16283227306917</v>
      </c>
      <c r="C12" s="5">
        <v>11.942622782595411</v>
      </c>
      <c r="D12" s="5">
        <v>11145.653044912729</v>
      </c>
      <c r="E12" s="5">
        <v>3925.2570819734324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8"/>
  <sheetViews>
    <sheetView tabSelected="1" workbookViewId="0">
      <selection activeCell="K3" sqref="K3"/>
    </sheetView>
  </sheetViews>
  <sheetFormatPr defaultRowHeight="15" x14ac:dyDescent="0.25"/>
  <cols>
    <col min="1" max="1" width="13.5703125" customWidth="1"/>
    <col min="2" max="2" width="16.28515625" customWidth="1"/>
    <col min="3" max="3" width="5.140625" customWidth="1"/>
    <col min="4" max="4" width="6.7109375" customWidth="1"/>
    <col min="5" max="5" width="6.140625" customWidth="1"/>
    <col min="6" max="6" width="12.28515625" customWidth="1"/>
    <col min="7" max="7" width="10.28515625" customWidth="1"/>
    <col min="8" max="8" width="10.85546875" customWidth="1"/>
    <col min="9" max="9" width="7.5703125" customWidth="1"/>
    <col min="10" max="11" width="11.2851562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2" spans="1:10" x14ac:dyDescent="0.25">
      <c r="A2" s="6" t="s">
        <v>8218</v>
      </c>
      <c r="B2" t="s">
        <v>8219</v>
      </c>
    </row>
    <row r="4" spans="1:10" x14ac:dyDescent="0.25">
      <c r="A4" s="6" t="s">
        <v>8360</v>
      </c>
      <c r="B4" s="6" t="s">
        <v>8361</v>
      </c>
    </row>
    <row r="5" spans="1:10" x14ac:dyDescent="0.25">
      <c r="A5" s="6" t="s">
        <v>8363</v>
      </c>
      <c r="B5" t="s">
        <v>8310</v>
      </c>
      <c r="C5" t="s">
        <v>8336</v>
      </c>
      <c r="D5" t="s">
        <v>8333</v>
      </c>
      <c r="E5" t="s">
        <v>8325</v>
      </c>
      <c r="F5" t="s">
        <v>8338</v>
      </c>
      <c r="G5" t="s">
        <v>8322</v>
      </c>
      <c r="H5" t="s">
        <v>8319</v>
      </c>
      <c r="I5" t="s">
        <v>8317</v>
      </c>
      <c r="J5" t="s">
        <v>8362</v>
      </c>
    </row>
    <row r="6" spans="1:10" x14ac:dyDescent="0.25">
      <c r="A6" s="7" t="s">
        <v>8367</v>
      </c>
      <c r="B6" s="5">
        <v>25</v>
      </c>
      <c r="C6" s="5">
        <v>4</v>
      </c>
      <c r="D6" s="5">
        <v>13</v>
      </c>
      <c r="E6" s="5">
        <v>54</v>
      </c>
      <c r="F6" s="5">
        <v>10</v>
      </c>
      <c r="G6" s="5">
        <v>11</v>
      </c>
      <c r="H6" s="5">
        <v>9</v>
      </c>
      <c r="I6" s="5">
        <v>56</v>
      </c>
      <c r="J6" s="5">
        <v>182</v>
      </c>
    </row>
    <row r="7" spans="1:10" x14ac:dyDescent="0.25">
      <c r="A7" s="7" t="s">
        <v>8368</v>
      </c>
      <c r="B7" s="5">
        <v>27</v>
      </c>
      <c r="C7" s="5">
        <v>5</v>
      </c>
      <c r="D7" s="5">
        <v>11</v>
      </c>
      <c r="E7" s="5">
        <v>49</v>
      </c>
      <c r="F7" s="5">
        <v>13</v>
      </c>
      <c r="G7" s="5">
        <v>6</v>
      </c>
      <c r="H7" s="5">
        <v>20</v>
      </c>
      <c r="I7" s="5">
        <v>71</v>
      </c>
      <c r="J7" s="5">
        <v>202</v>
      </c>
    </row>
    <row r="8" spans="1:10" x14ac:dyDescent="0.25">
      <c r="A8" s="7" t="s">
        <v>8369</v>
      </c>
      <c r="B8" s="5">
        <v>37</v>
      </c>
      <c r="C8" s="5">
        <v>1</v>
      </c>
      <c r="D8" s="5">
        <v>6</v>
      </c>
      <c r="E8" s="5">
        <v>49</v>
      </c>
      <c r="F8" s="5">
        <v>9</v>
      </c>
      <c r="G8" s="5">
        <v>5</v>
      </c>
      <c r="H8" s="5">
        <v>17</v>
      </c>
      <c r="I8" s="5">
        <v>56</v>
      </c>
      <c r="J8" s="5">
        <v>180</v>
      </c>
    </row>
    <row r="9" spans="1:10" x14ac:dyDescent="0.25">
      <c r="A9" s="7" t="s">
        <v>8370</v>
      </c>
      <c r="B9" s="5">
        <v>31</v>
      </c>
      <c r="C9" s="5">
        <v>1</v>
      </c>
      <c r="D9" s="5">
        <v>3</v>
      </c>
      <c r="E9" s="5">
        <v>48</v>
      </c>
      <c r="F9" s="5">
        <v>6</v>
      </c>
      <c r="G9" s="5">
        <v>6</v>
      </c>
      <c r="H9" s="5">
        <v>26</v>
      </c>
      <c r="I9" s="5">
        <v>71</v>
      </c>
      <c r="J9" s="5">
        <v>192</v>
      </c>
    </row>
    <row r="10" spans="1:10" x14ac:dyDescent="0.25">
      <c r="A10" s="7" t="s">
        <v>8371</v>
      </c>
      <c r="B10" s="5">
        <v>23</v>
      </c>
      <c r="C10" s="5">
        <v>6</v>
      </c>
      <c r="D10" s="5">
        <v>5</v>
      </c>
      <c r="E10" s="5">
        <v>54</v>
      </c>
      <c r="F10" s="5">
        <v>13</v>
      </c>
      <c r="G10" s="5">
        <v>8</v>
      </c>
      <c r="H10" s="5">
        <v>14</v>
      </c>
      <c r="I10" s="5">
        <v>111</v>
      </c>
      <c r="J10" s="5">
        <v>234</v>
      </c>
    </row>
    <row r="11" spans="1:10" x14ac:dyDescent="0.25">
      <c r="A11" s="7" t="s">
        <v>8372</v>
      </c>
      <c r="B11" s="5">
        <v>30</v>
      </c>
      <c r="C11" s="5">
        <v>1</v>
      </c>
      <c r="D11" s="5">
        <v>2</v>
      </c>
      <c r="E11" s="5">
        <v>46</v>
      </c>
      <c r="F11" s="5">
        <v>8</v>
      </c>
      <c r="G11" s="5">
        <v>7</v>
      </c>
      <c r="H11" s="5">
        <v>17</v>
      </c>
      <c r="I11" s="5">
        <v>100</v>
      </c>
      <c r="J11" s="5">
        <v>211</v>
      </c>
    </row>
    <row r="12" spans="1:10" x14ac:dyDescent="0.25">
      <c r="A12" s="7" t="s">
        <v>8373</v>
      </c>
      <c r="B12" s="5">
        <v>25</v>
      </c>
      <c r="C12" s="5">
        <v>4</v>
      </c>
      <c r="D12" s="5">
        <v>6</v>
      </c>
      <c r="E12" s="5">
        <v>39</v>
      </c>
      <c r="F12" s="5">
        <v>6</v>
      </c>
      <c r="G12" s="5">
        <v>9</v>
      </c>
      <c r="H12" s="5">
        <v>18</v>
      </c>
      <c r="I12" s="5">
        <v>87</v>
      </c>
      <c r="J12" s="5">
        <v>194</v>
      </c>
    </row>
    <row r="13" spans="1:10" x14ac:dyDescent="0.25">
      <c r="A13" s="7" t="s">
        <v>8374</v>
      </c>
      <c r="B13" s="5">
        <v>16</v>
      </c>
      <c r="C13" s="5">
        <v>2</v>
      </c>
      <c r="D13" s="5">
        <v>5</v>
      </c>
      <c r="E13" s="5">
        <v>44</v>
      </c>
      <c r="F13" s="5">
        <v>7</v>
      </c>
      <c r="G13" s="5">
        <v>2</v>
      </c>
      <c r="H13" s="5">
        <v>18</v>
      </c>
      <c r="I13" s="5">
        <v>72</v>
      </c>
      <c r="J13" s="5">
        <v>166</v>
      </c>
    </row>
    <row r="14" spans="1:10" x14ac:dyDescent="0.25">
      <c r="A14" s="7" t="s">
        <v>8375</v>
      </c>
      <c r="B14" s="5">
        <v>19</v>
      </c>
      <c r="C14" s="5">
        <v>2</v>
      </c>
      <c r="D14" s="5">
        <v>2</v>
      </c>
      <c r="E14" s="5">
        <v>38</v>
      </c>
      <c r="F14" s="5">
        <v>7</v>
      </c>
      <c r="G14" s="5">
        <v>5</v>
      </c>
      <c r="H14" s="5">
        <v>15</v>
      </c>
      <c r="I14" s="5">
        <v>59</v>
      </c>
      <c r="J14" s="5">
        <v>147</v>
      </c>
    </row>
    <row r="15" spans="1:10" x14ac:dyDescent="0.25">
      <c r="A15" s="7" t="s">
        <v>8376</v>
      </c>
      <c r="B15" s="5">
        <v>29</v>
      </c>
      <c r="C15" s="5">
        <v>4</v>
      </c>
      <c r="D15" s="5">
        <v>10</v>
      </c>
      <c r="E15" s="5">
        <v>43</v>
      </c>
      <c r="F15" s="5">
        <v>9</v>
      </c>
      <c r="G15" s="5">
        <v>3</v>
      </c>
      <c r="H15" s="5">
        <v>20</v>
      </c>
      <c r="I15" s="5">
        <v>65</v>
      </c>
      <c r="J15" s="5">
        <v>183</v>
      </c>
    </row>
    <row r="16" spans="1:10" x14ac:dyDescent="0.25">
      <c r="A16" s="7" t="s">
        <v>8377</v>
      </c>
      <c r="B16" s="5">
        <v>23</v>
      </c>
      <c r="C16" s="5">
        <v>4</v>
      </c>
      <c r="D16" s="5">
        <v>13</v>
      </c>
      <c r="E16" s="5">
        <v>46</v>
      </c>
      <c r="F16" s="5">
        <v>8</v>
      </c>
      <c r="G16" s="5">
        <v>11</v>
      </c>
      <c r="H16" s="5">
        <v>24</v>
      </c>
      <c r="I16" s="5">
        <v>54</v>
      </c>
      <c r="J16" s="5">
        <v>183</v>
      </c>
    </row>
    <row r="17" spans="1:10" x14ac:dyDescent="0.25">
      <c r="A17" s="7" t="s">
        <v>8378</v>
      </c>
      <c r="B17" s="5">
        <v>15</v>
      </c>
      <c r="C17" s="5"/>
      <c r="D17" s="5">
        <v>4</v>
      </c>
      <c r="E17" s="5">
        <v>30</v>
      </c>
      <c r="F17" s="5">
        <v>7</v>
      </c>
      <c r="G17" s="5">
        <v>7</v>
      </c>
      <c r="H17" s="5">
        <v>11</v>
      </c>
      <c r="I17" s="5">
        <v>37</v>
      </c>
      <c r="J17" s="5">
        <v>111</v>
      </c>
    </row>
    <row r="18" spans="1:10" x14ac:dyDescent="0.25">
      <c r="A18" s="7" t="s">
        <v>8362</v>
      </c>
      <c r="B18" s="5">
        <v>300</v>
      </c>
      <c r="C18" s="5">
        <v>34</v>
      </c>
      <c r="D18" s="5">
        <v>80</v>
      </c>
      <c r="E18" s="5">
        <v>540</v>
      </c>
      <c r="F18" s="5">
        <v>103</v>
      </c>
      <c r="G18" s="5">
        <v>80</v>
      </c>
      <c r="H18" s="5">
        <v>209</v>
      </c>
      <c r="I18" s="5">
        <v>839</v>
      </c>
      <c r="J18" s="5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N12" sqref="N12"/>
    </sheetView>
  </sheetViews>
  <sheetFormatPr defaultRowHeight="15" x14ac:dyDescent="0.25"/>
  <cols>
    <col min="1" max="1" width="13.5703125" customWidth="1"/>
    <col min="2" max="2" width="17.85546875" customWidth="1"/>
    <col min="3" max="3" width="5.5703125" bestFit="1" customWidth="1"/>
    <col min="4" max="4" width="6.85546875" bestFit="1" customWidth="1"/>
    <col min="5" max="5" width="14.85546875" bestFit="1" customWidth="1"/>
    <col min="6" max="6" width="11.28515625" customWidth="1"/>
    <col min="7" max="7" width="5.5703125" customWidth="1"/>
    <col min="8" max="8" width="4.42578125" customWidth="1"/>
    <col min="9" max="9" width="4.7109375" customWidth="1"/>
    <col min="10" max="10" width="6.85546875" customWidth="1"/>
    <col min="11" max="11" width="14.85546875" customWidth="1"/>
    <col min="12" max="12" width="11.28515625" customWidth="1"/>
    <col min="13" max="13" width="7.85546875" customWidth="1"/>
    <col min="14" max="14" width="9.42578125" customWidth="1"/>
    <col min="15" max="15" width="9.7109375" customWidth="1"/>
    <col min="16" max="16" width="4.28515625" customWidth="1"/>
    <col min="17" max="17" width="12.42578125" customWidth="1"/>
    <col min="18" max="18" width="6.140625" customWidth="1"/>
    <col min="19" max="19" width="13.5703125" customWidth="1"/>
    <col min="20" max="20" width="7.7109375" customWidth="1"/>
    <col min="21" max="21" width="6.85546875" customWidth="1"/>
    <col min="22" max="22" width="10.140625" customWidth="1"/>
    <col min="23" max="23" width="7.28515625" customWidth="1"/>
    <col min="24" max="24" width="11.5703125" customWidth="1"/>
    <col min="25" max="25" width="6.5703125" customWidth="1"/>
    <col min="26" max="26" width="5.5703125" customWidth="1"/>
    <col min="27" max="27" width="4.42578125" customWidth="1"/>
    <col min="28" max="28" width="15.85546875" customWidth="1"/>
    <col min="29" max="29" width="11" customWidth="1"/>
    <col min="30" max="30" width="4.7109375" customWidth="1"/>
    <col min="31" max="31" width="13.85546875" customWidth="1"/>
    <col min="32" max="32" width="6.42578125" customWidth="1"/>
    <col min="33" max="33" width="11" customWidth="1"/>
    <col min="34" max="34" width="16.85546875" customWidth="1"/>
    <col min="35" max="35" width="6.85546875" customWidth="1"/>
    <col min="36" max="36" width="14.85546875" customWidth="1"/>
    <col min="37" max="37" width="9.85546875" customWidth="1"/>
    <col min="38" max="38" width="11.42578125" customWidth="1"/>
    <col min="39" max="39" width="12.140625" customWidth="1"/>
    <col min="40" max="40" width="10.140625" customWidth="1"/>
    <col min="41" max="41" width="4.85546875" customWidth="1"/>
    <col min="42" max="42" width="11.7109375" customWidth="1"/>
    <col min="43" max="44" width="11.28515625" customWidth="1"/>
    <col min="45" max="45" width="10.140625" customWidth="1"/>
    <col min="46" max="46" width="4.85546875" customWidth="1"/>
    <col min="47" max="47" width="15.85546875" bestFit="1" customWidth="1"/>
    <col min="48" max="48" width="9.42578125" customWidth="1"/>
    <col min="49" max="49" width="5.5703125" customWidth="1"/>
    <col min="50" max="50" width="6.85546875" customWidth="1"/>
    <col min="51" max="51" width="12.42578125" customWidth="1"/>
    <col min="52" max="52" width="9.140625" customWidth="1"/>
    <col min="53" max="53" width="12.140625" customWidth="1"/>
    <col min="54" max="54" width="11.28515625" customWidth="1"/>
    <col min="55" max="56" width="12" bestFit="1" customWidth="1"/>
    <col min="57" max="57" width="6" customWidth="1"/>
    <col min="58" max="58" width="12" bestFit="1" customWidth="1"/>
    <col min="59" max="59" width="7" customWidth="1"/>
    <col min="60" max="60" width="5" customWidth="1"/>
    <col min="61" max="62" width="12" bestFit="1" customWidth="1"/>
    <col min="63" max="63" width="8" customWidth="1"/>
    <col min="64" max="64" width="12" bestFit="1" customWidth="1"/>
    <col min="65" max="65" width="6" customWidth="1"/>
    <col min="66" max="73" width="12" bestFit="1" customWidth="1"/>
    <col min="74" max="74" width="8" customWidth="1"/>
    <col min="75" max="75" width="3" customWidth="1"/>
    <col min="76" max="76" width="12" bestFit="1" customWidth="1"/>
    <col min="77" max="77" width="5" customWidth="1"/>
    <col min="78" max="78" width="12" bestFit="1" customWidth="1"/>
    <col min="79" max="79" width="5" customWidth="1"/>
    <col min="80" max="81" width="12" bestFit="1" customWidth="1"/>
    <col min="82" max="82" width="6" customWidth="1"/>
    <col min="83" max="83" width="5" customWidth="1"/>
    <col min="84" max="84" width="3" customWidth="1"/>
    <col min="85" max="85" width="7" customWidth="1"/>
    <col min="86" max="86" width="12" bestFit="1" customWidth="1"/>
    <col min="87" max="87" width="6" customWidth="1"/>
    <col min="88" max="91" width="12" bestFit="1" customWidth="1"/>
    <col min="92" max="92" width="5" customWidth="1"/>
    <col min="93" max="93" width="3" customWidth="1"/>
    <col min="94" max="94" width="7" customWidth="1"/>
    <col min="95" max="98" width="12" bestFit="1" customWidth="1"/>
    <col min="99" max="99" width="6" customWidth="1"/>
    <col min="100" max="100" width="3" customWidth="1"/>
    <col min="101" max="103" width="12" bestFit="1" customWidth="1"/>
    <col min="104" max="104" width="5" customWidth="1"/>
    <col min="105" max="106" width="12" bestFit="1" customWidth="1"/>
    <col min="107" max="107" width="5" customWidth="1"/>
    <col min="108" max="110" width="12" bestFit="1" customWidth="1"/>
    <col min="111" max="111" width="6" customWidth="1"/>
    <col min="112" max="113" width="12" bestFit="1" customWidth="1"/>
    <col min="114" max="114" width="3" customWidth="1"/>
    <col min="115" max="115" width="5" customWidth="1"/>
    <col min="116" max="116" width="6" customWidth="1"/>
    <col min="117" max="117" width="12" bestFit="1" customWidth="1"/>
    <col min="118" max="118" width="7" customWidth="1"/>
    <col min="119" max="119" width="5" customWidth="1"/>
    <col min="120" max="120" width="12" bestFit="1" customWidth="1"/>
    <col min="121" max="121" width="7" customWidth="1"/>
    <col min="122" max="124" width="12" bestFit="1" customWidth="1"/>
    <col min="125" max="125" width="3" customWidth="1"/>
    <col min="126" max="126" width="5" customWidth="1"/>
    <col min="127" max="127" width="12" bestFit="1" customWidth="1"/>
    <col min="128" max="128" width="6" customWidth="1"/>
    <col min="129" max="130" width="12" bestFit="1" customWidth="1"/>
    <col min="131" max="131" width="5" customWidth="1"/>
    <col min="132" max="136" width="12" bestFit="1" customWidth="1"/>
    <col min="137" max="137" width="7" customWidth="1"/>
    <col min="138" max="138" width="12" bestFit="1" customWidth="1"/>
    <col min="139" max="139" width="3" customWidth="1"/>
    <col min="140" max="142" width="12" bestFit="1" customWidth="1"/>
    <col min="143" max="143" width="5" customWidth="1"/>
    <col min="144" max="146" width="12" bestFit="1" customWidth="1"/>
    <col min="147" max="147" width="6" customWidth="1"/>
    <col min="148" max="148" width="11" bestFit="1" customWidth="1"/>
    <col min="149" max="150" width="12" bestFit="1" customWidth="1"/>
    <col min="151" max="151" width="3" customWidth="1"/>
    <col min="152" max="154" width="12" bestFit="1" customWidth="1"/>
    <col min="155" max="155" width="5" customWidth="1"/>
    <col min="156" max="158" width="12" bestFit="1" customWidth="1"/>
    <col min="159" max="159" width="5" customWidth="1"/>
    <col min="160" max="160" width="12" bestFit="1" customWidth="1"/>
    <col min="161" max="161" width="11" bestFit="1" customWidth="1"/>
    <col min="162" max="162" width="3" customWidth="1"/>
    <col min="163" max="165" width="12" bestFit="1" customWidth="1"/>
    <col min="166" max="166" width="6" customWidth="1"/>
    <col min="167" max="169" width="12" bestFit="1" customWidth="1"/>
    <col min="170" max="170" width="5" customWidth="1"/>
    <col min="171" max="171" width="8" customWidth="1"/>
    <col min="172" max="172" width="12" bestFit="1" customWidth="1"/>
    <col min="173" max="174" width="7" customWidth="1"/>
    <col min="175" max="175" width="12" bestFit="1" customWidth="1"/>
    <col min="176" max="176" width="5" customWidth="1"/>
    <col min="177" max="177" width="12" bestFit="1" customWidth="1"/>
    <col min="178" max="178" width="6" customWidth="1"/>
    <col min="179" max="180" width="12" bestFit="1" customWidth="1"/>
    <col min="181" max="181" width="6" customWidth="1"/>
    <col min="182" max="184" width="12" bestFit="1" customWidth="1"/>
    <col min="185" max="185" width="5" customWidth="1"/>
    <col min="186" max="191" width="12" bestFit="1" customWidth="1"/>
    <col min="192" max="192" width="5" customWidth="1"/>
    <col min="193" max="194" width="12" bestFit="1" customWidth="1"/>
    <col min="195" max="195" width="11" bestFit="1" customWidth="1"/>
    <col min="196" max="196" width="3" customWidth="1"/>
    <col min="197" max="201" width="12" bestFit="1" customWidth="1"/>
    <col min="202" max="202" width="5" customWidth="1"/>
    <col min="203" max="206" width="12" bestFit="1" customWidth="1"/>
    <col min="207" max="207" width="6" customWidth="1"/>
    <col min="208" max="209" width="12" bestFit="1" customWidth="1"/>
    <col min="210" max="210" width="3" customWidth="1"/>
    <col min="211" max="217" width="12" bestFit="1" customWidth="1"/>
    <col min="218" max="218" width="6" customWidth="1"/>
    <col min="219" max="221" width="12" bestFit="1" customWidth="1"/>
    <col min="222" max="222" width="5" customWidth="1"/>
    <col min="223" max="224" width="12" bestFit="1" customWidth="1"/>
    <col min="225" max="225" width="7" customWidth="1"/>
    <col min="226" max="229" width="12" bestFit="1" customWidth="1"/>
    <col min="230" max="230" width="6" customWidth="1"/>
    <col min="231" max="237" width="12" bestFit="1" customWidth="1"/>
    <col min="238" max="238" width="3" customWidth="1"/>
    <col min="239" max="240" width="12" bestFit="1" customWidth="1"/>
    <col min="241" max="241" width="5" customWidth="1"/>
    <col min="242" max="242" width="12" bestFit="1" customWidth="1"/>
    <col min="243" max="243" width="11" bestFit="1" customWidth="1"/>
    <col min="244" max="245" width="12" bestFit="1" customWidth="1"/>
    <col min="246" max="246" width="10" bestFit="1" customWidth="1"/>
    <col min="247" max="248" width="12" bestFit="1" customWidth="1"/>
    <col min="249" max="249" width="5" customWidth="1"/>
    <col min="250" max="251" width="12" bestFit="1" customWidth="1"/>
    <col min="252" max="252" width="5" customWidth="1"/>
    <col min="253" max="254" width="12" bestFit="1" customWidth="1"/>
    <col min="255" max="255" width="11" bestFit="1" customWidth="1"/>
    <col min="256" max="256" width="12" bestFit="1" customWidth="1"/>
    <col min="257" max="257" width="10" bestFit="1" customWidth="1"/>
    <col min="258" max="258" width="3" customWidth="1"/>
    <col min="259" max="259" width="10" bestFit="1" customWidth="1"/>
    <col min="260" max="261" width="12" bestFit="1" customWidth="1"/>
    <col min="262" max="262" width="7" customWidth="1"/>
    <col min="263" max="263" width="12" bestFit="1" customWidth="1"/>
    <col min="264" max="264" width="5" customWidth="1"/>
    <col min="265" max="265" width="12" bestFit="1" customWidth="1"/>
    <col min="266" max="266" width="6" customWidth="1"/>
    <col min="267" max="269" width="12" bestFit="1" customWidth="1"/>
    <col min="270" max="270" width="5" customWidth="1"/>
    <col min="271" max="271" width="11" bestFit="1" customWidth="1"/>
    <col min="272" max="274" width="12" bestFit="1" customWidth="1"/>
    <col min="275" max="275" width="5" customWidth="1"/>
    <col min="276" max="282" width="12" bestFit="1" customWidth="1"/>
    <col min="283" max="283" width="3" customWidth="1"/>
    <col min="284" max="286" width="12" bestFit="1" customWidth="1"/>
    <col min="287" max="287" width="6" customWidth="1"/>
    <col min="288" max="291" width="12" bestFit="1" customWidth="1"/>
    <col min="292" max="292" width="7" customWidth="1"/>
    <col min="293" max="293" width="5" customWidth="1"/>
    <col min="294" max="298" width="12" bestFit="1" customWidth="1"/>
    <col min="299" max="299" width="8" customWidth="1"/>
    <col min="300" max="301" width="12" bestFit="1" customWidth="1"/>
    <col min="302" max="302" width="6" customWidth="1"/>
    <col min="303" max="303" width="12" bestFit="1" customWidth="1"/>
    <col min="304" max="304" width="3" customWidth="1"/>
    <col min="305" max="306" width="12" bestFit="1" customWidth="1"/>
    <col min="307" max="307" width="5" customWidth="1"/>
    <col min="308" max="311" width="12" bestFit="1" customWidth="1"/>
    <col min="312" max="312" width="5" customWidth="1"/>
    <col min="313" max="314" width="12" bestFit="1" customWidth="1"/>
    <col min="315" max="315" width="6" customWidth="1"/>
    <col min="316" max="317" width="12" bestFit="1" customWidth="1"/>
    <col min="318" max="318" width="5" customWidth="1"/>
    <col min="319" max="327" width="12" bestFit="1" customWidth="1"/>
    <col min="328" max="328" width="8" customWidth="1"/>
    <col min="329" max="329" width="3" customWidth="1"/>
    <col min="330" max="331" width="12" bestFit="1" customWidth="1"/>
    <col min="332" max="332" width="7" customWidth="1"/>
    <col min="333" max="334" width="12" bestFit="1" customWidth="1"/>
    <col min="335" max="335" width="5" customWidth="1"/>
    <col min="336" max="337" width="12" bestFit="1" customWidth="1"/>
    <col min="338" max="338" width="5" customWidth="1"/>
    <col min="339" max="351" width="12" bestFit="1" customWidth="1"/>
    <col min="352" max="352" width="7" customWidth="1"/>
    <col min="353" max="353" width="3" customWidth="1"/>
    <col min="354" max="354" width="11" bestFit="1" customWidth="1"/>
    <col min="355" max="358" width="12" bestFit="1" customWidth="1"/>
    <col min="359" max="359" width="7" customWidth="1"/>
    <col min="360" max="360" width="12" bestFit="1" customWidth="1"/>
    <col min="361" max="361" width="11" bestFit="1" customWidth="1"/>
    <col min="362" max="363" width="12" bestFit="1" customWidth="1"/>
    <col min="364" max="364" width="6" customWidth="1"/>
    <col min="365" max="370" width="12" bestFit="1" customWidth="1"/>
    <col min="371" max="371" width="5" customWidth="1"/>
    <col min="372" max="375" width="12" bestFit="1" customWidth="1"/>
    <col min="376" max="376" width="7" customWidth="1"/>
    <col min="377" max="381" width="12" bestFit="1" customWidth="1"/>
    <col min="382" max="382" width="3" customWidth="1"/>
    <col min="383" max="383" width="12" bestFit="1" customWidth="1"/>
    <col min="384" max="384" width="6" customWidth="1"/>
    <col min="385" max="385" width="7" customWidth="1"/>
    <col min="386" max="388" width="12" bestFit="1" customWidth="1"/>
    <col min="389" max="389" width="11" bestFit="1" customWidth="1"/>
    <col min="390" max="393" width="12" bestFit="1" customWidth="1"/>
    <col min="394" max="394" width="5" customWidth="1"/>
    <col min="395" max="402" width="12" bestFit="1" customWidth="1"/>
    <col min="403" max="403" width="8" customWidth="1"/>
    <col min="404" max="405" width="12" bestFit="1" customWidth="1"/>
    <col min="406" max="406" width="3" customWidth="1"/>
    <col min="407" max="412" width="12" bestFit="1" customWidth="1"/>
    <col min="413" max="413" width="6" customWidth="1"/>
    <col min="414" max="414" width="12" bestFit="1" customWidth="1"/>
    <col min="415" max="415" width="7" customWidth="1"/>
    <col min="416" max="416" width="12" bestFit="1" customWidth="1"/>
    <col min="417" max="417" width="8" customWidth="1"/>
    <col min="418" max="418" width="5" customWidth="1"/>
    <col min="419" max="426" width="12" bestFit="1" customWidth="1"/>
    <col min="427" max="427" width="6" customWidth="1"/>
    <col min="428" max="437" width="12" bestFit="1" customWidth="1"/>
    <col min="438" max="438" width="3" customWidth="1"/>
    <col min="439" max="441" width="12" bestFit="1" customWidth="1"/>
    <col min="442" max="442" width="6" customWidth="1"/>
    <col min="443" max="446" width="12" bestFit="1" customWidth="1"/>
    <col min="447" max="447" width="9" customWidth="1"/>
    <col min="448" max="448" width="12" bestFit="1" customWidth="1"/>
    <col min="449" max="449" width="5" customWidth="1"/>
    <col min="450" max="450" width="12" bestFit="1" customWidth="1"/>
    <col min="451" max="451" width="9" customWidth="1"/>
    <col min="452" max="452" width="6" customWidth="1"/>
    <col min="453" max="461" width="12" bestFit="1" customWidth="1"/>
    <col min="462" max="462" width="6" customWidth="1"/>
    <col min="463" max="463" width="12" bestFit="1" customWidth="1"/>
    <col min="464" max="464" width="8" customWidth="1"/>
    <col min="465" max="471" width="12" bestFit="1" customWidth="1"/>
    <col min="472" max="472" width="6" customWidth="1"/>
    <col min="473" max="475" width="12" bestFit="1" customWidth="1"/>
    <col min="476" max="476" width="3" customWidth="1"/>
    <col min="477" max="480" width="12" bestFit="1" customWidth="1"/>
    <col min="481" max="481" width="7" customWidth="1"/>
    <col min="482" max="487" width="12" bestFit="1" customWidth="1"/>
    <col min="488" max="488" width="6" customWidth="1"/>
    <col min="489" max="492" width="12" bestFit="1" customWidth="1"/>
    <col min="493" max="493" width="5" customWidth="1"/>
    <col min="494" max="500" width="12" bestFit="1" customWidth="1"/>
    <col min="501" max="501" width="11" bestFit="1" customWidth="1"/>
    <col min="502" max="502" width="12" bestFit="1" customWidth="1"/>
    <col min="503" max="503" width="6" customWidth="1"/>
    <col min="504" max="504" width="3" customWidth="1"/>
    <col min="505" max="506" width="12" bestFit="1" customWidth="1"/>
    <col min="507" max="507" width="5" customWidth="1"/>
    <col min="508" max="508" width="12" bestFit="1" customWidth="1"/>
    <col min="509" max="509" width="7" customWidth="1"/>
    <col min="510" max="512" width="12" bestFit="1" customWidth="1"/>
    <col min="513" max="513" width="5" customWidth="1"/>
    <col min="514" max="514" width="6" customWidth="1"/>
    <col min="515" max="516" width="12" bestFit="1" customWidth="1"/>
    <col min="517" max="517" width="5" customWidth="1"/>
    <col min="518" max="518" width="6" customWidth="1"/>
    <col min="519" max="520" width="12" bestFit="1" customWidth="1"/>
    <col min="521" max="521" width="5" customWidth="1"/>
    <col min="522" max="522" width="11" bestFit="1" customWidth="1"/>
    <col min="523" max="527" width="12" bestFit="1" customWidth="1"/>
    <col min="528" max="528" width="8" customWidth="1"/>
    <col min="529" max="530" width="12" bestFit="1" customWidth="1"/>
    <col min="531" max="531" width="5" customWidth="1"/>
    <col min="532" max="533" width="12" bestFit="1" customWidth="1"/>
    <col min="534" max="534" width="5" customWidth="1"/>
    <col min="535" max="535" width="6" customWidth="1"/>
    <col min="536" max="542" width="12" bestFit="1" customWidth="1"/>
    <col min="543" max="543" width="10" bestFit="1" customWidth="1"/>
    <col min="544" max="549" width="12" bestFit="1" customWidth="1"/>
    <col min="550" max="550" width="5" customWidth="1"/>
    <col min="551" max="554" width="12" bestFit="1" customWidth="1"/>
    <col min="555" max="555" width="8" customWidth="1"/>
    <col min="556" max="572" width="12" bestFit="1" customWidth="1"/>
    <col min="573" max="573" width="6" customWidth="1"/>
    <col min="574" max="575" width="12" bestFit="1" customWidth="1"/>
    <col min="576" max="576" width="11" bestFit="1" customWidth="1"/>
    <col min="577" max="577" width="12" bestFit="1" customWidth="1"/>
    <col min="578" max="578" width="6" customWidth="1"/>
    <col min="579" max="580" width="12" bestFit="1" customWidth="1"/>
    <col min="581" max="581" width="5" customWidth="1"/>
    <col min="582" max="583" width="12" bestFit="1" customWidth="1"/>
    <col min="584" max="584" width="11" bestFit="1" customWidth="1"/>
    <col min="585" max="585" width="12" bestFit="1" customWidth="1"/>
    <col min="586" max="586" width="7" customWidth="1"/>
    <col min="587" max="588" width="12" bestFit="1" customWidth="1"/>
    <col min="589" max="589" width="8" customWidth="1"/>
    <col min="590" max="590" width="6" customWidth="1"/>
    <col min="591" max="591" width="12" bestFit="1" customWidth="1"/>
    <col min="592" max="592" width="7" customWidth="1"/>
    <col min="593" max="593" width="12" bestFit="1" customWidth="1"/>
    <col min="594" max="594" width="8" customWidth="1"/>
    <col min="595" max="598" width="12" bestFit="1" customWidth="1"/>
    <col min="599" max="599" width="6" customWidth="1"/>
    <col min="600" max="605" width="12" bestFit="1" customWidth="1"/>
    <col min="606" max="606" width="5" customWidth="1"/>
    <col min="607" max="612" width="12" bestFit="1" customWidth="1"/>
    <col min="613" max="613" width="5" customWidth="1"/>
    <col min="614" max="614" width="6" customWidth="1"/>
    <col min="615" max="617" width="12" bestFit="1" customWidth="1"/>
    <col min="618" max="618" width="6" customWidth="1"/>
    <col min="619" max="626" width="12" bestFit="1" customWidth="1"/>
    <col min="627" max="627" width="3" customWidth="1"/>
    <col min="628" max="636" width="12" bestFit="1" customWidth="1"/>
    <col min="637" max="637" width="6" customWidth="1"/>
    <col min="638" max="638" width="7" customWidth="1"/>
    <col min="639" max="640" width="12" bestFit="1" customWidth="1"/>
    <col min="641" max="641" width="6" customWidth="1"/>
    <col min="642" max="653" width="12" bestFit="1" customWidth="1"/>
    <col min="654" max="654" width="10" bestFit="1" customWidth="1"/>
    <col min="655" max="657" width="12" bestFit="1" customWidth="1"/>
    <col min="658" max="658" width="3" customWidth="1"/>
    <col min="659" max="659" width="7" customWidth="1"/>
    <col min="660" max="660" width="6" customWidth="1"/>
    <col min="661" max="661" width="8" customWidth="1"/>
    <col min="662" max="663" width="12" bestFit="1" customWidth="1"/>
    <col min="664" max="664" width="10" bestFit="1" customWidth="1"/>
    <col min="665" max="682" width="12" bestFit="1" customWidth="1"/>
    <col min="683" max="683" width="6" customWidth="1"/>
    <col min="684" max="688" width="12" bestFit="1" customWidth="1"/>
    <col min="689" max="689" width="6" customWidth="1"/>
    <col min="690" max="693" width="12" bestFit="1" customWidth="1"/>
    <col min="694" max="694" width="8" customWidth="1"/>
    <col min="695" max="696" width="12" bestFit="1" customWidth="1"/>
    <col min="697" max="697" width="3" customWidth="1"/>
    <col min="698" max="699" width="12" bestFit="1" customWidth="1"/>
    <col min="700" max="700" width="7" customWidth="1"/>
    <col min="701" max="716" width="12" bestFit="1" customWidth="1"/>
    <col min="717" max="717" width="6" customWidth="1"/>
    <col min="718" max="727" width="12" bestFit="1" customWidth="1"/>
    <col min="728" max="728" width="3" customWidth="1"/>
    <col min="729" max="729" width="6" customWidth="1"/>
    <col min="730" max="735" width="12" bestFit="1" customWidth="1"/>
    <col min="736" max="736" width="11" bestFit="1" customWidth="1"/>
    <col min="737" max="740" width="12" bestFit="1" customWidth="1"/>
    <col min="741" max="741" width="5" customWidth="1"/>
    <col min="742" max="743" width="12" bestFit="1" customWidth="1"/>
    <col min="744" max="744" width="8" customWidth="1"/>
    <col min="745" max="746" width="12" bestFit="1" customWidth="1"/>
    <col min="747" max="747" width="11" bestFit="1" customWidth="1"/>
    <col min="748" max="748" width="12" bestFit="1" customWidth="1"/>
    <col min="749" max="749" width="5" customWidth="1"/>
    <col min="750" max="753" width="12" bestFit="1" customWidth="1"/>
    <col min="754" max="754" width="3" customWidth="1"/>
    <col min="755" max="759" width="12" bestFit="1" customWidth="1"/>
    <col min="760" max="760" width="7" customWidth="1"/>
    <col min="761" max="761" width="5" customWidth="1"/>
    <col min="762" max="762" width="12" bestFit="1" customWidth="1"/>
    <col min="763" max="763" width="6" customWidth="1"/>
    <col min="764" max="764" width="12" bestFit="1" customWidth="1"/>
    <col min="765" max="765" width="6" customWidth="1"/>
    <col min="766" max="767" width="12" bestFit="1" customWidth="1"/>
    <col min="768" max="768" width="5" customWidth="1"/>
    <col min="769" max="770" width="12" bestFit="1" customWidth="1"/>
    <col min="771" max="771" width="6" customWidth="1"/>
    <col min="772" max="773" width="12" bestFit="1" customWidth="1"/>
    <col min="774" max="774" width="6" customWidth="1"/>
    <col min="775" max="775" width="5" customWidth="1"/>
    <col min="776" max="777" width="12" bestFit="1" customWidth="1"/>
    <col min="778" max="778" width="6" customWidth="1"/>
    <col min="779" max="779" width="12" bestFit="1" customWidth="1"/>
    <col min="780" max="780" width="11" bestFit="1" customWidth="1"/>
    <col min="781" max="781" width="12" bestFit="1" customWidth="1"/>
    <col min="782" max="782" width="11" bestFit="1" customWidth="1"/>
    <col min="783" max="783" width="3" customWidth="1"/>
    <col min="784" max="785" width="12" bestFit="1" customWidth="1"/>
    <col min="786" max="786" width="11" bestFit="1" customWidth="1"/>
    <col min="787" max="792" width="12" bestFit="1" customWidth="1"/>
    <col min="793" max="793" width="6" customWidth="1"/>
    <col min="794" max="797" width="12" bestFit="1" customWidth="1"/>
    <col min="798" max="798" width="11" bestFit="1" customWidth="1"/>
    <col min="799" max="799" width="12" bestFit="1" customWidth="1"/>
    <col min="800" max="800" width="5" customWidth="1"/>
    <col min="801" max="804" width="12" bestFit="1" customWidth="1"/>
    <col min="805" max="805" width="8" customWidth="1"/>
    <col min="806" max="810" width="12" bestFit="1" customWidth="1"/>
    <col min="811" max="811" width="11" bestFit="1" customWidth="1"/>
    <col min="812" max="815" width="12" bestFit="1" customWidth="1"/>
    <col min="816" max="816" width="3" customWidth="1"/>
    <col min="817" max="820" width="12" bestFit="1" customWidth="1"/>
    <col min="821" max="821" width="5" customWidth="1"/>
    <col min="822" max="836" width="12" bestFit="1" customWidth="1"/>
    <col min="837" max="837" width="5" customWidth="1"/>
    <col min="838" max="843" width="12" bestFit="1" customWidth="1"/>
    <col min="844" max="844" width="7" customWidth="1"/>
    <col min="845" max="847" width="12" bestFit="1" customWidth="1"/>
    <col min="848" max="848" width="11" bestFit="1" customWidth="1"/>
    <col min="849" max="853" width="12" bestFit="1" customWidth="1"/>
    <col min="854" max="854" width="7" customWidth="1"/>
    <col min="855" max="858" width="12" bestFit="1" customWidth="1"/>
    <col min="859" max="859" width="11" bestFit="1" customWidth="1"/>
    <col min="860" max="860" width="12" bestFit="1" customWidth="1"/>
    <col min="861" max="861" width="6" customWidth="1"/>
    <col min="862" max="865" width="12" bestFit="1" customWidth="1"/>
    <col min="866" max="866" width="5" customWidth="1"/>
    <col min="867" max="869" width="11" bestFit="1" customWidth="1"/>
    <col min="870" max="878" width="12" bestFit="1" customWidth="1"/>
    <col min="879" max="879" width="11" bestFit="1" customWidth="1"/>
    <col min="880" max="881" width="12" bestFit="1" customWidth="1"/>
    <col min="882" max="882" width="10" bestFit="1" customWidth="1"/>
    <col min="883" max="883" width="3" customWidth="1"/>
    <col min="884" max="886" width="12" bestFit="1" customWidth="1"/>
    <col min="887" max="887" width="6" customWidth="1"/>
    <col min="888" max="889" width="12" bestFit="1" customWidth="1"/>
    <col min="890" max="890" width="5" customWidth="1"/>
    <col min="891" max="900" width="12" bestFit="1" customWidth="1"/>
    <col min="901" max="901" width="5" customWidth="1"/>
    <col min="902" max="913" width="12" bestFit="1" customWidth="1"/>
    <col min="914" max="914" width="7" customWidth="1"/>
    <col min="915" max="920" width="12" bestFit="1" customWidth="1"/>
    <col min="921" max="921" width="8" customWidth="1"/>
    <col min="922" max="922" width="12" bestFit="1" customWidth="1"/>
    <col min="923" max="923" width="8" customWidth="1"/>
    <col min="924" max="927" width="12" bestFit="1" customWidth="1"/>
    <col min="928" max="928" width="5" customWidth="1"/>
    <col min="929" max="929" width="8" customWidth="1"/>
    <col min="930" max="930" width="6" customWidth="1"/>
    <col min="931" max="935" width="12" bestFit="1" customWidth="1"/>
    <col min="936" max="936" width="7" customWidth="1"/>
    <col min="937" max="944" width="12" bestFit="1" customWidth="1"/>
    <col min="945" max="945" width="11" bestFit="1" customWidth="1"/>
    <col min="946" max="949" width="12" bestFit="1" customWidth="1"/>
    <col min="950" max="950" width="10" bestFit="1" customWidth="1"/>
    <col min="951" max="951" width="3" customWidth="1"/>
    <col min="952" max="959" width="12" bestFit="1" customWidth="1"/>
    <col min="960" max="960" width="9" customWidth="1"/>
    <col min="961" max="969" width="12" bestFit="1" customWidth="1"/>
    <col min="970" max="970" width="5" customWidth="1"/>
    <col min="971" max="973" width="12" bestFit="1" customWidth="1"/>
    <col min="974" max="974" width="11" bestFit="1" customWidth="1"/>
    <col min="975" max="975" width="3" customWidth="1"/>
    <col min="976" max="976" width="8" customWidth="1"/>
    <col min="977" max="980" width="12" bestFit="1" customWidth="1"/>
    <col min="981" max="981" width="11" bestFit="1" customWidth="1"/>
    <col min="982" max="983" width="12" bestFit="1" customWidth="1"/>
    <col min="984" max="984" width="5" customWidth="1"/>
    <col min="985" max="993" width="12" bestFit="1" customWidth="1"/>
    <col min="994" max="994" width="11" bestFit="1" customWidth="1"/>
    <col min="995" max="995" width="5" customWidth="1"/>
    <col min="996" max="997" width="12" bestFit="1" customWidth="1"/>
    <col min="998" max="998" width="5" customWidth="1"/>
    <col min="999" max="1009" width="12" bestFit="1" customWidth="1"/>
    <col min="1010" max="1010" width="6" customWidth="1"/>
    <col min="1011" max="1012" width="12" bestFit="1" customWidth="1"/>
    <col min="1013" max="1013" width="7" customWidth="1"/>
    <col min="1014" max="1014" width="6" customWidth="1"/>
    <col min="1015" max="1018" width="12" bestFit="1" customWidth="1"/>
    <col min="1019" max="1019" width="3" customWidth="1"/>
    <col min="1020" max="1021" width="12" bestFit="1" customWidth="1"/>
    <col min="1022" max="1023" width="11" bestFit="1" customWidth="1"/>
    <col min="1024" max="1024" width="12" bestFit="1" customWidth="1"/>
    <col min="1025" max="1025" width="11" bestFit="1" customWidth="1"/>
    <col min="1026" max="1027" width="12" bestFit="1" customWidth="1"/>
    <col min="1028" max="1028" width="6" customWidth="1"/>
    <col min="1029" max="1032" width="12" bestFit="1" customWidth="1"/>
    <col min="1033" max="1033" width="7" customWidth="1"/>
    <col min="1034" max="1035" width="12" bestFit="1" customWidth="1"/>
    <col min="1036" max="1036" width="5" customWidth="1"/>
    <col min="1037" max="1039" width="12" bestFit="1" customWidth="1"/>
    <col min="1040" max="1040" width="11" bestFit="1" customWidth="1"/>
    <col min="1041" max="1044" width="12" bestFit="1" customWidth="1"/>
    <col min="1045" max="1045" width="11" bestFit="1" customWidth="1"/>
    <col min="1046" max="1049" width="12" bestFit="1" customWidth="1"/>
    <col min="1050" max="1050" width="7" customWidth="1"/>
    <col min="1051" max="1054" width="12" bestFit="1" customWidth="1"/>
    <col min="1055" max="1055" width="3" customWidth="1"/>
    <col min="1056" max="1060" width="12" bestFit="1" customWidth="1"/>
    <col min="1061" max="1061" width="9" customWidth="1"/>
    <col min="1062" max="1062" width="12" bestFit="1" customWidth="1"/>
    <col min="1063" max="1063" width="5" customWidth="1"/>
    <col min="1064" max="1064" width="12" bestFit="1" customWidth="1"/>
    <col min="1065" max="1065" width="6" customWidth="1"/>
    <col min="1066" max="1070" width="12" bestFit="1" customWidth="1"/>
    <col min="1071" max="1071" width="9" customWidth="1"/>
    <col min="1072" max="1072" width="5" customWidth="1"/>
    <col min="1073" max="1077" width="12" bestFit="1" customWidth="1"/>
    <col min="1078" max="1078" width="3" customWidth="1"/>
    <col min="1079" max="1082" width="12" bestFit="1" customWidth="1"/>
    <col min="1083" max="1083" width="7" customWidth="1"/>
    <col min="1084" max="1088" width="12" bestFit="1" customWidth="1"/>
    <col min="1089" max="1089" width="6" customWidth="1"/>
    <col min="1090" max="1090" width="12" bestFit="1" customWidth="1"/>
    <col min="1091" max="1091" width="6" customWidth="1"/>
    <col min="1092" max="1092" width="12" bestFit="1" customWidth="1"/>
    <col min="1093" max="1093" width="5" customWidth="1"/>
    <col min="1094" max="1106" width="12" bestFit="1" customWidth="1"/>
    <col min="1107" max="1107" width="6" customWidth="1"/>
    <col min="1108" max="1114" width="12" bestFit="1" customWidth="1"/>
    <col min="1115" max="1115" width="3" customWidth="1"/>
    <col min="1116" max="1120" width="12" bestFit="1" customWidth="1"/>
    <col min="1121" max="1121" width="5" customWidth="1"/>
    <col min="1122" max="1123" width="12" bestFit="1" customWidth="1"/>
    <col min="1124" max="1125" width="5" customWidth="1"/>
    <col min="1126" max="1129" width="12" bestFit="1" customWidth="1"/>
    <col min="1130" max="1130" width="6" customWidth="1"/>
    <col min="1131" max="1134" width="12" bestFit="1" customWidth="1"/>
    <col min="1135" max="1135" width="3" customWidth="1"/>
    <col min="1136" max="1136" width="12" bestFit="1" customWidth="1"/>
    <col min="1137" max="1137" width="8" customWidth="1"/>
    <col min="1138" max="1139" width="12" bestFit="1" customWidth="1"/>
    <col min="1140" max="1140" width="5" customWidth="1"/>
    <col min="1141" max="1145" width="12" bestFit="1" customWidth="1"/>
    <col min="1146" max="1146" width="5" customWidth="1"/>
    <col min="1147" max="1147" width="12" bestFit="1" customWidth="1"/>
    <col min="1148" max="1148" width="11" bestFit="1" customWidth="1"/>
    <col min="1149" max="1152" width="12" bestFit="1" customWidth="1"/>
    <col min="1153" max="1153" width="5" customWidth="1"/>
    <col min="1154" max="1165" width="12" bestFit="1" customWidth="1"/>
    <col min="1166" max="1166" width="3" customWidth="1"/>
    <col min="1167" max="1172" width="12" bestFit="1" customWidth="1"/>
    <col min="1173" max="1173" width="6" customWidth="1"/>
    <col min="1174" max="1174" width="5" customWidth="1"/>
    <col min="1175" max="1176" width="12" bestFit="1" customWidth="1"/>
    <col min="1177" max="1177" width="11" bestFit="1" customWidth="1"/>
    <col min="1178" max="1187" width="12" bestFit="1" customWidth="1"/>
    <col min="1188" max="1188" width="7" customWidth="1"/>
    <col min="1189" max="1192" width="12" bestFit="1" customWidth="1"/>
    <col min="1193" max="1193" width="3" customWidth="1"/>
    <col min="1194" max="1197" width="12" bestFit="1" customWidth="1"/>
    <col min="1198" max="1198" width="5" customWidth="1"/>
    <col min="1199" max="1199" width="12" bestFit="1" customWidth="1"/>
    <col min="1200" max="1200" width="6" customWidth="1"/>
    <col min="1201" max="1205" width="12" bestFit="1" customWidth="1"/>
    <col min="1206" max="1206" width="5" customWidth="1"/>
    <col min="1207" max="1207" width="6" customWidth="1"/>
    <col min="1208" max="1208" width="11" bestFit="1" customWidth="1"/>
    <col min="1209" max="1218" width="12" bestFit="1" customWidth="1"/>
    <col min="1219" max="1219" width="7" customWidth="1"/>
    <col min="1220" max="1222" width="12" bestFit="1" customWidth="1"/>
    <col min="1223" max="1223" width="3" customWidth="1"/>
    <col min="1224" max="1225" width="12" bestFit="1" customWidth="1"/>
    <col min="1226" max="1226" width="11" bestFit="1" customWidth="1"/>
    <col min="1227" max="1244" width="12" bestFit="1" customWidth="1"/>
    <col min="1245" max="1245" width="7" customWidth="1"/>
    <col min="1246" max="1246" width="11" bestFit="1" customWidth="1"/>
    <col min="1247" max="1254" width="12" bestFit="1" customWidth="1"/>
    <col min="1255" max="1255" width="6" customWidth="1"/>
    <col min="1256" max="1256" width="12" bestFit="1" customWidth="1"/>
    <col min="1257" max="1257" width="3" customWidth="1"/>
    <col min="1258" max="1260" width="12" bestFit="1" customWidth="1"/>
    <col min="1261" max="1261" width="11" bestFit="1" customWidth="1"/>
    <col min="1262" max="1262" width="12" bestFit="1" customWidth="1"/>
    <col min="1263" max="1263" width="5" customWidth="1"/>
    <col min="1264" max="1275" width="12" bestFit="1" customWidth="1"/>
    <col min="1276" max="1276" width="5" customWidth="1"/>
    <col min="1277" max="1282" width="12" bestFit="1" customWidth="1"/>
    <col min="1283" max="1283" width="3" customWidth="1"/>
    <col min="1284" max="1285" width="12" bestFit="1" customWidth="1"/>
    <col min="1286" max="1286" width="7" customWidth="1"/>
    <col min="1287" max="1287" width="12" bestFit="1" customWidth="1"/>
    <col min="1288" max="1288" width="10" bestFit="1" customWidth="1"/>
    <col min="1289" max="1294" width="12" bestFit="1" customWidth="1"/>
    <col min="1295" max="1295" width="7" customWidth="1"/>
    <col min="1296" max="1296" width="9" customWidth="1"/>
    <col min="1297" max="1297" width="12" bestFit="1" customWidth="1"/>
    <col min="1298" max="1298" width="8" customWidth="1"/>
    <col min="1299" max="1300" width="12" bestFit="1" customWidth="1"/>
    <col min="1301" max="1301" width="11" bestFit="1" customWidth="1"/>
    <col min="1302" max="1302" width="6" customWidth="1"/>
    <col min="1303" max="1305" width="12" bestFit="1" customWidth="1"/>
    <col min="1306" max="1306" width="10" bestFit="1" customWidth="1"/>
    <col min="1307" max="1307" width="12" bestFit="1" customWidth="1"/>
    <col min="1308" max="1308" width="5" customWidth="1"/>
    <col min="1309" max="1313" width="12" bestFit="1" customWidth="1"/>
    <col min="1314" max="1314" width="3" customWidth="1"/>
    <col min="1315" max="1320" width="12" bestFit="1" customWidth="1"/>
    <col min="1321" max="1321" width="8" customWidth="1"/>
    <col min="1322" max="1322" width="12" bestFit="1" customWidth="1"/>
    <col min="1323" max="1323" width="5" customWidth="1"/>
    <col min="1324" max="1324" width="7" customWidth="1"/>
    <col min="1325" max="1325" width="12" bestFit="1" customWidth="1"/>
    <col min="1326" max="1326" width="8" customWidth="1"/>
    <col min="1327" max="1335" width="12" bestFit="1" customWidth="1"/>
    <col min="1336" max="1336" width="5" customWidth="1"/>
    <col min="1337" max="1344" width="12" bestFit="1" customWidth="1"/>
    <col min="1345" max="1345" width="3" customWidth="1"/>
    <col min="1346" max="1347" width="12" bestFit="1" customWidth="1"/>
    <col min="1348" max="1348" width="6" customWidth="1"/>
    <col min="1349" max="1352" width="12" bestFit="1" customWidth="1"/>
    <col min="1353" max="1353" width="6" customWidth="1"/>
    <col min="1354" max="1354" width="5" customWidth="1"/>
    <col min="1355" max="1356" width="12" bestFit="1" customWidth="1"/>
    <col min="1357" max="1357" width="7" customWidth="1"/>
    <col min="1358" max="1359" width="12" bestFit="1" customWidth="1"/>
    <col min="1360" max="1360" width="5" customWidth="1"/>
    <col min="1361" max="1361" width="8" customWidth="1"/>
    <col min="1362" max="1365" width="12" bestFit="1" customWidth="1"/>
    <col min="1366" max="1366" width="3" customWidth="1"/>
    <col min="1367" max="1370" width="12" bestFit="1" customWidth="1"/>
    <col min="1371" max="1372" width="11" bestFit="1" customWidth="1"/>
    <col min="1373" max="1373" width="12" bestFit="1" customWidth="1"/>
    <col min="1374" max="1374" width="7" customWidth="1"/>
    <col min="1375" max="1377" width="12" bestFit="1" customWidth="1"/>
    <col min="1378" max="1378" width="9" customWidth="1"/>
    <col min="1379" max="1392" width="12" bestFit="1" customWidth="1"/>
    <col min="1393" max="1393" width="6" customWidth="1"/>
    <col min="1394" max="1394" width="7" customWidth="1"/>
    <col min="1395" max="1396" width="12" bestFit="1" customWidth="1"/>
    <col min="1397" max="1397" width="3" customWidth="1"/>
    <col min="1398" max="1411" width="12" bestFit="1" customWidth="1"/>
    <col min="1412" max="1412" width="7" customWidth="1"/>
    <col min="1413" max="1413" width="6" customWidth="1"/>
    <col min="1414" max="1415" width="12" bestFit="1" customWidth="1"/>
    <col min="1416" max="1416" width="11" bestFit="1" customWidth="1"/>
    <col min="1417" max="1417" width="12" bestFit="1" customWidth="1"/>
    <col min="1418" max="1418" width="9" customWidth="1"/>
    <col min="1419" max="1425" width="12" bestFit="1" customWidth="1"/>
    <col min="1426" max="1426" width="6" customWidth="1"/>
    <col min="1427" max="1427" width="12" bestFit="1" customWidth="1"/>
    <col min="1428" max="1428" width="5" customWidth="1"/>
    <col min="1429" max="1433" width="12" bestFit="1" customWidth="1"/>
    <col min="1434" max="1434" width="3" customWidth="1"/>
    <col min="1435" max="1436" width="12" bestFit="1" customWidth="1"/>
    <col min="1437" max="1437" width="5" customWidth="1"/>
    <col min="1438" max="1438" width="11" bestFit="1" customWidth="1"/>
    <col min="1439" max="1450" width="12" bestFit="1" customWidth="1"/>
    <col min="1451" max="1451" width="11" bestFit="1" customWidth="1"/>
    <col min="1452" max="1465" width="12" bestFit="1" customWidth="1"/>
    <col min="1466" max="1466" width="5" customWidth="1"/>
    <col min="1467" max="1476" width="12" bestFit="1" customWidth="1"/>
    <col min="1477" max="1477" width="9" customWidth="1"/>
    <col min="1478" max="1489" width="12" bestFit="1" customWidth="1"/>
    <col min="1490" max="1490" width="3" customWidth="1"/>
    <col min="1491" max="1492" width="12" bestFit="1" customWidth="1"/>
    <col min="1493" max="1493" width="11" bestFit="1" customWidth="1"/>
    <col min="1494" max="1502" width="12" bestFit="1" customWidth="1"/>
    <col min="1503" max="1503" width="11" bestFit="1" customWidth="1"/>
    <col min="1504" max="1508" width="12" bestFit="1" customWidth="1"/>
    <col min="1509" max="1509" width="11" bestFit="1" customWidth="1"/>
    <col min="1510" max="1516" width="12" bestFit="1" customWidth="1"/>
    <col min="1517" max="1517" width="5" customWidth="1"/>
    <col min="1518" max="1519" width="12" bestFit="1" customWidth="1"/>
    <col min="1520" max="1520" width="6" customWidth="1"/>
    <col min="1521" max="1522" width="12" bestFit="1" customWidth="1"/>
    <col min="1523" max="1523" width="5" customWidth="1"/>
    <col min="1524" max="1532" width="12" bestFit="1" customWidth="1"/>
    <col min="1533" max="1533" width="7" customWidth="1"/>
    <col min="1534" max="1538" width="12" bestFit="1" customWidth="1"/>
    <col min="1539" max="1539" width="8" customWidth="1"/>
    <col min="1540" max="1541" width="12" bestFit="1" customWidth="1"/>
    <col min="1542" max="1542" width="3" customWidth="1"/>
    <col min="1543" max="1543" width="12" bestFit="1" customWidth="1"/>
    <col min="1544" max="1544" width="7" customWidth="1"/>
    <col min="1545" max="1548" width="12" bestFit="1" customWidth="1"/>
    <col min="1549" max="1549" width="9" customWidth="1"/>
    <col min="1550" max="1555" width="12" bestFit="1" customWidth="1"/>
    <col min="1556" max="1556" width="9" customWidth="1"/>
    <col min="1557" max="1562" width="12" bestFit="1" customWidth="1"/>
    <col min="1563" max="1563" width="3" customWidth="1"/>
    <col min="1564" max="1569" width="12" bestFit="1" customWidth="1"/>
    <col min="1570" max="1570" width="8" customWidth="1"/>
    <col min="1571" max="1577" width="12" bestFit="1" customWidth="1"/>
    <col min="1578" max="1578" width="11" bestFit="1" customWidth="1"/>
    <col min="1579" max="1579" width="12" bestFit="1" customWidth="1"/>
    <col min="1580" max="1580" width="7" customWidth="1"/>
    <col min="1581" max="1587" width="12" bestFit="1" customWidth="1"/>
    <col min="1588" max="1588" width="11" bestFit="1" customWidth="1"/>
    <col min="1589" max="1594" width="12" bestFit="1" customWidth="1"/>
    <col min="1595" max="1595" width="6" customWidth="1"/>
    <col min="1596" max="1599" width="12" bestFit="1" customWidth="1"/>
    <col min="1600" max="1600" width="6" customWidth="1"/>
    <col min="1601" max="1602" width="12" bestFit="1" customWidth="1"/>
    <col min="1603" max="1603" width="5" customWidth="1"/>
    <col min="1604" max="1611" width="12" bestFit="1" customWidth="1"/>
    <col min="1612" max="1612" width="3" customWidth="1"/>
    <col min="1613" max="1618" width="12" bestFit="1" customWidth="1"/>
    <col min="1619" max="1619" width="5" customWidth="1"/>
    <col min="1620" max="1621" width="12" bestFit="1" customWidth="1"/>
    <col min="1622" max="1622" width="5" customWidth="1"/>
    <col min="1623" max="1635" width="12" bestFit="1" customWidth="1"/>
    <col min="1636" max="1636" width="6" customWidth="1"/>
    <col min="1637" max="1641" width="12" bestFit="1" customWidth="1"/>
    <col min="1642" max="1642" width="5" customWidth="1"/>
    <col min="1643" max="1650" width="12" bestFit="1" customWidth="1"/>
    <col min="1651" max="1651" width="6" customWidth="1"/>
    <col min="1652" max="1652" width="12" bestFit="1" customWidth="1"/>
    <col min="1653" max="1653" width="7" customWidth="1"/>
    <col min="1654" max="1663" width="12" bestFit="1" customWidth="1"/>
    <col min="1664" max="1664" width="11" bestFit="1" customWidth="1"/>
    <col min="1665" max="1669" width="12" bestFit="1" customWidth="1"/>
    <col min="1670" max="1670" width="11" bestFit="1" customWidth="1"/>
    <col min="1671" max="1675" width="12" bestFit="1" customWidth="1"/>
    <col min="1676" max="1676" width="11" bestFit="1" customWidth="1"/>
    <col min="1677" max="1677" width="3" customWidth="1"/>
    <col min="1678" max="1678" width="12" bestFit="1" customWidth="1"/>
    <col min="1679" max="1679" width="6" customWidth="1"/>
    <col min="1680" max="1680" width="11" bestFit="1" customWidth="1"/>
    <col min="1681" max="1684" width="12" bestFit="1" customWidth="1"/>
    <col min="1685" max="1685" width="6" customWidth="1"/>
    <col min="1686" max="1691" width="12" bestFit="1" customWidth="1"/>
    <col min="1692" max="1692" width="5" customWidth="1"/>
    <col min="1693" max="1694" width="12" bestFit="1" customWidth="1"/>
    <col min="1695" max="1695" width="11" bestFit="1" customWidth="1"/>
    <col min="1696" max="1697" width="12" bestFit="1" customWidth="1"/>
    <col min="1698" max="1698" width="6" customWidth="1"/>
    <col min="1699" max="1700" width="12" bestFit="1" customWidth="1"/>
    <col min="1701" max="1701" width="6" customWidth="1"/>
    <col min="1702" max="1702" width="12" bestFit="1" customWidth="1"/>
    <col min="1703" max="1703" width="3" customWidth="1"/>
    <col min="1704" max="1704" width="12" bestFit="1" customWidth="1"/>
    <col min="1705" max="1705" width="6" customWidth="1"/>
    <col min="1706" max="1706" width="8" customWidth="1"/>
    <col min="1707" max="1707" width="6" customWidth="1"/>
    <col min="1708" max="1712" width="12" bestFit="1" customWidth="1"/>
    <col min="1713" max="1713" width="6" customWidth="1"/>
    <col min="1714" max="1714" width="12" bestFit="1" customWidth="1"/>
    <col min="1715" max="1715" width="5" customWidth="1"/>
    <col min="1716" max="1716" width="12" bestFit="1" customWidth="1"/>
    <col min="1717" max="1717" width="7" customWidth="1"/>
    <col min="1718" max="1718" width="12" bestFit="1" customWidth="1"/>
    <col min="1719" max="1719" width="3" customWidth="1"/>
    <col min="1720" max="1727" width="12" bestFit="1" customWidth="1"/>
    <col min="1728" max="1728" width="5" customWidth="1"/>
    <col min="1729" max="1730" width="12" bestFit="1" customWidth="1"/>
    <col min="1731" max="1731" width="6" customWidth="1"/>
    <col min="1732" max="1732" width="7" customWidth="1"/>
    <col min="1733" max="1740" width="12" bestFit="1" customWidth="1"/>
    <col min="1741" max="1741" width="5" customWidth="1"/>
    <col min="1742" max="1747" width="12" bestFit="1" customWidth="1"/>
    <col min="1748" max="1748" width="7" customWidth="1"/>
    <col min="1749" max="1750" width="12" bestFit="1" customWidth="1"/>
    <col min="1751" max="1751" width="3" customWidth="1"/>
    <col min="1752" max="1752" width="5" customWidth="1"/>
    <col min="1753" max="1755" width="12" bestFit="1" customWidth="1"/>
    <col min="1756" max="1756" width="5" customWidth="1"/>
    <col min="1757" max="1765" width="12" bestFit="1" customWidth="1"/>
    <col min="1766" max="1766" width="3" customWidth="1"/>
    <col min="1767" max="1770" width="12" bestFit="1" customWidth="1"/>
    <col min="1771" max="1771" width="6" customWidth="1"/>
    <col min="1772" max="1773" width="12" bestFit="1" customWidth="1"/>
    <col min="1774" max="1774" width="5" customWidth="1"/>
    <col min="1775" max="1775" width="11" bestFit="1" customWidth="1"/>
    <col min="1776" max="1776" width="12" bestFit="1" customWidth="1"/>
    <col min="1777" max="1777" width="6" customWidth="1"/>
    <col min="1778" max="1778" width="12" bestFit="1" customWidth="1"/>
    <col min="1779" max="1779" width="11" bestFit="1" customWidth="1"/>
    <col min="1780" max="1781" width="12" bestFit="1" customWidth="1"/>
    <col min="1782" max="1782" width="5" customWidth="1"/>
    <col min="1783" max="1784" width="12" bestFit="1" customWidth="1"/>
    <col min="1785" max="1785" width="5" customWidth="1"/>
    <col min="1786" max="1787" width="12" bestFit="1" customWidth="1"/>
    <col min="1788" max="1788" width="5" customWidth="1"/>
    <col min="1789" max="1789" width="7" customWidth="1"/>
    <col min="1790" max="1792" width="12" bestFit="1" customWidth="1"/>
    <col min="1793" max="1793" width="11" bestFit="1" customWidth="1"/>
    <col min="1794" max="1802" width="12" bestFit="1" customWidth="1"/>
    <col min="1803" max="1803" width="6" customWidth="1"/>
    <col min="1804" max="1806" width="12" bestFit="1" customWidth="1"/>
    <col min="1807" max="1807" width="6" customWidth="1"/>
    <col min="1808" max="1808" width="7" customWidth="1"/>
    <col min="1809" max="1813" width="12" bestFit="1" customWidth="1"/>
    <col min="1814" max="1814" width="8" customWidth="1"/>
    <col min="1815" max="1820" width="12" bestFit="1" customWidth="1"/>
    <col min="1821" max="1821" width="11" bestFit="1" customWidth="1"/>
    <col min="1822" max="1830" width="12" bestFit="1" customWidth="1"/>
    <col min="1831" max="1831" width="10" bestFit="1" customWidth="1"/>
    <col min="1832" max="1839" width="12" bestFit="1" customWidth="1"/>
    <col min="1840" max="1840" width="6" customWidth="1"/>
    <col min="1841" max="1841" width="11" bestFit="1" customWidth="1"/>
    <col min="1842" max="1842" width="12" bestFit="1" customWidth="1"/>
    <col min="1843" max="1843" width="6" customWidth="1"/>
    <col min="1844" max="1847" width="12" bestFit="1" customWidth="1"/>
    <col min="1848" max="1848" width="7" customWidth="1"/>
    <col min="1849" max="1853" width="12" bestFit="1" customWidth="1"/>
    <col min="1854" max="1854" width="6" customWidth="1"/>
    <col min="1855" max="1855" width="11" bestFit="1" customWidth="1"/>
    <col min="1856" max="1861" width="12" bestFit="1" customWidth="1"/>
    <col min="1862" max="1862" width="8" customWidth="1"/>
    <col min="1863" max="1867" width="12" bestFit="1" customWidth="1"/>
    <col min="1868" max="1868" width="11" bestFit="1" customWidth="1"/>
    <col min="1869" max="1875" width="12" bestFit="1" customWidth="1"/>
    <col min="1876" max="1876" width="5" customWidth="1"/>
    <col min="1877" max="1884" width="12" bestFit="1" customWidth="1"/>
    <col min="1885" max="1885" width="5" customWidth="1"/>
    <col min="1886" max="1886" width="12" bestFit="1" customWidth="1"/>
    <col min="1887" max="1887" width="11" bestFit="1" customWidth="1"/>
    <col min="1888" max="1888" width="10" bestFit="1" customWidth="1"/>
    <col min="1889" max="1889" width="12" bestFit="1" customWidth="1"/>
    <col min="1890" max="1890" width="6" customWidth="1"/>
    <col min="1891" max="1894" width="12" bestFit="1" customWidth="1"/>
    <col min="1895" max="1895" width="7" customWidth="1"/>
    <col min="1896" max="1896" width="12" bestFit="1" customWidth="1"/>
    <col min="1897" max="1897" width="11" bestFit="1" customWidth="1"/>
    <col min="1898" max="1904" width="12" bestFit="1" customWidth="1"/>
    <col min="1905" max="1905" width="3" customWidth="1"/>
    <col min="1906" max="1909" width="12" bestFit="1" customWidth="1"/>
    <col min="1910" max="1910" width="7" customWidth="1"/>
    <col min="1911" max="1911" width="5" customWidth="1"/>
    <col min="1912" max="1912" width="12" bestFit="1" customWidth="1"/>
    <col min="1913" max="1913" width="5" customWidth="1"/>
    <col min="1914" max="1921" width="12" bestFit="1" customWidth="1"/>
    <col min="1922" max="1922" width="6" customWidth="1"/>
    <col min="1923" max="1924" width="12" bestFit="1" customWidth="1"/>
    <col min="1925" max="1925" width="11" bestFit="1" customWidth="1"/>
    <col min="1926" max="1928" width="12" bestFit="1" customWidth="1"/>
    <col min="1929" max="1929" width="9" customWidth="1"/>
    <col min="1930" max="1933" width="12" bestFit="1" customWidth="1"/>
    <col min="1934" max="1934" width="8" customWidth="1"/>
    <col min="1935" max="1939" width="12" bestFit="1" customWidth="1"/>
    <col min="1940" max="1940" width="11" bestFit="1" customWidth="1"/>
    <col min="1941" max="1941" width="5" customWidth="1"/>
    <col min="1942" max="1952" width="12" bestFit="1" customWidth="1"/>
    <col min="1953" max="1953" width="5" customWidth="1"/>
    <col min="1954" max="1954" width="6" customWidth="1"/>
    <col min="1955" max="1958" width="12" bestFit="1" customWidth="1"/>
    <col min="1959" max="1959" width="11" bestFit="1" customWidth="1"/>
    <col min="1960" max="1964" width="12" bestFit="1" customWidth="1"/>
    <col min="1965" max="1965" width="3" customWidth="1"/>
    <col min="1966" max="1967" width="12" bestFit="1" customWidth="1"/>
    <col min="1968" max="1968" width="5" customWidth="1"/>
    <col min="1969" max="1982" width="12" bestFit="1" customWidth="1"/>
    <col min="1983" max="1983" width="8" customWidth="1"/>
    <col min="1984" max="1984" width="3" customWidth="1"/>
    <col min="1985" max="1987" width="12" bestFit="1" customWidth="1"/>
    <col min="1988" max="1988" width="6" customWidth="1"/>
    <col min="1989" max="1989" width="5" customWidth="1"/>
    <col min="1990" max="1993" width="12" bestFit="1" customWidth="1"/>
    <col min="1994" max="1994" width="7" customWidth="1"/>
    <col min="1995" max="2010" width="12" bestFit="1" customWidth="1"/>
    <col min="2011" max="2011" width="5" customWidth="1"/>
    <col min="2012" max="2014" width="12" bestFit="1" customWidth="1"/>
    <col min="2015" max="2015" width="3" customWidth="1"/>
    <col min="2016" max="2017" width="12" bestFit="1" customWidth="1"/>
    <col min="2018" max="2018" width="6" customWidth="1"/>
    <col min="2019" max="2025" width="12" bestFit="1" customWidth="1"/>
    <col min="2026" max="2026" width="6" customWidth="1"/>
    <col min="2027" max="2027" width="11" bestFit="1" customWidth="1"/>
    <col min="2028" max="2030" width="12" bestFit="1" customWidth="1"/>
    <col min="2031" max="2031" width="9" customWidth="1"/>
    <col min="2032" max="2033" width="12" bestFit="1" customWidth="1"/>
    <col min="2034" max="2034" width="11" bestFit="1" customWidth="1"/>
    <col min="2035" max="2035" width="6" customWidth="1"/>
    <col min="2036" max="2037" width="12" bestFit="1" customWidth="1"/>
    <col min="2038" max="2038" width="11" bestFit="1" customWidth="1"/>
    <col min="2039" max="2044" width="12" bestFit="1" customWidth="1"/>
    <col min="2045" max="2045" width="11" bestFit="1" customWidth="1"/>
    <col min="2046" max="2056" width="12" bestFit="1" customWidth="1"/>
    <col min="2057" max="2057" width="11" bestFit="1" customWidth="1"/>
    <col min="2058" max="2063" width="12" bestFit="1" customWidth="1"/>
    <col min="2064" max="2064" width="6" customWidth="1"/>
    <col min="2065" max="2065" width="12" bestFit="1" customWidth="1"/>
    <col min="2066" max="2066" width="11" bestFit="1" customWidth="1"/>
    <col min="2067" max="2067" width="12" bestFit="1" customWidth="1"/>
    <col min="2068" max="2068" width="7" customWidth="1"/>
    <col min="2069" max="2081" width="12" bestFit="1" customWidth="1"/>
    <col min="2082" max="2082" width="5" customWidth="1"/>
    <col min="2083" max="2088" width="12" bestFit="1" customWidth="1"/>
    <col min="2089" max="2089" width="11" bestFit="1" customWidth="1"/>
    <col min="2090" max="2090" width="12" bestFit="1" customWidth="1"/>
    <col min="2091" max="2091" width="5" customWidth="1"/>
    <col min="2092" max="2096" width="12" bestFit="1" customWidth="1"/>
    <col min="2097" max="2097" width="11" bestFit="1" customWidth="1"/>
    <col min="2098" max="2099" width="12" bestFit="1" customWidth="1"/>
    <col min="2100" max="2100" width="3" customWidth="1"/>
    <col min="2101" max="2105" width="12" bestFit="1" customWidth="1"/>
    <col min="2106" max="2106" width="5" customWidth="1"/>
    <col min="2107" max="2112" width="12" bestFit="1" customWidth="1"/>
    <col min="2113" max="2113" width="11" bestFit="1" customWidth="1"/>
    <col min="2114" max="2114" width="12" bestFit="1" customWidth="1"/>
    <col min="2115" max="2115" width="4" customWidth="1"/>
    <col min="2116" max="2120" width="12" bestFit="1" customWidth="1"/>
    <col min="2121" max="2121" width="8" customWidth="1"/>
    <col min="2122" max="2122" width="12" bestFit="1" customWidth="1"/>
    <col min="2123" max="2123" width="6" customWidth="1"/>
    <col min="2124" max="2124" width="8" customWidth="1"/>
    <col min="2125" max="2127" width="7" customWidth="1"/>
    <col min="2128" max="2128" width="6" customWidth="1"/>
    <col min="2129" max="2134" width="12" bestFit="1" customWidth="1"/>
    <col min="2135" max="2135" width="6" customWidth="1"/>
    <col min="2136" max="2139" width="12" bestFit="1" customWidth="1"/>
    <col min="2140" max="2140" width="11" bestFit="1" customWidth="1"/>
    <col min="2141" max="2148" width="12" bestFit="1" customWidth="1"/>
    <col min="2149" max="2149" width="4" customWidth="1"/>
    <col min="2150" max="2153" width="12" bestFit="1" customWidth="1"/>
    <col min="2154" max="2154" width="11" bestFit="1" customWidth="1"/>
    <col min="2155" max="2156" width="12" bestFit="1" customWidth="1"/>
    <col min="2157" max="2157" width="6" customWidth="1"/>
    <col min="2158" max="2159" width="12" bestFit="1" customWidth="1"/>
    <col min="2160" max="2160" width="7" customWidth="1"/>
    <col min="2161" max="2163" width="12" bestFit="1" customWidth="1"/>
    <col min="2164" max="2164" width="11" bestFit="1" customWidth="1"/>
    <col min="2165" max="2165" width="12" bestFit="1" customWidth="1"/>
    <col min="2166" max="2166" width="4" customWidth="1"/>
    <col min="2167" max="2169" width="12" bestFit="1" customWidth="1"/>
    <col min="2170" max="2170" width="7" customWidth="1"/>
    <col min="2171" max="2173" width="12" bestFit="1" customWidth="1"/>
    <col min="2174" max="2174" width="7" customWidth="1"/>
    <col min="2175" max="2177" width="12" bestFit="1" customWidth="1"/>
    <col min="2178" max="2178" width="6" customWidth="1"/>
    <col min="2179" max="2180" width="12" bestFit="1" customWidth="1"/>
    <col min="2181" max="2181" width="8" customWidth="1"/>
    <col min="2182" max="2182" width="11" bestFit="1" customWidth="1"/>
    <col min="2183" max="2185" width="12" bestFit="1" customWidth="1"/>
    <col min="2186" max="2186" width="6" customWidth="1"/>
    <col min="2187" max="2188" width="12" bestFit="1" customWidth="1"/>
    <col min="2189" max="2189" width="11" bestFit="1" customWidth="1"/>
    <col min="2190" max="2192" width="12" bestFit="1" customWidth="1"/>
    <col min="2193" max="2193" width="6" customWidth="1"/>
    <col min="2194" max="2194" width="12" bestFit="1" customWidth="1"/>
    <col min="2195" max="2195" width="7" customWidth="1"/>
    <col min="2196" max="2200" width="12" bestFit="1" customWidth="1"/>
    <col min="2201" max="2201" width="4" customWidth="1"/>
    <col min="2202" max="2207" width="12" bestFit="1" customWidth="1"/>
    <col min="2208" max="2208" width="7" customWidth="1"/>
    <col min="2209" max="2211" width="12" bestFit="1" customWidth="1"/>
    <col min="2212" max="2212" width="8" customWidth="1"/>
    <col min="2213" max="2216" width="12" bestFit="1" customWidth="1"/>
    <col min="2217" max="2217" width="7" customWidth="1"/>
    <col min="2218" max="2223" width="12" bestFit="1" customWidth="1"/>
    <col min="2224" max="2224" width="9" customWidth="1"/>
    <col min="2225" max="2242" width="12" bestFit="1" customWidth="1"/>
    <col min="2243" max="2243" width="6" customWidth="1"/>
    <col min="2244" max="2245" width="12" bestFit="1" customWidth="1"/>
    <col min="2246" max="2246" width="7" customWidth="1"/>
    <col min="2247" max="2264" width="12" bestFit="1" customWidth="1"/>
    <col min="2265" max="2265" width="11" bestFit="1" customWidth="1"/>
    <col min="2266" max="2266" width="12" bestFit="1" customWidth="1"/>
    <col min="2267" max="2268" width="11" bestFit="1" customWidth="1"/>
    <col min="2269" max="2269" width="4" customWidth="1"/>
    <col min="2270" max="2271" width="8" customWidth="1"/>
    <col min="2272" max="2275" width="12" bestFit="1" customWidth="1"/>
    <col min="2276" max="2276" width="4" customWidth="1"/>
    <col min="2277" max="2279" width="12" bestFit="1" customWidth="1"/>
    <col min="2280" max="2280" width="9" customWidth="1"/>
    <col min="2281" max="2288" width="12" bestFit="1" customWidth="1"/>
    <col min="2289" max="2289" width="7" customWidth="1"/>
    <col min="2290" max="2292" width="12" bestFit="1" customWidth="1"/>
    <col min="2293" max="2293" width="4" customWidth="1"/>
    <col min="2294" max="2294" width="12" bestFit="1" customWidth="1"/>
    <col min="2295" max="2295" width="7" customWidth="1"/>
    <col min="2296" max="2301" width="12" bestFit="1" customWidth="1"/>
    <col min="2302" max="2302" width="7" customWidth="1"/>
    <col min="2303" max="2309" width="12" bestFit="1" customWidth="1"/>
    <col min="2310" max="2310" width="6" customWidth="1"/>
    <col min="2311" max="2324" width="12" bestFit="1" customWidth="1"/>
    <col min="2325" max="2325" width="9" customWidth="1"/>
    <col min="2326" max="2328" width="12" bestFit="1" customWidth="1"/>
    <col min="2329" max="2329" width="4" customWidth="1"/>
    <col min="2330" max="2330" width="8" customWidth="1"/>
    <col min="2331" max="2337" width="12" bestFit="1" customWidth="1"/>
    <col min="2338" max="2338" width="4" customWidth="1"/>
    <col min="2339" max="2340" width="12" bestFit="1" customWidth="1"/>
    <col min="2341" max="2341" width="7" customWidth="1"/>
    <col min="2342" max="2347" width="12" bestFit="1" customWidth="1"/>
    <col min="2348" max="2348" width="4" customWidth="1"/>
    <col min="2349" max="2362" width="12" bestFit="1" customWidth="1"/>
    <col min="2363" max="2363" width="4" customWidth="1"/>
    <col min="2364" max="2376" width="12" bestFit="1" customWidth="1"/>
    <col min="2377" max="2377" width="6" customWidth="1"/>
    <col min="2378" max="2379" width="12" bestFit="1" customWidth="1"/>
    <col min="2380" max="2380" width="9" customWidth="1"/>
    <col min="2381" max="2381" width="10" bestFit="1" customWidth="1"/>
    <col min="2382" max="2386" width="12" bestFit="1" customWidth="1"/>
    <col min="2387" max="2387" width="6" customWidth="1"/>
    <col min="2388" max="2393" width="12" bestFit="1" customWidth="1"/>
    <col min="2394" max="2394" width="11" bestFit="1" customWidth="1"/>
    <col min="2395" max="2405" width="12" bestFit="1" customWidth="1"/>
    <col min="2406" max="2406" width="11" bestFit="1" customWidth="1"/>
    <col min="2407" max="2408" width="12" bestFit="1" customWidth="1"/>
    <col min="2409" max="2409" width="9" customWidth="1"/>
    <col min="2410" max="2414" width="12" bestFit="1" customWidth="1"/>
    <col min="2415" max="2415" width="9" customWidth="1"/>
    <col min="2416" max="2418" width="12" bestFit="1" customWidth="1"/>
    <col min="2419" max="2419" width="11" bestFit="1" customWidth="1"/>
    <col min="2420" max="2420" width="12" bestFit="1" customWidth="1"/>
    <col min="2421" max="2421" width="7" customWidth="1"/>
    <col min="2422" max="2422" width="6" customWidth="1"/>
    <col min="2423" max="2435" width="12" bestFit="1" customWidth="1"/>
    <col min="2436" max="2436" width="11" bestFit="1" customWidth="1"/>
    <col min="2437" max="2437" width="8" customWidth="1"/>
    <col min="2438" max="2438" width="11" bestFit="1" customWidth="1"/>
    <col min="2439" max="2439" width="12" bestFit="1" customWidth="1"/>
    <col min="2440" max="2440" width="4" customWidth="1"/>
    <col min="2441" max="2443" width="12" bestFit="1" customWidth="1"/>
    <col min="2444" max="2444" width="11" bestFit="1" customWidth="1"/>
    <col min="2445" max="2452" width="12" bestFit="1" customWidth="1"/>
    <col min="2453" max="2453" width="7" customWidth="1"/>
    <col min="2454" max="2458" width="12" bestFit="1" customWidth="1"/>
    <col min="2459" max="2459" width="9" customWidth="1"/>
    <col min="2460" max="2464" width="12" bestFit="1" customWidth="1"/>
    <col min="2465" max="2465" width="4" customWidth="1"/>
    <col min="2466" max="2472" width="12" bestFit="1" customWidth="1"/>
    <col min="2473" max="2473" width="11" bestFit="1" customWidth="1"/>
    <col min="2474" max="2474" width="12" bestFit="1" customWidth="1"/>
    <col min="2475" max="2475" width="4" customWidth="1"/>
    <col min="2476" max="2477" width="12" bestFit="1" customWidth="1"/>
    <col min="2478" max="2478" width="4" customWidth="1"/>
    <col min="2479" max="2485" width="12" bestFit="1" customWidth="1"/>
    <col min="2486" max="2486" width="8" customWidth="1"/>
    <col min="2487" max="2489" width="12" bestFit="1" customWidth="1"/>
    <col min="2490" max="2490" width="4" customWidth="1"/>
    <col min="2491" max="2502" width="12" bestFit="1" customWidth="1"/>
    <col min="2503" max="2503" width="6" customWidth="1"/>
    <col min="2504" max="2517" width="12" bestFit="1" customWidth="1"/>
    <col min="2518" max="2518" width="4" customWidth="1"/>
    <col min="2519" max="2520" width="12" bestFit="1" customWidth="1"/>
    <col min="2521" max="2521" width="6" customWidth="1"/>
    <col min="2522" max="2528" width="12" bestFit="1" customWidth="1"/>
    <col min="2529" max="2529" width="6" customWidth="1"/>
    <col min="2530" max="2536" width="12" bestFit="1" customWidth="1"/>
    <col min="2537" max="2537" width="4" customWidth="1"/>
    <col min="2538" max="2538" width="11" bestFit="1" customWidth="1"/>
    <col min="2539" max="2539" width="7" customWidth="1"/>
    <col min="2540" max="2540" width="12" bestFit="1" customWidth="1"/>
    <col min="2541" max="2541" width="11" bestFit="1" customWidth="1"/>
    <col min="2542" max="2542" width="12" bestFit="1" customWidth="1"/>
    <col min="2543" max="2543" width="11" bestFit="1" customWidth="1"/>
    <col min="2544" max="2546" width="12" bestFit="1" customWidth="1"/>
    <col min="2547" max="2547" width="7" customWidth="1"/>
    <col min="2548" max="2548" width="4" customWidth="1"/>
    <col min="2549" max="2555" width="12" bestFit="1" customWidth="1"/>
    <col min="2556" max="2556" width="11" bestFit="1" customWidth="1"/>
    <col min="2557" max="2558" width="12" bestFit="1" customWidth="1"/>
    <col min="2559" max="2559" width="4" customWidth="1"/>
    <col min="2560" max="2562" width="12" bestFit="1" customWidth="1"/>
    <col min="2563" max="2563" width="6" customWidth="1"/>
    <col min="2564" max="2577" width="12" bestFit="1" customWidth="1"/>
    <col min="2578" max="2578" width="4" customWidth="1"/>
    <col min="2579" max="2579" width="6" customWidth="1"/>
    <col min="2580" max="2587" width="12" bestFit="1" customWidth="1"/>
    <col min="2588" max="2588" width="11" bestFit="1" customWidth="1"/>
    <col min="2589" max="2593" width="12" bestFit="1" customWidth="1"/>
    <col min="2594" max="2594" width="6" customWidth="1"/>
    <col min="2595" max="2596" width="12" bestFit="1" customWidth="1"/>
    <col min="2597" max="2597" width="7" customWidth="1"/>
    <col min="2598" max="2598" width="8" customWidth="1"/>
    <col min="2599" max="2606" width="12" bestFit="1" customWidth="1"/>
    <col min="2607" max="2607" width="11" bestFit="1" customWidth="1"/>
    <col min="2608" max="2613" width="12" bestFit="1" customWidth="1"/>
    <col min="2614" max="2614" width="6" customWidth="1"/>
    <col min="2615" max="2615" width="4" customWidth="1"/>
    <col min="2616" max="2619" width="12" bestFit="1" customWidth="1"/>
    <col min="2620" max="2620" width="4" customWidth="1"/>
    <col min="2621" max="2630" width="12" bestFit="1" customWidth="1"/>
    <col min="2631" max="2631" width="6" customWidth="1"/>
    <col min="2632" max="2639" width="12" bestFit="1" customWidth="1"/>
    <col min="2640" max="2640" width="6" customWidth="1"/>
    <col min="2641" max="2648" width="12" bestFit="1" customWidth="1"/>
    <col min="2649" max="2649" width="11" bestFit="1" customWidth="1"/>
    <col min="2650" max="2660" width="12" bestFit="1" customWidth="1"/>
    <col min="2661" max="2661" width="8" customWidth="1"/>
    <col min="2662" max="2670" width="12" bestFit="1" customWidth="1"/>
    <col min="2671" max="2671" width="6" customWidth="1"/>
    <col min="2672" max="2672" width="12" bestFit="1" customWidth="1"/>
    <col min="2673" max="2673" width="7" customWidth="1"/>
    <col min="2674" max="2681" width="12" bestFit="1" customWidth="1"/>
    <col min="2682" max="2682" width="6" customWidth="1"/>
    <col min="2683" max="2684" width="12" bestFit="1" customWidth="1"/>
    <col min="2685" max="2685" width="4" customWidth="1"/>
    <col min="2686" max="2688" width="12" bestFit="1" customWidth="1"/>
    <col min="2689" max="2689" width="4" customWidth="1"/>
    <col min="2690" max="2690" width="7" customWidth="1"/>
    <col min="2691" max="2691" width="8" customWidth="1"/>
    <col min="2692" max="2693" width="12" bestFit="1" customWidth="1"/>
    <col min="2694" max="2694" width="11" bestFit="1" customWidth="1"/>
    <col min="2695" max="2698" width="12" bestFit="1" customWidth="1"/>
    <col min="2699" max="2699" width="4" customWidth="1"/>
    <col min="2700" max="2702" width="12" bestFit="1" customWidth="1"/>
    <col min="2703" max="2703" width="7" customWidth="1"/>
    <col min="2704" max="2704" width="6" customWidth="1"/>
    <col min="2705" max="2707" width="12" bestFit="1" customWidth="1"/>
    <col min="2708" max="2708" width="7" customWidth="1"/>
    <col min="2709" max="2709" width="12" bestFit="1" customWidth="1"/>
    <col min="2710" max="2710" width="4" customWidth="1"/>
    <col min="2711" max="2711" width="12" bestFit="1" customWidth="1"/>
    <col min="2712" max="2712" width="7" customWidth="1"/>
    <col min="2713" max="2715" width="12" bestFit="1" customWidth="1"/>
    <col min="2716" max="2716" width="11" bestFit="1" customWidth="1"/>
    <col min="2717" max="2717" width="7" customWidth="1"/>
    <col min="2718" max="2718" width="8" customWidth="1"/>
    <col min="2719" max="2719" width="12" bestFit="1" customWidth="1"/>
    <col min="2720" max="2720" width="7" customWidth="1"/>
    <col min="2721" max="2722" width="12" bestFit="1" customWidth="1"/>
    <col min="2723" max="2723" width="11" bestFit="1" customWidth="1"/>
    <col min="2724" max="2725" width="12" bestFit="1" customWidth="1"/>
    <col min="2726" max="2726" width="7" customWidth="1"/>
    <col min="2727" max="2727" width="8" customWidth="1"/>
    <col min="2728" max="2728" width="6" customWidth="1"/>
    <col min="2729" max="2730" width="12" bestFit="1" customWidth="1"/>
    <col min="2731" max="2731" width="4" customWidth="1"/>
    <col min="2732" max="2734" width="12" bestFit="1" customWidth="1"/>
    <col min="2735" max="2735" width="6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customWidth="1"/>
    <col min="2744" max="2750" width="12" bestFit="1" customWidth="1"/>
    <col min="2751" max="2751" width="7" customWidth="1"/>
    <col min="2752" max="2756" width="12" bestFit="1" customWidth="1"/>
    <col min="2757" max="2757" width="4" customWidth="1"/>
    <col min="2758" max="2758" width="11" bestFit="1" customWidth="1"/>
    <col min="2759" max="2766" width="12" bestFit="1" customWidth="1"/>
    <col min="2767" max="2767" width="6" customWidth="1"/>
    <col min="2768" max="2768" width="4" customWidth="1"/>
    <col min="2769" max="2784" width="12" bestFit="1" customWidth="1"/>
    <col min="2785" max="2785" width="4" customWidth="1"/>
    <col min="2786" max="2798" width="12" bestFit="1" customWidth="1"/>
    <col min="2799" max="2799" width="7" customWidth="1"/>
    <col min="2800" max="2802" width="12" bestFit="1" customWidth="1"/>
    <col min="2803" max="2803" width="8" customWidth="1"/>
    <col min="2804" max="2804" width="6" customWidth="1"/>
    <col min="2805" max="2807" width="12" bestFit="1" customWidth="1"/>
    <col min="2808" max="2808" width="4" customWidth="1"/>
    <col min="2809" max="2812" width="12" bestFit="1" customWidth="1"/>
    <col min="2813" max="2813" width="4" customWidth="1"/>
    <col min="2814" max="2816" width="12" bestFit="1" customWidth="1"/>
    <col min="2817" max="2817" width="7" customWidth="1"/>
    <col min="2818" max="2818" width="4" customWidth="1"/>
    <col min="2819" max="2820" width="12" bestFit="1" customWidth="1"/>
    <col min="2821" max="2821" width="6" customWidth="1"/>
    <col min="2822" max="2823" width="12" bestFit="1" customWidth="1"/>
    <col min="2824" max="2824" width="7" customWidth="1"/>
    <col min="2825" max="2826" width="12" bestFit="1" customWidth="1"/>
    <col min="2827" max="2827" width="6" customWidth="1"/>
    <col min="2828" max="2829" width="12" bestFit="1" customWidth="1"/>
    <col min="2830" max="2830" width="4" customWidth="1"/>
    <col min="2831" max="2831" width="12" bestFit="1" customWidth="1"/>
    <col min="2832" max="2832" width="4" customWidth="1"/>
    <col min="2833" max="2838" width="12" bestFit="1" customWidth="1"/>
    <col min="2839" max="2839" width="9" customWidth="1"/>
    <col min="2840" max="2840" width="8" customWidth="1"/>
    <col min="2841" max="2842" width="12" bestFit="1" customWidth="1"/>
    <col min="2843" max="2843" width="4" customWidth="1"/>
    <col min="2844" max="2846" width="12" bestFit="1" customWidth="1"/>
    <col min="2847" max="2847" width="6" customWidth="1"/>
    <col min="2848" max="2850" width="12" bestFit="1" customWidth="1"/>
    <col min="2851" max="2851" width="6" customWidth="1"/>
    <col min="2852" max="2859" width="12" bestFit="1" customWidth="1"/>
    <col min="2860" max="2860" width="6" customWidth="1"/>
    <col min="2861" max="2861" width="12" bestFit="1" customWidth="1"/>
    <col min="2862" max="2862" width="4" customWidth="1"/>
    <col min="2863" max="2864" width="12" bestFit="1" customWidth="1"/>
    <col min="2865" max="2865" width="8" customWidth="1"/>
    <col min="2866" max="2866" width="12" bestFit="1" customWidth="1"/>
    <col min="2867" max="2867" width="6" customWidth="1"/>
    <col min="2868" max="2871" width="12" bestFit="1" customWidth="1"/>
    <col min="2872" max="2872" width="6" customWidth="1"/>
    <col min="2873" max="2873" width="7" customWidth="1"/>
    <col min="2874" max="2875" width="12" bestFit="1" customWidth="1"/>
    <col min="2876" max="2876" width="4" customWidth="1"/>
    <col min="2877" max="2884" width="12" bestFit="1" customWidth="1"/>
    <col min="2885" max="2885" width="11" bestFit="1" customWidth="1"/>
    <col min="2886" max="2886" width="4" customWidth="1"/>
    <col min="2887" max="2887" width="7" customWidth="1"/>
    <col min="2888" max="2888" width="4" customWidth="1"/>
    <col min="2889" max="2890" width="12" bestFit="1" customWidth="1"/>
    <col min="2891" max="2891" width="4" customWidth="1"/>
    <col min="2892" max="2893" width="12" bestFit="1" customWidth="1"/>
    <col min="2894" max="2894" width="9" customWidth="1"/>
    <col min="2895" max="2895" width="4" customWidth="1"/>
    <col min="2896" max="2896" width="12" bestFit="1" customWidth="1"/>
    <col min="2897" max="2897" width="4" customWidth="1"/>
    <col min="2898" max="2898" width="12" bestFit="1" customWidth="1"/>
    <col min="2899" max="2899" width="11" bestFit="1" customWidth="1"/>
    <col min="2900" max="2902" width="12" bestFit="1" customWidth="1"/>
    <col min="2903" max="2903" width="4" customWidth="1"/>
    <col min="2904" max="2905" width="12" bestFit="1" customWidth="1"/>
    <col min="2906" max="2906" width="4" customWidth="1"/>
    <col min="2907" max="2912" width="12" bestFit="1" customWidth="1"/>
    <col min="2913" max="2913" width="4" customWidth="1"/>
    <col min="2914" max="2915" width="12" bestFit="1" customWidth="1"/>
    <col min="2916" max="2916" width="4" customWidth="1"/>
    <col min="2917" max="2917" width="6" customWidth="1"/>
    <col min="2918" max="2923" width="12" bestFit="1" customWidth="1"/>
    <col min="2924" max="2924" width="11" bestFit="1" customWidth="1"/>
    <col min="2925" max="2925" width="5" customWidth="1"/>
    <col min="2926" max="2926" width="8" customWidth="1"/>
    <col min="2927" max="2927" width="5" customWidth="1"/>
    <col min="2928" max="2929" width="12" bestFit="1" customWidth="1"/>
    <col min="2930" max="2930" width="5" customWidth="1"/>
    <col min="2931" max="2932" width="12" bestFit="1" customWidth="1"/>
    <col min="2933" max="2933" width="8" customWidth="1"/>
    <col min="2934" max="2934" width="5" customWidth="1"/>
    <col min="2935" max="2937" width="12" bestFit="1" customWidth="1"/>
    <col min="2938" max="2938" width="5" customWidth="1"/>
    <col min="2939" max="2939" width="7.7109375" customWidth="1"/>
    <col min="2940" max="2940" width="5" customWidth="1"/>
    <col min="2941" max="2941" width="7.28515625" customWidth="1"/>
    <col min="2942" max="2942" width="11.28515625" bestFit="1" customWidth="1"/>
  </cols>
  <sheetData>
    <row r="1" spans="1:6" x14ac:dyDescent="0.25">
      <c r="A1" s="6" t="s">
        <v>8308</v>
      </c>
      <c r="B1" t="s">
        <v>8400</v>
      </c>
    </row>
    <row r="2" spans="1:6" x14ac:dyDescent="0.25">
      <c r="A2" s="6" t="s">
        <v>8218</v>
      </c>
      <c r="B2" t="s">
        <v>8219</v>
      </c>
    </row>
    <row r="4" spans="1:6" x14ac:dyDescent="0.25">
      <c r="A4" s="6" t="s">
        <v>8360</v>
      </c>
      <c r="B4" s="6" t="s">
        <v>8361</v>
      </c>
    </row>
    <row r="5" spans="1:6" x14ac:dyDescent="0.25">
      <c r="A5" s="6" t="s">
        <v>8363</v>
      </c>
      <c r="B5" t="s">
        <v>8359</v>
      </c>
      <c r="C5" t="s">
        <v>8318</v>
      </c>
      <c r="D5" t="s">
        <v>8357</v>
      </c>
      <c r="E5" t="s">
        <v>8351</v>
      </c>
      <c r="F5" t="s">
        <v>8362</v>
      </c>
    </row>
    <row r="6" spans="1:6" x14ac:dyDescent="0.25">
      <c r="A6" s="7" t="s">
        <v>8367</v>
      </c>
      <c r="B6" s="5">
        <v>4</v>
      </c>
      <c r="C6" s="5">
        <v>43</v>
      </c>
      <c r="D6" s="5">
        <v>9</v>
      </c>
      <c r="E6" s="5">
        <v>13</v>
      </c>
      <c r="F6" s="5">
        <v>69</v>
      </c>
    </row>
    <row r="7" spans="1:6" x14ac:dyDescent="0.25">
      <c r="A7" s="7" t="s">
        <v>8368</v>
      </c>
      <c r="B7" s="5">
        <v>6</v>
      </c>
      <c r="C7" s="5">
        <v>60</v>
      </c>
      <c r="D7" s="5">
        <v>5</v>
      </c>
      <c r="E7" s="5">
        <v>11</v>
      </c>
      <c r="F7" s="5">
        <v>82</v>
      </c>
    </row>
    <row r="8" spans="1:6" x14ac:dyDescent="0.25">
      <c r="A8" s="7" t="s">
        <v>8369</v>
      </c>
      <c r="B8" s="5">
        <v>6</v>
      </c>
      <c r="C8" s="5">
        <v>46</v>
      </c>
      <c r="D8" s="5">
        <v>4</v>
      </c>
      <c r="E8" s="5">
        <v>6</v>
      </c>
      <c r="F8" s="5">
        <v>62</v>
      </c>
    </row>
    <row r="9" spans="1:6" x14ac:dyDescent="0.25">
      <c r="A9" s="7" t="s">
        <v>8370</v>
      </c>
      <c r="B9" s="5">
        <v>7</v>
      </c>
      <c r="C9" s="5">
        <v>57</v>
      </c>
      <c r="D9" s="5">
        <v>7</v>
      </c>
      <c r="E9" s="5">
        <v>3</v>
      </c>
      <c r="F9" s="5">
        <v>74</v>
      </c>
    </row>
    <row r="10" spans="1:6" x14ac:dyDescent="0.25">
      <c r="A10" s="7" t="s">
        <v>8371</v>
      </c>
      <c r="B10" s="5">
        <v>9</v>
      </c>
      <c r="C10" s="5">
        <v>93</v>
      </c>
      <c r="D10" s="5">
        <v>9</v>
      </c>
      <c r="E10" s="5">
        <v>5</v>
      </c>
      <c r="F10" s="5">
        <v>116</v>
      </c>
    </row>
    <row r="11" spans="1:6" x14ac:dyDescent="0.25">
      <c r="A11" s="7" t="s">
        <v>8372</v>
      </c>
      <c r="B11" s="5">
        <v>12</v>
      </c>
      <c r="C11" s="5">
        <v>83</v>
      </c>
      <c r="D11" s="5">
        <v>5</v>
      </c>
      <c r="E11" s="5">
        <v>2</v>
      </c>
      <c r="F11" s="5">
        <v>102</v>
      </c>
    </row>
    <row r="12" spans="1:6" x14ac:dyDescent="0.25">
      <c r="A12" s="7" t="s">
        <v>8373</v>
      </c>
      <c r="B12" s="5">
        <v>3</v>
      </c>
      <c r="C12" s="5">
        <v>75</v>
      </c>
      <c r="D12" s="5">
        <v>9</v>
      </c>
      <c r="E12" s="5">
        <v>6</v>
      </c>
      <c r="F12" s="5">
        <v>93</v>
      </c>
    </row>
    <row r="13" spans="1:6" x14ac:dyDescent="0.25">
      <c r="A13" s="7" t="s">
        <v>8374</v>
      </c>
      <c r="B13" s="5">
        <v>4</v>
      </c>
      <c r="C13" s="5">
        <v>62</v>
      </c>
      <c r="D13" s="5">
        <v>6</v>
      </c>
      <c r="E13" s="5">
        <v>5</v>
      </c>
      <c r="F13" s="5">
        <v>77</v>
      </c>
    </row>
    <row r="14" spans="1:6" x14ac:dyDescent="0.25">
      <c r="A14" s="7" t="s">
        <v>8375</v>
      </c>
      <c r="B14" s="5">
        <v>3</v>
      </c>
      <c r="C14" s="5">
        <v>46</v>
      </c>
      <c r="D14" s="5">
        <v>10</v>
      </c>
      <c r="E14" s="5">
        <v>2</v>
      </c>
      <c r="F14" s="5">
        <v>61</v>
      </c>
    </row>
    <row r="15" spans="1:6" x14ac:dyDescent="0.25">
      <c r="A15" s="7" t="s">
        <v>8376</v>
      </c>
      <c r="B15" s="5">
        <v>1</v>
      </c>
      <c r="C15" s="5">
        <v>55</v>
      </c>
      <c r="D15" s="5">
        <v>9</v>
      </c>
      <c r="E15" s="5">
        <v>10</v>
      </c>
      <c r="F15" s="5">
        <v>75</v>
      </c>
    </row>
    <row r="16" spans="1:6" x14ac:dyDescent="0.25">
      <c r="A16" s="7" t="s">
        <v>8377</v>
      </c>
      <c r="B16" s="5">
        <v>2</v>
      </c>
      <c r="C16" s="5">
        <v>47</v>
      </c>
      <c r="D16" s="5">
        <v>5</v>
      </c>
      <c r="E16" s="5">
        <v>13</v>
      </c>
      <c r="F16" s="5">
        <v>67</v>
      </c>
    </row>
    <row r="17" spans="1:6" x14ac:dyDescent="0.25">
      <c r="A17" s="7" t="s">
        <v>8378</v>
      </c>
      <c r="B17" s="5">
        <v>3</v>
      </c>
      <c r="C17" s="5">
        <v>27</v>
      </c>
      <c r="D17" s="5">
        <v>7</v>
      </c>
      <c r="E17" s="5">
        <v>4</v>
      </c>
      <c r="F17" s="5">
        <v>41</v>
      </c>
    </row>
    <row r="18" spans="1:6" x14ac:dyDescent="0.25">
      <c r="A18" s="7" t="s">
        <v>8362</v>
      </c>
      <c r="B18" s="5">
        <v>60</v>
      </c>
      <c r="C18" s="5">
        <v>694</v>
      </c>
      <c r="D18" s="5">
        <v>85</v>
      </c>
      <c r="E18" s="5">
        <v>80</v>
      </c>
      <c r="F18" s="5">
        <v>919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L35" sqref="L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1.28515625" bestFit="1" customWidth="1"/>
  </cols>
  <sheetData>
    <row r="1" spans="1:6" x14ac:dyDescent="0.25">
      <c r="A1" s="6" t="s">
        <v>8360</v>
      </c>
      <c r="B1" s="6" t="s">
        <v>8361</v>
      </c>
    </row>
    <row r="2" spans="1:6" x14ac:dyDescent="0.25">
      <c r="A2" s="6" t="s">
        <v>8363</v>
      </c>
      <c r="B2" t="s">
        <v>8219</v>
      </c>
      <c r="C2" t="s">
        <v>8221</v>
      </c>
      <c r="D2" t="s">
        <v>8220</v>
      </c>
      <c r="E2" t="s">
        <v>8222</v>
      </c>
      <c r="F2" t="s">
        <v>8362</v>
      </c>
    </row>
    <row r="3" spans="1:6" x14ac:dyDescent="0.25">
      <c r="A3" s="7" t="s">
        <v>8310</v>
      </c>
      <c r="B3" s="5">
        <v>300</v>
      </c>
      <c r="C3" s="5">
        <v>180</v>
      </c>
      <c r="D3" s="5">
        <v>40</v>
      </c>
      <c r="E3" s="5"/>
      <c r="F3" s="5">
        <v>520</v>
      </c>
    </row>
    <row r="4" spans="1:6" x14ac:dyDescent="0.25">
      <c r="A4" s="7" t="s">
        <v>8336</v>
      </c>
      <c r="B4" s="5">
        <v>34</v>
      </c>
      <c r="C4" s="5">
        <v>140</v>
      </c>
      <c r="D4" s="5">
        <v>20</v>
      </c>
      <c r="E4" s="5">
        <v>6</v>
      </c>
      <c r="F4" s="5">
        <v>200</v>
      </c>
    </row>
    <row r="5" spans="1:6" x14ac:dyDescent="0.25">
      <c r="A5" s="7" t="s">
        <v>8333</v>
      </c>
      <c r="B5" s="5">
        <v>80</v>
      </c>
      <c r="C5" s="5">
        <v>140</v>
      </c>
      <c r="D5" s="5"/>
      <c r="E5" s="5"/>
      <c r="F5" s="5">
        <v>220</v>
      </c>
    </row>
    <row r="6" spans="1:6" x14ac:dyDescent="0.25">
      <c r="A6" s="7" t="s">
        <v>8331</v>
      </c>
      <c r="B6" s="5"/>
      <c r="C6" s="5"/>
      <c r="D6" s="5">
        <v>24</v>
      </c>
      <c r="E6" s="5"/>
      <c r="F6" s="5">
        <v>24</v>
      </c>
    </row>
    <row r="7" spans="1:6" x14ac:dyDescent="0.25">
      <c r="A7" s="7" t="s">
        <v>8325</v>
      </c>
      <c r="B7" s="5">
        <v>540</v>
      </c>
      <c r="C7" s="5">
        <v>120</v>
      </c>
      <c r="D7" s="5">
        <v>20</v>
      </c>
      <c r="E7" s="5">
        <v>20</v>
      </c>
      <c r="F7" s="5">
        <v>700</v>
      </c>
    </row>
    <row r="8" spans="1:6" x14ac:dyDescent="0.25">
      <c r="A8" s="7" t="s">
        <v>8338</v>
      </c>
      <c r="B8" s="5">
        <v>103</v>
      </c>
      <c r="C8" s="5">
        <v>117</v>
      </c>
      <c r="D8" s="5"/>
      <c r="E8" s="5"/>
      <c r="F8" s="5">
        <v>220</v>
      </c>
    </row>
    <row r="9" spans="1:6" x14ac:dyDescent="0.25">
      <c r="A9" s="7" t="s">
        <v>8322</v>
      </c>
      <c r="B9" s="5">
        <v>80</v>
      </c>
      <c r="C9" s="5">
        <v>127</v>
      </c>
      <c r="D9" s="5">
        <v>30</v>
      </c>
      <c r="E9" s="5"/>
      <c r="F9" s="5">
        <v>237</v>
      </c>
    </row>
    <row r="10" spans="1:6" x14ac:dyDescent="0.25">
      <c r="A10" s="7" t="s">
        <v>8319</v>
      </c>
      <c r="B10" s="5">
        <v>209</v>
      </c>
      <c r="C10" s="5">
        <v>213</v>
      </c>
      <c r="D10" s="5">
        <v>178</v>
      </c>
      <c r="E10" s="5"/>
      <c r="F10" s="5">
        <v>600</v>
      </c>
    </row>
    <row r="11" spans="1:6" x14ac:dyDescent="0.25">
      <c r="A11" s="7" t="s">
        <v>8317</v>
      </c>
      <c r="B11" s="5">
        <v>839</v>
      </c>
      <c r="C11" s="5">
        <v>493</v>
      </c>
      <c r="D11" s="5">
        <v>37</v>
      </c>
      <c r="E11" s="5">
        <v>24</v>
      </c>
      <c r="F11" s="5">
        <v>1393</v>
      </c>
    </row>
    <row r="12" spans="1:6" x14ac:dyDescent="0.25">
      <c r="A12" s="7" t="s">
        <v>8362</v>
      </c>
      <c r="B12" s="5">
        <v>2185</v>
      </c>
      <c r="C12" s="5">
        <v>1530</v>
      </c>
      <c r="D12" s="5">
        <v>349</v>
      </c>
      <c r="E12" s="5">
        <v>50</v>
      </c>
      <c r="F12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9"/>
  <sheetViews>
    <sheetView workbookViewId="0">
      <selection activeCell="J35" sqref="J35"/>
    </sheetView>
  </sheetViews>
  <sheetFormatPr defaultRowHeight="15" x14ac:dyDescent="0.25"/>
  <cols>
    <col min="1" max="1" width="15.5703125" customWidth="1"/>
    <col min="2" max="2" width="17.8554687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3" spans="1:6" x14ac:dyDescent="0.25">
      <c r="A3" s="6" t="s">
        <v>8308</v>
      </c>
      <c r="B3" t="s">
        <v>8400</v>
      </c>
    </row>
    <row r="5" spans="1:6" x14ac:dyDescent="0.25">
      <c r="A5" s="6" t="s">
        <v>8360</v>
      </c>
      <c r="B5" s="6" t="s">
        <v>8361</v>
      </c>
    </row>
    <row r="6" spans="1:6" x14ac:dyDescent="0.25">
      <c r="A6" s="6" t="s">
        <v>8363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25">
      <c r="A7" s="7" t="s">
        <v>8354</v>
      </c>
      <c r="B7" s="5">
        <v>40</v>
      </c>
      <c r="C7" s="5"/>
      <c r="D7" s="5"/>
      <c r="E7" s="5"/>
      <c r="F7" s="5">
        <v>40</v>
      </c>
    </row>
    <row r="8" spans="1:6" x14ac:dyDescent="0.25">
      <c r="A8" s="7" t="s">
        <v>8330</v>
      </c>
      <c r="B8" s="5">
        <v>40</v>
      </c>
      <c r="C8" s="5"/>
      <c r="D8" s="5"/>
      <c r="E8" s="5"/>
      <c r="F8" s="5">
        <v>40</v>
      </c>
    </row>
    <row r="9" spans="1:6" x14ac:dyDescent="0.25">
      <c r="A9" s="7" t="s">
        <v>8347</v>
      </c>
      <c r="B9" s="5"/>
      <c r="C9" s="5">
        <v>40</v>
      </c>
      <c r="D9" s="5"/>
      <c r="E9" s="5">
        <v>20</v>
      </c>
      <c r="F9" s="5">
        <v>60</v>
      </c>
    </row>
    <row r="10" spans="1:6" x14ac:dyDescent="0.25">
      <c r="A10" s="7" t="s">
        <v>8329</v>
      </c>
      <c r="B10" s="5">
        <v>140</v>
      </c>
      <c r="C10" s="5">
        <v>20</v>
      </c>
      <c r="D10" s="5"/>
      <c r="E10" s="5"/>
      <c r="F10" s="5">
        <v>160</v>
      </c>
    </row>
    <row r="11" spans="1:6" x14ac:dyDescent="0.25">
      <c r="A11" s="7" t="s">
        <v>8328</v>
      </c>
      <c r="B11" s="5"/>
      <c r="C11" s="5">
        <v>60</v>
      </c>
      <c r="D11" s="5"/>
      <c r="E11" s="5"/>
      <c r="F11" s="5">
        <v>60</v>
      </c>
    </row>
    <row r="12" spans="1:6" x14ac:dyDescent="0.25">
      <c r="A12" s="7" t="s">
        <v>8327</v>
      </c>
      <c r="B12" s="5">
        <v>20</v>
      </c>
      <c r="C12" s="5"/>
      <c r="D12" s="5"/>
      <c r="E12" s="5"/>
      <c r="F12" s="5">
        <v>20</v>
      </c>
    </row>
    <row r="13" spans="1:6" x14ac:dyDescent="0.25">
      <c r="A13" s="7" t="s">
        <v>8359</v>
      </c>
      <c r="B13" s="5">
        <v>60</v>
      </c>
      <c r="C13" s="5">
        <v>60</v>
      </c>
      <c r="D13" s="5">
        <v>20</v>
      </c>
      <c r="E13" s="5"/>
      <c r="F13" s="5">
        <v>140</v>
      </c>
    </row>
    <row r="14" spans="1:6" x14ac:dyDescent="0.25">
      <c r="A14" s="7" t="s">
        <v>8318</v>
      </c>
      <c r="B14" s="5">
        <v>694</v>
      </c>
      <c r="C14" s="5">
        <v>353</v>
      </c>
      <c r="D14" s="5"/>
      <c r="E14" s="5">
        <v>19</v>
      </c>
      <c r="F14" s="5">
        <v>1066</v>
      </c>
    </row>
    <row r="15" spans="1:6" x14ac:dyDescent="0.25">
      <c r="A15" s="7" t="s">
        <v>8346</v>
      </c>
      <c r="B15" s="5">
        <v>40</v>
      </c>
      <c r="C15" s="5"/>
      <c r="D15" s="5"/>
      <c r="E15" s="5"/>
      <c r="F15" s="5">
        <v>40</v>
      </c>
    </row>
    <row r="16" spans="1:6" x14ac:dyDescent="0.25">
      <c r="A16" s="7" t="s">
        <v>8326</v>
      </c>
      <c r="B16" s="5">
        <v>260</v>
      </c>
      <c r="C16" s="5"/>
      <c r="D16" s="5"/>
      <c r="E16" s="5"/>
      <c r="F16" s="5">
        <v>260</v>
      </c>
    </row>
    <row r="17" spans="1:6" x14ac:dyDescent="0.25">
      <c r="A17" s="7" t="s">
        <v>8357</v>
      </c>
      <c r="B17" s="5">
        <v>85</v>
      </c>
      <c r="C17" s="5">
        <v>80</v>
      </c>
      <c r="D17" s="5">
        <v>17</v>
      </c>
      <c r="E17" s="5">
        <v>5</v>
      </c>
      <c r="F17" s="5">
        <v>187</v>
      </c>
    </row>
    <row r="18" spans="1:6" x14ac:dyDescent="0.25">
      <c r="A18" s="7" t="s">
        <v>8340</v>
      </c>
      <c r="B18" s="5"/>
      <c r="C18" s="5"/>
      <c r="D18" s="5">
        <v>20</v>
      </c>
      <c r="E18" s="5"/>
      <c r="F18" s="5">
        <v>20</v>
      </c>
    </row>
    <row r="19" spans="1:6" x14ac:dyDescent="0.25">
      <c r="A19" s="7" t="s">
        <v>8362</v>
      </c>
      <c r="B19" s="5">
        <v>1379</v>
      </c>
      <c r="C19" s="5">
        <v>613</v>
      </c>
      <c r="D19" s="5">
        <v>57</v>
      </c>
      <c r="E19" s="5">
        <v>44</v>
      </c>
      <c r="F19" s="5">
        <v>2093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workbookViewId="0">
      <selection activeCell="D18" sqref="D18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5" width="11.28515625" customWidth="1"/>
    <col min="6" max="6" width="13.5703125" bestFit="1" customWidth="1"/>
    <col min="7" max="7" width="12.28515625" customWidth="1"/>
    <col min="8" max="8" width="18.5703125" bestFit="1" customWidth="1"/>
    <col min="9" max="9" width="17.42578125" customWidth="1"/>
  </cols>
  <sheetData>
    <row r="2" spans="1:5" x14ac:dyDescent="0.25">
      <c r="A2" s="6" t="s">
        <v>8308</v>
      </c>
      <c r="B2" t="s">
        <v>8366</v>
      </c>
    </row>
    <row r="4" spans="1:5" x14ac:dyDescent="0.25">
      <c r="A4" s="6" t="s">
        <v>8360</v>
      </c>
      <c r="B4" s="6" t="s">
        <v>8361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7" t="s">
        <v>8367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5">
      <c r="A7" s="7" t="s">
        <v>8368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7" t="s">
        <v>8369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7" t="s">
        <v>8370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5">
      <c r="A10" s="7" t="s">
        <v>8371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5">
      <c r="A11" s="7" t="s">
        <v>8372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5">
      <c r="A12" s="7" t="s">
        <v>8373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5">
      <c r="A13" s="7" t="s">
        <v>8374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5">
      <c r="A14" s="7" t="s">
        <v>8375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5">
      <c r="A15" s="7" t="s">
        <v>8376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5">
      <c r="A16" s="7" t="s">
        <v>8377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5">
      <c r="A17" s="7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5">
      <c r="A18" s="7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7"/>
  <sheetViews>
    <sheetView topLeftCell="A4" workbookViewId="0">
      <selection activeCell="E38" sqref="E38"/>
    </sheetView>
  </sheetViews>
  <sheetFormatPr defaultRowHeight="15" x14ac:dyDescent="0.25"/>
  <cols>
    <col min="1" max="1" width="25.140625" customWidth="1"/>
    <col min="2" max="2" width="16.28515625" customWidth="1"/>
    <col min="3" max="6" width="12" customWidth="1"/>
    <col min="7" max="7" width="7" customWidth="1"/>
    <col min="8" max="8" width="12" customWidth="1"/>
    <col min="9" max="9" width="6" customWidth="1"/>
    <col min="10" max="10" width="12" customWidth="1"/>
    <col min="11" max="11" width="8" customWidth="1"/>
    <col min="12" max="13" width="12" customWidth="1"/>
    <col min="14" max="14" width="7" customWidth="1"/>
    <col min="15" max="15" width="6" customWidth="1"/>
    <col min="16" max="17" width="12" customWidth="1"/>
    <col min="18" max="18" width="8" customWidth="1"/>
    <col min="19" max="20" width="12" customWidth="1"/>
    <col min="21" max="21" width="6" customWidth="1"/>
    <col min="22" max="22" width="12" customWidth="1"/>
    <col min="23" max="23" width="7" customWidth="1"/>
    <col min="24" max="24" width="6" customWidth="1"/>
    <col min="25" max="27" width="12" customWidth="1"/>
    <col min="28" max="28" width="6" customWidth="1"/>
    <col min="29" max="32" width="12" customWidth="1"/>
    <col min="33" max="33" width="6" customWidth="1"/>
    <col min="34" max="34" width="12" customWidth="1"/>
    <col min="35" max="35" width="6" customWidth="1"/>
    <col min="36" max="38" width="12" customWidth="1"/>
    <col min="39" max="39" width="5" customWidth="1"/>
    <col min="40" max="40" width="11" customWidth="1"/>
    <col min="41" max="41" width="12" customWidth="1"/>
    <col min="42" max="43" width="7" customWidth="1"/>
    <col min="44" max="44" width="6" customWidth="1"/>
    <col min="45" max="47" width="12" customWidth="1"/>
    <col min="48" max="48" width="8" customWidth="1"/>
    <col min="49" max="49" width="12" customWidth="1"/>
    <col min="50" max="50" width="6" customWidth="1"/>
    <col min="51" max="51" width="12" customWidth="1"/>
    <col min="52" max="52" width="8" customWidth="1"/>
    <col min="53" max="56" width="12" customWidth="1"/>
    <col min="57" max="57" width="7" customWidth="1"/>
    <col min="58" max="58" width="5" customWidth="1"/>
    <col min="59" max="62" width="12" customWidth="1"/>
    <col min="63" max="65" width="6" customWidth="1"/>
    <col min="66" max="66" width="12" customWidth="1"/>
    <col min="67" max="67" width="11" customWidth="1"/>
    <col min="68" max="68" width="12" customWidth="1"/>
    <col min="69" max="69" width="5" customWidth="1"/>
    <col min="70" max="70" width="11" customWidth="1"/>
    <col min="71" max="72" width="12" customWidth="1"/>
    <col min="73" max="73" width="6" customWidth="1"/>
    <col min="74" max="74" width="9" customWidth="1"/>
    <col min="75" max="76" width="12" customWidth="1"/>
    <col min="77" max="77" width="5" customWidth="1"/>
    <col min="78" max="78" width="6" customWidth="1"/>
    <col min="79" max="80" width="12" customWidth="1"/>
    <col min="81" max="81" width="6" customWidth="1"/>
    <col min="82" max="82" width="5" customWidth="1"/>
    <col min="83" max="84" width="6" customWidth="1"/>
    <col min="85" max="86" width="12" customWidth="1"/>
    <col min="87" max="87" width="6" customWidth="1"/>
    <col min="88" max="88" width="12" customWidth="1"/>
    <col min="89" max="89" width="10" customWidth="1"/>
    <col min="90" max="90" width="5" customWidth="1"/>
    <col min="91" max="92" width="6" customWidth="1"/>
    <col min="93" max="93" width="7" customWidth="1"/>
    <col min="94" max="94" width="12" customWidth="1"/>
    <col min="95" max="95" width="6" customWidth="1"/>
    <col min="96" max="96" width="12" customWidth="1"/>
    <col min="97" max="98" width="6" customWidth="1"/>
    <col min="99" max="99" width="12" customWidth="1"/>
    <col min="100" max="100" width="5" customWidth="1"/>
    <col min="101" max="103" width="12" customWidth="1"/>
    <col min="104" max="104" width="6" customWidth="1"/>
    <col min="105" max="105" width="12" customWidth="1"/>
    <col min="106" max="106" width="5" customWidth="1"/>
    <col min="107" max="110" width="12" customWidth="1"/>
    <col min="111" max="111" width="6" customWidth="1"/>
    <col min="112" max="112" width="5" customWidth="1"/>
    <col min="113" max="114" width="12" customWidth="1"/>
    <col min="115" max="115" width="6" customWidth="1"/>
    <col min="116" max="117" width="12" customWidth="1"/>
    <col min="118" max="118" width="7" customWidth="1"/>
    <col min="119" max="119" width="4" customWidth="1"/>
    <col min="120" max="122" width="6" customWidth="1"/>
    <col min="123" max="123" width="12" customWidth="1"/>
    <col min="124" max="124" width="6" customWidth="1"/>
    <col min="125" max="126" width="12" customWidth="1"/>
    <col min="127" max="127" width="5" customWidth="1"/>
    <col min="128" max="128" width="6" customWidth="1"/>
    <col min="129" max="129" width="5" customWidth="1"/>
    <col min="130" max="130" width="7" customWidth="1"/>
    <col min="131" max="131" width="12" customWidth="1"/>
    <col min="132" max="133" width="7" customWidth="1"/>
    <col min="134" max="134" width="6" customWidth="1"/>
    <col min="135" max="135" width="5" customWidth="1"/>
    <col min="136" max="136" width="8" customWidth="1"/>
    <col min="137" max="137" width="12" customWidth="1"/>
    <col min="138" max="139" width="6" customWidth="1"/>
    <col min="140" max="141" width="12" customWidth="1"/>
    <col min="142" max="142" width="6" customWidth="1"/>
    <col min="143" max="143" width="5" customWidth="1"/>
    <col min="144" max="144" width="6" customWidth="1"/>
    <col min="145" max="145" width="8" customWidth="1"/>
    <col min="146" max="146" width="7" customWidth="1"/>
    <col min="147" max="150" width="12" customWidth="1"/>
    <col min="151" max="151" width="4" customWidth="1"/>
    <col min="152" max="152" width="12" customWidth="1"/>
    <col min="153" max="153" width="6" customWidth="1"/>
    <col min="154" max="154" width="5" customWidth="1"/>
    <col min="155" max="155" width="7" customWidth="1"/>
    <col min="156" max="157" width="12" customWidth="1"/>
    <col min="158" max="158" width="5" customWidth="1"/>
    <col min="159" max="160" width="6" customWidth="1"/>
    <col min="161" max="164" width="12" customWidth="1"/>
    <col min="165" max="166" width="5" customWidth="1"/>
    <col min="167" max="173" width="12" customWidth="1"/>
    <col min="174" max="174" width="5" customWidth="1"/>
    <col min="175" max="178" width="12" customWidth="1"/>
    <col min="179" max="179" width="4" customWidth="1"/>
    <col min="180" max="180" width="6" customWidth="1"/>
    <col min="181" max="181" width="12" customWidth="1"/>
    <col min="182" max="182" width="6" customWidth="1"/>
    <col min="183" max="183" width="5" customWidth="1"/>
    <col min="184" max="184" width="12" customWidth="1"/>
    <col min="185" max="185" width="9" customWidth="1"/>
    <col min="186" max="186" width="6" customWidth="1"/>
    <col min="187" max="187" width="5" customWidth="1"/>
    <col min="188" max="189" width="12" customWidth="1"/>
    <col min="190" max="191" width="5" customWidth="1"/>
    <col min="192" max="192" width="12" customWidth="1"/>
    <col min="193" max="193" width="5" customWidth="1"/>
    <col min="194" max="194" width="12" customWidth="1"/>
    <col min="195" max="195" width="6" customWidth="1"/>
    <col min="196" max="196" width="12" customWidth="1"/>
    <col min="197" max="197" width="7" customWidth="1"/>
    <col min="198" max="199" width="12" customWidth="1"/>
    <col min="200" max="200" width="4" customWidth="1"/>
    <col min="201" max="204" width="12" customWidth="1"/>
    <col min="205" max="205" width="5" customWidth="1"/>
    <col min="206" max="207" width="6" customWidth="1"/>
    <col min="208" max="210" width="12" customWidth="1"/>
    <col min="211" max="211" width="7" customWidth="1"/>
    <col min="212" max="213" width="12" customWidth="1"/>
    <col min="214" max="214" width="5" customWidth="1"/>
    <col min="215" max="215" width="12" customWidth="1"/>
    <col min="216" max="216" width="6" customWidth="1"/>
    <col min="217" max="220" width="12" customWidth="1"/>
    <col min="221" max="221" width="7" customWidth="1"/>
    <col min="222" max="222" width="6" customWidth="1"/>
    <col min="223" max="223" width="4" customWidth="1"/>
    <col min="224" max="224" width="6" customWidth="1"/>
    <col min="225" max="226" width="5" customWidth="1"/>
    <col min="227" max="227" width="12" customWidth="1"/>
    <col min="228" max="228" width="11" customWidth="1"/>
    <col min="229" max="229" width="5" customWidth="1"/>
    <col min="230" max="231" width="12" customWidth="1"/>
    <col min="232" max="232" width="5" customWidth="1"/>
    <col min="233" max="233" width="6" customWidth="1"/>
    <col min="234" max="234" width="12" customWidth="1"/>
    <col min="235" max="235" width="6" customWidth="1"/>
    <col min="236" max="237" width="12" customWidth="1"/>
    <col min="238" max="238" width="4" customWidth="1"/>
    <col min="239" max="239" width="6" customWidth="1"/>
    <col min="240" max="240" width="12" customWidth="1"/>
    <col min="241" max="241" width="6" customWidth="1"/>
    <col min="242" max="245" width="12" customWidth="1"/>
    <col min="246" max="246" width="5" customWidth="1"/>
    <col min="247" max="247" width="6" customWidth="1"/>
    <col min="248" max="248" width="5" customWidth="1"/>
    <col min="249" max="249" width="6" customWidth="1"/>
    <col min="250" max="250" width="12" customWidth="1"/>
    <col min="251" max="251" width="7" customWidth="1"/>
    <col min="252" max="252" width="12" customWidth="1"/>
    <col min="253" max="253" width="4" customWidth="1"/>
    <col min="254" max="257" width="12" customWidth="1"/>
    <col min="258" max="258" width="6" customWidth="1"/>
    <col min="259" max="259" width="5" customWidth="1"/>
    <col min="260" max="261" width="12" customWidth="1"/>
    <col min="262" max="262" width="5" customWidth="1"/>
    <col min="263" max="263" width="6" customWidth="1"/>
    <col min="264" max="264" width="5" customWidth="1"/>
    <col min="265" max="265" width="12" customWidth="1"/>
    <col min="266" max="266" width="6" customWidth="1"/>
    <col min="267" max="267" width="12" customWidth="1"/>
    <col min="268" max="269" width="5" customWidth="1"/>
    <col min="270" max="271" width="6" customWidth="1"/>
    <col min="272" max="272" width="12" customWidth="1"/>
    <col min="273" max="273" width="4" customWidth="1"/>
    <col min="274" max="274" width="5" customWidth="1"/>
    <col min="275" max="275" width="7" customWidth="1"/>
    <col min="276" max="276" width="6" customWidth="1"/>
    <col min="277" max="277" width="5" customWidth="1"/>
    <col min="278" max="279" width="12" customWidth="1"/>
    <col min="280" max="280" width="5" customWidth="1"/>
    <col min="281" max="283" width="12" customWidth="1"/>
    <col min="284" max="284" width="5" customWidth="1"/>
    <col min="285" max="288" width="12" customWidth="1"/>
    <col min="289" max="289" width="7" customWidth="1"/>
    <col min="290" max="290" width="12" customWidth="1"/>
    <col min="291" max="291" width="6" customWidth="1"/>
    <col min="292" max="292" width="12" customWidth="1"/>
    <col min="293" max="293" width="6" customWidth="1"/>
    <col min="294" max="294" width="4" customWidth="1"/>
    <col min="295" max="296" width="12" customWidth="1"/>
    <col min="297" max="299" width="5" customWidth="1"/>
    <col min="300" max="300" width="12" customWidth="1"/>
    <col min="301" max="302" width="6" customWidth="1"/>
    <col min="303" max="303" width="12" customWidth="1"/>
    <col min="304" max="304" width="2" customWidth="1"/>
    <col min="305" max="306" width="5" customWidth="1"/>
    <col min="307" max="307" width="6" customWidth="1"/>
    <col min="308" max="308" width="5" customWidth="1"/>
    <col min="309" max="310" width="12" customWidth="1"/>
    <col min="311" max="311" width="5" customWidth="1"/>
    <col min="312" max="312" width="6" customWidth="1"/>
    <col min="313" max="313" width="12" customWidth="1"/>
    <col min="314" max="314" width="4" customWidth="1"/>
    <col min="315" max="315" width="12" customWidth="1"/>
    <col min="316" max="316" width="6" customWidth="1"/>
    <col min="317" max="317" width="12" customWidth="1"/>
    <col min="318" max="318" width="6" customWidth="1"/>
    <col min="319" max="319" width="12" customWidth="1"/>
    <col min="320" max="320" width="5" customWidth="1"/>
    <col min="321" max="321" width="12" customWidth="1"/>
    <col min="322" max="322" width="5" customWidth="1"/>
    <col min="323" max="323" width="8" customWidth="1"/>
    <col min="324" max="324" width="6" customWidth="1"/>
    <col min="325" max="325" width="4" customWidth="1"/>
    <col min="326" max="327" width="12" customWidth="1"/>
    <col min="328" max="329" width="5" customWidth="1"/>
    <col min="330" max="332" width="12" customWidth="1"/>
    <col min="333" max="333" width="4" customWidth="1"/>
    <col min="334" max="334" width="12" customWidth="1"/>
    <col min="335" max="335" width="6" customWidth="1"/>
    <col min="336" max="336" width="12" customWidth="1"/>
    <col min="337" max="337" width="5" customWidth="1"/>
    <col min="338" max="338" width="12" customWidth="1"/>
    <col min="339" max="339" width="5" customWidth="1"/>
    <col min="340" max="340" width="6" customWidth="1"/>
    <col min="341" max="341" width="12" customWidth="1"/>
    <col min="342" max="342" width="7" customWidth="1"/>
    <col min="343" max="343" width="12" customWidth="1"/>
    <col min="344" max="344" width="5" customWidth="1"/>
    <col min="345" max="345" width="12" customWidth="1"/>
    <col min="346" max="346" width="4" customWidth="1"/>
    <col min="347" max="348" width="12" customWidth="1"/>
    <col min="349" max="349" width="5" customWidth="1"/>
    <col min="350" max="352" width="12" customWidth="1"/>
    <col min="353" max="354" width="5" customWidth="1"/>
    <col min="355" max="357" width="12" customWidth="1"/>
    <col min="358" max="359" width="6" customWidth="1"/>
    <col min="360" max="360" width="12" customWidth="1"/>
    <col min="361" max="361" width="4" customWidth="1"/>
    <col min="362" max="362" width="5" customWidth="1"/>
    <col min="363" max="363" width="12" customWidth="1"/>
    <col min="364" max="364" width="4" customWidth="1"/>
    <col min="365" max="365" width="5" customWidth="1"/>
    <col min="366" max="366" width="6" customWidth="1"/>
    <col min="367" max="371" width="12" customWidth="1"/>
    <col min="372" max="372" width="4" customWidth="1"/>
    <col min="373" max="373" width="12" customWidth="1"/>
    <col min="374" max="375" width="6" customWidth="1"/>
    <col min="376" max="376" width="12" customWidth="1"/>
    <col min="377" max="377" width="8" customWidth="1"/>
    <col min="378" max="378" width="5" customWidth="1"/>
    <col min="379" max="379" width="12" customWidth="1"/>
    <col min="380" max="380" width="4" customWidth="1"/>
    <col min="381" max="382" width="12" customWidth="1"/>
    <col min="383" max="383" width="5" customWidth="1"/>
    <col min="384" max="384" width="12" customWidth="1"/>
    <col min="385" max="385" width="6" customWidth="1"/>
    <col min="386" max="386" width="12" customWidth="1"/>
    <col min="387" max="387" width="4" customWidth="1"/>
    <col min="388" max="388" width="12" customWidth="1"/>
    <col min="389" max="389" width="6" customWidth="1"/>
    <col min="390" max="391" width="12" customWidth="1"/>
    <col min="392" max="392" width="5" customWidth="1"/>
    <col min="393" max="393" width="2" customWidth="1"/>
    <col min="394" max="394" width="12" customWidth="1"/>
    <col min="395" max="395" width="6" customWidth="1"/>
    <col min="396" max="396" width="12" customWidth="1"/>
    <col min="397" max="397" width="5" customWidth="1"/>
    <col min="398" max="399" width="6" customWidth="1"/>
    <col min="400" max="400" width="12" customWidth="1"/>
    <col min="401" max="401" width="4" customWidth="1"/>
    <col min="402" max="402" width="6" customWidth="1"/>
    <col min="403" max="403" width="8" customWidth="1"/>
    <col min="404" max="404" width="5" customWidth="1"/>
    <col min="405" max="406" width="12" customWidth="1"/>
    <col min="407" max="407" width="6" customWidth="1"/>
    <col min="408" max="408" width="4" customWidth="1"/>
    <col min="409" max="411" width="12" customWidth="1"/>
    <col min="412" max="412" width="11" customWidth="1"/>
    <col min="413" max="413" width="12" customWidth="1"/>
    <col min="414" max="414" width="5" customWidth="1"/>
    <col min="415" max="415" width="6" customWidth="1"/>
    <col min="416" max="416" width="12" customWidth="1"/>
    <col min="417" max="417" width="4" customWidth="1"/>
    <col min="418" max="418" width="12" customWidth="1"/>
    <col min="419" max="419" width="6" customWidth="1"/>
    <col min="420" max="420" width="12" customWidth="1"/>
    <col min="421" max="421" width="7" customWidth="1"/>
    <col min="422" max="422" width="6" customWidth="1"/>
    <col min="423" max="423" width="12" customWidth="1"/>
    <col min="424" max="424" width="4" customWidth="1"/>
    <col min="425" max="425" width="12" customWidth="1"/>
    <col min="426" max="426" width="5" customWidth="1"/>
    <col min="427" max="427" width="6" customWidth="1"/>
    <col min="428" max="428" width="7" customWidth="1"/>
    <col min="429" max="430" width="5" customWidth="1"/>
    <col min="431" max="431" width="12" customWidth="1"/>
    <col min="432" max="432" width="6" customWidth="1"/>
    <col min="433" max="433" width="4" customWidth="1"/>
    <col min="434" max="435" width="12" customWidth="1"/>
    <col min="436" max="436" width="6" customWidth="1"/>
    <col min="437" max="437" width="12" customWidth="1"/>
    <col min="438" max="439" width="5" customWidth="1"/>
    <col min="440" max="443" width="12" customWidth="1"/>
    <col min="444" max="444" width="4" customWidth="1"/>
    <col min="445" max="445" width="7" customWidth="1"/>
    <col min="446" max="446" width="5" customWidth="1"/>
    <col min="447" max="448" width="12" customWidth="1"/>
    <col min="449" max="450" width="5" customWidth="1"/>
    <col min="451" max="451" width="11" customWidth="1"/>
    <col min="452" max="452" width="4" customWidth="1"/>
    <col min="453" max="453" width="6" customWidth="1"/>
    <col min="454" max="455" width="5" customWidth="1"/>
    <col min="456" max="456" width="4" customWidth="1"/>
    <col min="457" max="457" width="6" customWidth="1"/>
    <col min="458" max="458" width="5" customWidth="1"/>
    <col min="459" max="459" width="6" customWidth="1"/>
    <col min="460" max="460" width="12" customWidth="1"/>
    <col min="461" max="461" width="2" customWidth="1"/>
    <col min="462" max="462" width="12" customWidth="1"/>
    <col min="463" max="463" width="7" customWidth="1"/>
    <col min="464" max="464" width="12" customWidth="1"/>
    <col min="465" max="465" width="6" customWidth="1"/>
    <col min="466" max="467" width="12" customWidth="1"/>
    <col min="468" max="468" width="6" customWidth="1"/>
    <col min="469" max="471" width="12" customWidth="1"/>
    <col min="472" max="472" width="7" customWidth="1"/>
    <col min="473" max="473" width="4" customWidth="1"/>
    <col min="474" max="474" width="12" customWidth="1"/>
    <col min="475" max="475" width="5" customWidth="1"/>
    <col min="476" max="477" width="12" customWidth="1"/>
    <col min="478" max="478" width="7" customWidth="1"/>
    <col min="479" max="481" width="12" customWidth="1"/>
    <col min="482" max="482" width="5" customWidth="1"/>
    <col min="483" max="485" width="12" customWidth="1"/>
    <col min="486" max="486" width="4" customWidth="1"/>
    <col min="487" max="487" width="7" customWidth="1"/>
    <col min="488" max="488" width="5" customWidth="1"/>
    <col min="489" max="490" width="12" customWidth="1"/>
    <col min="491" max="492" width="5" customWidth="1"/>
    <col min="493" max="495" width="12" customWidth="1"/>
    <col min="496" max="498" width="5" customWidth="1"/>
    <col min="499" max="499" width="4" customWidth="1"/>
    <col min="500" max="500" width="12" customWidth="1"/>
    <col min="501" max="501" width="5" customWidth="1"/>
    <col min="502" max="502" width="6" customWidth="1"/>
    <col min="503" max="504" width="12" customWidth="1"/>
    <col min="505" max="505" width="7" customWidth="1"/>
    <col min="506" max="506" width="12" bestFit="1" customWidth="1"/>
    <col min="507" max="507" width="6" customWidth="1"/>
    <col min="508" max="508" width="2" customWidth="1"/>
    <col min="509" max="509" width="12" customWidth="1"/>
    <col min="510" max="510" width="5" customWidth="1"/>
    <col min="511" max="511" width="12" customWidth="1"/>
    <col min="512" max="512" width="7" customWidth="1"/>
    <col min="513" max="513" width="12" bestFit="1" customWidth="1"/>
    <col min="514" max="514" width="4" customWidth="1"/>
    <col min="515" max="515" width="12" customWidth="1"/>
    <col min="516" max="516" width="5" customWidth="1"/>
    <col min="517" max="517" width="12" customWidth="1"/>
    <col min="518" max="518" width="12" bestFit="1" customWidth="1"/>
    <col min="519" max="519" width="4" customWidth="1"/>
    <col min="520" max="520" width="12" customWidth="1"/>
    <col min="521" max="521" width="12" bestFit="1" customWidth="1"/>
    <col min="522" max="522" width="5" customWidth="1"/>
    <col min="523" max="524" width="12" bestFit="1" customWidth="1"/>
    <col min="525" max="525" width="6" customWidth="1"/>
    <col min="526" max="526" width="4" customWidth="1"/>
    <col min="527" max="527" width="5" customWidth="1"/>
    <col min="528" max="528" width="4" customWidth="1"/>
    <col min="529" max="529" width="5" customWidth="1"/>
    <col min="530" max="530" width="4" customWidth="1"/>
    <col min="531" max="531" width="5" customWidth="1"/>
    <col min="532" max="533" width="12" customWidth="1"/>
    <col min="534" max="534" width="11" customWidth="1"/>
    <col min="535" max="535" width="4" customWidth="1"/>
    <col min="536" max="536" width="12" customWidth="1"/>
    <col min="537" max="537" width="5" customWidth="1"/>
    <col min="538" max="538" width="4" customWidth="1"/>
    <col min="539" max="539" width="12" bestFit="1" customWidth="1"/>
    <col min="540" max="540" width="4" customWidth="1"/>
    <col min="541" max="541" width="5" customWidth="1"/>
    <col min="542" max="542" width="12" bestFit="1" customWidth="1"/>
    <col min="543" max="543" width="12" customWidth="1"/>
    <col min="544" max="544" width="6" customWidth="1"/>
    <col min="545" max="545" width="12" bestFit="1" customWidth="1"/>
    <col min="546" max="546" width="12" customWidth="1"/>
    <col min="547" max="547" width="6" customWidth="1"/>
    <col min="548" max="548" width="2" customWidth="1"/>
    <col min="549" max="549" width="12" bestFit="1" customWidth="1"/>
    <col min="550" max="550" width="7" customWidth="1"/>
    <col min="551" max="552" width="12" bestFit="1" customWidth="1"/>
    <col min="553" max="554" width="5" customWidth="1"/>
    <col min="555" max="555" width="12" bestFit="1" customWidth="1"/>
    <col min="556" max="557" width="4" customWidth="1"/>
    <col min="558" max="558" width="8" customWidth="1"/>
    <col min="559" max="559" width="7" customWidth="1"/>
    <col min="560" max="560" width="12" bestFit="1" customWidth="1"/>
    <col min="561" max="561" width="4" customWidth="1"/>
    <col min="562" max="562" width="5" customWidth="1"/>
    <col min="563" max="563" width="12" bestFit="1" customWidth="1"/>
    <col min="564" max="564" width="5" customWidth="1"/>
    <col min="565" max="565" width="12" bestFit="1" customWidth="1"/>
    <col min="566" max="566" width="4" customWidth="1"/>
    <col min="567" max="567" width="6" customWidth="1"/>
    <col min="568" max="568" width="5" customWidth="1"/>
    <col min="569" max="569" width="6" customWidth="1"/>
    <col min="570" max="570" width="12" bestFit="1" customWidth="1"/>
    <col min="571" max="571" width="5" customWidth="1"/>
    <col min="572" max="574" width="12" bestFit="1" customWidth="1"/>
    <col min="575" max="575" width="8" customWidth="1"/>
    <col min="576" max="576" width="12" bestFit="1" customWidth="1"/>
    <col min="577" max="577" width="7" customWidth="1"/>
    <col min="578" max="578" width="12" bestFit="1" customWidth="1"/>
    <col min="579" max="579" width="5" customWidth="1"/>
    <col min="580" max="580" width="12" bestFit="1" customWidth="1"/>
    <col min="581" max="581" width="2" customWidth="1"/>
    <col min="582" max="582" width="12" bestFit="1" customWidth="1"/>
    <col min="583" max="583" width="4" customWidth="1"/>
    <col min="584" max="585" width="12" bestFit="1" customWidth="1"/>
    <col min="586" max="586" width="4" customWidth="1"/>
    <col min="587" max="590" width="12" bestFit="1" customWidth="1"/>
    <col min="591" max="591" width="6" customWidth="1"/>
    <col min="592" max="592" width="4" customWidth="1"/>
    <col min="593" max="593" width="5" customWidth="1"/>
    <col min="594" max="594" width="12" bestFit="1" customWidth="1"/>
    <col min="595" max="595" width="5" customWidth="1"/>
    <col min="596" max="599" width="12" bestFit="1" customWidth="1"/>
    <col min="600" max="600" width="6" customWidth="1"/>
    <col min="601" max="601" width="5" customWidth="1"/>
    <col min="602" max="602" width="4" customWidth="1"/>
    <col min="603" max="605" width="12" bestFit="1" customWidth="1"/>
    <col min="606" max="606" width="6" customWidth="1"/>
    <col min="607" max="607" width="11" bestFit="1" customWidth="1"/>
    <col min="608" max="608" width="2" customWidth="1"/>
    <col min="609" max="612" width="12" bestFit="1" customWidth="1"/>
    <col min="613" max="613" width="4" customWidth="1"/>
    <col min="614" max="614" width="6" customWidth="1"/>
    <col min="615" max="616" width="5" customWidth="1"/>
    <col min="617" max="617" width="12" bestFit="1" customWidth="1"/>
    <col min="618" max="618" width="5" customWidth="1"/>
    <col min="619" max="619" width="12" bestFit="1" customWidth="1"/>
    <col min="620" max="620" width="8" customWidth="1"/>
    <col min="621" max="621" width="4" customWidth="1"/>
    <col min="622" max="623" width="12" bestFit="1" customWidth="1"/>
    <col min="624" max="624" width="6" customWidth="1"/>
    <col min="625" max="625" width="4" customWidth="1"/>
    <col min="626" max="626" width="12" bestFit="1" customWidth="1"/>
    <col min="627" max="627" width="4" customWidth="1"/>
    <col min="628" max="629" width="12" bestFit="1" customWidth="1"/>
    <col min="630" max="630" width="6" customWidth="1"/>
    <col min="631" max="631" width="12" bestFit="1" customWidth="1"/>
    <col min="632" max="632" width="2" customWidth="1"/>
    <col min="633" max="633" width="6" customWidth="1"/>
    <col min="634" max="634" width="5" customWidth="1"/>
    <col min="635" max="636" width="12" bestFit="1" customWidth="1"/>
    <col min="637" max="637" width="5" customWidth="1"/>
    <col min="638" max="638" width="12" bestFit="1" customWidth="1"/>
    <col min="639" max="639" width="4" customWidth="1"/>
    <col min="640" max="640" width="12" bestFit="1" customWidth="1"/>
    <col min="641" max="641" width="5" customWidth="1"/>
    <col min="642" max="642" width="9" customWidth="1"/>
    <col min="643" max="643" width="4" customWidth="1"/>
    <col min="644" max="644" width="5" customWidth="1"/>
    <col min="645" max="645" width="6" customWidth="1"/>
    <col min="646" max="646" width="12" bestFit="1" customWidth="1"/>
    <col min="647" max="647" width="5" customWidth="1"/>
    <col min="648" max="648" width="12" bestFit="1" customWidth="1"/>
    <col min="649" max="649" width="5" customWidth="1"/>
    <col min="650" max="650" width="12" bestFit="1" customWidth="1"/>
    <col min="651" max="651" width="5" customWidth="1"/>
    <col min="652" max="652" width="4" customWidth="1"/>
    <col min="653" max="657" width="12" bestFit="1" customWidth="1"/>
    <col min="658" max="658" width="6" customWidth="1"/>
    <col min="659" max="659" width="4" customWidth="1"/>
    <col min="660" max="660" width="5" customWidth="1"/>
    <col min="661" max="661" width="12" bestFit="1" customWidth="1"/>
    <col min="662" max="662" width="5" customWidth="1"/>
    <col min="663" max="663" width="12" bestFit="1" customWidth="1"/>
    <col min="664" max="664" width="8" customWidth="1"/>
    <col min="665" max="665" width="4" customWidth="1"/>
    <col min="666" max="667" width="5" customWidth="1"/>
    <col min="668" max="668" width="8" customWidth="1"/>
    <col min="669" max="669" width="12" bestFit="1" customWidth="1"/>
    <col min="670" max="671" width="5" customWidth="1"/>
    <col min="672" max="672" width="12" bestFit="1" customWidth="1"/>
    <col min="673" max="673" width="5" customWidth="1"/>
    <col min="674" max="674" width="12" bestFit="1" customWidth="1"/>
    <col min="675" max="675" width="3" customWidth="1"/>
    <col min="676" max="678" width="6" customWidth="1"/>
    <col min="679" max="681" width="12" bestFit="1" customWidth="1"/>
    <col min="682" max="682" width="9" customWidth="1"/>
    <col min="683" max="683" width="12" bestFit="1" customWidth="1"/>
    <col min="684" max="684" width="6" customWidth="1"/>
    <col min="685" max="685" width="5" customWidth="1"/>
    <col min="686" max="686" width="6" customWidth="1"/>
    <col min="687" max="687" width="12" bestFit="1" customWidth="1"/>
    <col min="688" max="688" width="6" customWidth="1"/>
    <col min="689" max="689" width="5" customWidth="1"/>
    <col min="690" max="690" width="7" customWidth="1"/>
    <col min="691" max="691" width="5" customWidth="1"/>
    <col min="692" max="692" width="8" customWidth="1"/>
    <col min="693" max="693" width="12" bestFit="1" customWidth="1"/>
    <col min="694" max="694" width="7" customWidth="1"/>
    <col min="695" max="695" width="5" customWidth="1"/>
    <col min="696" max="700" width="12" bestFit="1" customWidth="1"/>
    <col min="701" max="701" width="5" customWidth="1"/>
    <col min="702" max="702" width="3" customWidth="1"/>
    <col min="703" max="703" width="6" customWidth="1"/>
    <col min="704" max="704" width="12" bestFit="1" customWidth="1"/>
    <col min="705" max="705" width="6" customWidth="1"/>
    <col min="706" max="708" width="12" bestFit="1" customWidth="1"/>
    <col min="709" max="709" width="7" customWidth="1"/>
    <col min="710" max="710" width="6" customWidth="1"/>
    <col min="711" max="712" width="12" bestFit="1" customWidth="1"/>
    <col min="713" max="713" width="6" customWidth="1"/>
    <col min="714" max="714" width="12" bestFit="1" customWidth="1"/>
    <col min="715" max="715" width="7" customWidth="1"/>
    <col min="716" max="717" width="12" bestFit="1" customWidth="1"/>
    <col min="718" max="718" width="11" bestFit="1" customWidth="1"/>
    <col min="719" max="720" width="5" customWidth="1"/>
    <col min="721" max="721" width="12" bestFit="1" customWidth="1"/>
    <col min="722" max="723" width="6" customWidth="1"/>
    <col min="724" max="724" width="5" customWidth="1"/>
    <col min="725" max="726" width="12" bestFit="1" customWidth="1"/>
    <col min="727" max="727" width="7" customWidth="1"/>
    <col min="728" max="728" width="12" bestFit="1" customWidth="1"/>
    <col min="729" max="729" width="3" customWidth="1"/>
    <col min="730" max="730" width="12" bestFit="1" customWidth="1"/>
    <col min="731" max="731" width="6" customWidth="1"/>
    <col min="732" max="734" width="12" bestFit="1" customWidth="1"/>
    <col min="735" max="736" width="6" customWidth="1"/>
    <col min="737" max="737" width="5" customWidth="1"/>
    <col min="738" max="739" width="6" customWidth="1"/>
    <col min="740" max="740" width="5" customWidth="1"/>
    <col min="741" max="741" width="3" customWidth="1"/>
    <col min="742" max="742" width="6" customWidth="1"/>
    <col min="743" max="743" width="12" bestFit="1" customWidth="1"/>
    <col min="744" max="745" width="6" customWidth="1"/>
    <col min="746" max="746" width="12" bestFit="1" customWidth="1"/>
    <col min="747" max="747" width="7" customWidth="1"/>
    <col min="748" max="750" width="12" bestFit="1" customWidth="1"/>
    <col min="751" max="752" width="8" customWidth="1"/>
    <col min="753" max="753" width="6" customWidth="1"/>
    <col min="754" max="755" width="12" bestFit="1" customWidth="1"/>
    <col min="756" max="756" width="5" customWidth="1"/>
    <col min="757" max="757" width="7" customWidth="1"/>
    <col min="758" max="758" width="3" customWidth="1"/>
    <col min="759" max="761" width="12" bestFit="1" customWidth="1"/>
    <col min="762" max="762" width="5" customWidth="1"/>
    <col min="763" max="764" width="12" bestFit="1" customWidth="1"/>
    <col min="765" max="765" width="6" customWidth="1"/>
    <col min="766" max="766" width="12" bestFit="1" customWidth="1"/>
    <col min="767" max="767" width="6" customWidth="1"/>
    <col min="768" max="768" width="12" bestFit="1" customWidth="1"/>
    <col min="769" max="769" width="6" customWidth="1"/>
    <col min="770" max="770" width="5" customWidth="1"/>
    <col min="771" max="771" width="12" bestFit="1" customWidth="1"/>
    <col min="772" max="773" width="6" customWidth="1"/>
    <col min="774" max="774" width="12" bestFit="1" customWidth="1"/>
    <col min="775" max="775" width="3" customWidth="1"/>
    <col min="776" max="776" width="6" customWidth="1"/>
    <col min="777" max="778" width="12" bestFit="1" customWidth="1"/>
    <col min="779" max="779" width="7" customWidth="1"/>
    <col min="780" max="780" width="12" bestFit="1" customWidth="1"/>
    <col min="781" max="781" width="5" customWidth="1"/>
    <col min="782" max="782" width="7" customWidth="1"/>
    <col min="783" max="784" width="6" customWidth="1"/>
    <col min="785" max="787" width="12" bestFit="1" customWidth="1"/>
    <col min="788" max="788" width="5" customWidth="1"/>
    <col min="789" max="789" width="12" bestFit="1" customWidth="1"/>
    <col min="790" max="790" width="5" customWidth="1"/>
    <col min="791" max="793" width="12" bestFit="1" customWidth="1"/>
    <col min="794" max="795" width="6" customWidth="1"/>
    <col min="796" max="796" width="3" customWidth="1"/>
    <col min="797" max="797" width="7" customWidth="1"/>
    <col min="798" max="798" width="12" bestFit="1" customWidth="1"/>
    <col min="799" max="799" width="6" customWidth="1"/>
    <col min="800" max="801" width="12" bestFit="1" customWidth="1"/>
    <col min="802" max="802" width="6" customWidth="1"/>
    <col min="803" max="803" width="5" customWidth="1"/>
    <col min="804" max="807" width="12" bestFit="1" customWidth="1"/>
    <col min="808" max="808" width="6" customWidth="1"/>
    <col min="809" max="811" width="12" bestFit="1" customWidth="1"/>
    <col min="812" max="812" width="6" customWidth="1"/>
    <col min="813" max="813" width="12" bestFit="1" customWidth="1"/>
    <col min="814" max="814" width="6" customWidth="1"/>
    <col min="815" max="815" width="12" bestFit="1" customWidth="1"/>
    <col min="816" max="816" width="5" customWidth="1"/>
    <col min="817" max="817" width="6" customWidth="1"/>
    <col min="818" max="818" width="7" customWidth="1"/>
    <col min="819" max="819" width="6" customWidth="1"/>
    <col min="820" max="822" width="12" bestFit="1" customWidth="1"/>
    <col min="823" max="823" width="5" customWidth="1"/>
    <col min="824" max="824" width="6" customWidth="1"/>
    <col min="825" max="825" width="5" customWidth="1"/>
    <col min="826" max="826" width="12" bestFit="1" customWidth="1"/>
    <col min="827" max="827" width="3" customWidth="1"/>
    <col min="828" max="831" width="12" bestFit="1" customWidth="1"/>
    <col min="832" max="832" width="5" customWidth="1"/>
    <col min="833" max="833" width="6" customWidth="1"/>
    <col min="834" max="834" width="12" bestFit="1" customWidth="1"/>
    <col min="835" max="835" width="3" customWidth="1"/>
    <col min="836" max="839" width="6" customWidth="1"/>
    <col min="840" max="840" width="12" bestFit="1" customWidth="1"/>
    <col min="841" max="841" width="5" customWidth="1"/>
    <col min="842" max="842" width="6" customWidth="1"/>
    <col min="843" max="843" width="12" bestFit="1" customWidth="1"/>
    <col min="844" max="844" width="6" customWidth="1"/>
    <col min="845" max="845" width="8" customWidth="1"/>
    <col min="846" max="846" width="3" customWidth="1"/>
    <col min="847" max="847" width="6" customWidth="1"/>
    <col min="848" max="848" width="7" customWidth="1"/>
    <col min="849" max="849" width="12" bestFit="1" customWidth="1"/>
    <col min="850" max="850" width="6" customWidth="1"/>
    <col min="851" max="851" width="7" customWidth="1"/>
    <col min="852" max="852" width="12" bestFit="1" customWidth="1"/>
    <col min="853" max="853" width="6" customWidth="1"/>
    <col min="854" max="854" width="7" customWidth="1"/>
    <col min="855" max="855" width="12" bestFit="1" customWidth="1"/>
    <col min="856" max="856" width="5" customWidth="1"/>
    <col min="857" max="857" width="7" customWidth="1"/>
    <col min="858" max="863" width="12" bestFit="1" customWidth="1"/>
    <col min="864" max="864" width="5" customWidth="1"/>
    <col min="865" max="865" width="12" bestFit="1" customWidth="1"/>
    <col min="866" max="866" width="6" customWidth="1"/>
    <col min="867" max="867" width="5" customWidth="1"/>
    <col min="868" max="871" width="12" bestFit="1" customWidth="1"/>
    <col min="872" max="872" width="8" customWidth="1"/>
    <col min="873" max="873" width="6" customWidth="1"/>
    <col min="874" max="875" width="7" customWidth="1"/>
    <col min="876" max="877" width="12" bestFit="1" customWidth="1"/>
    <col min="878" max="878" width="6" customWidth="1"/>
    <col min="879" max="879" width="8" customWidth="1"/>
    <col min="880" max="880" width="12" bestFit="1" customWidth="1"/>
    <col min="881" max="881" width="6" customWidth="1"/>
    <col min="882" max="882" width="3" customWidth="1"/>
    <col min="883" max="883" width="12" bestFit="1" customWidth="1"/>
    <col min="884" max="884" width="8" customWidth="1"/>
    <col min="885" max="886" width="12" bestFit="1" customWidth="1"/>
    <col min="887" max="887" width="5" customWidth="1"/>
    <col min="888" max="888" width="12" bestFit="1" customWidth="1"/>
    <col min="889" max="889" width="5" customWidth="1"/>
    <col min="890" max="891" width="6" customWidth="1"/>
    <col min="892" max="892" width="8" customWidth="1"/>
    <col min="893" max="893" width="12" bestFit="1" customWidth="1"/>
    <col min="894" max="894" width="6" customWidth="1"/>
    <col min="895" max="895" width="3" customWidth="1"/>
    <col min="896" max="897" width="12" bestFit="1" customWidth="1"/>
    <col min="898" max="898" width="7" customWidth="1"/>
    <col min="899" max="900" width="12" bestFit="1" customWidth="1"/>
    <col min="901" max="901" width="8" customWidth="1"/>
    <col min="902" max="902" width="6" customWidth="1"/>
    <col min="903" max="906" width="12" bestFit="1" customWidth="1"/>
    <col min="907" max="907" width="3" customWidth="1"/>
    <col min="908" max="910" width="12" bestFit="1" customWidth="1"/>
    <col min="911" max="911" width="6" customWidth="1"/>
    <col min="912" max="912" width="12" bestFit="1" customWidth="1"/>
    <col min="913" max="913" width="5" customWidth="1"/>
    <col min="914" max="915" width="12" bestFit="1" customWidth="1"/>
    <col min="916" max="916" width="7" customWidth="1"/>
    <col min="917" max="918" width="12" bestFit="1" customWidth="1"/>
    <col min="919" max="919" width="7" customWidth="1"/>
    <col min="920" max="920" width="12" bestFit="1" customWidth="1"/>
    <col min="921" max="921" width="3" customWidth="1"/>
    <col min="922" max="922" width="6" customWidth="1"/>
    <col min="923" max="923" width="8" customWidth="1"/>
    <col min="924" max="924" width="5" customWidth="1"/>
    <col min="925" max="925" width="12" bestFit="1" customWidth="1"/>
    <col min="926" max="926" width="5" customWidth="1"/>
    <col min="927" max="927" width="6" customWidth="1"/>
    <col min="928" max="928" width="5" customWidth="1"/>
    <col min="929" max="929" width="12" bestFit="1" customWidth="1"/>
    <col min="930" max="930" width="6" customWidth="1"/>
    <col min="931" max="931" width="5" customWidth="1"/>
    <col min="932" max="932" width="11" bestFit="1" customWidth="1"/>
    <col min="933" max="933" width="10" bestFit="1" customWidth="1"/>
    <col min="934" max="934" width="5" customWidth="1"/>
    <col min="935" max="935" width="6" customWidth="1"/>
    <col min="936" max="936" width="7" customWidth="1"/>
    <col min="937" max="937" width="5" customWidth="1"/>
    <col min="938" max="938" width="6" customWidth="1"/>
    <col min="939" max="939" width="5" customWidth="1"/>
    <col min="940" max="940" width="6" customWidth="1"/>
    <col min="941" max="941" width="3" customWidth="1"/>
    <col min="942" max="943" width="6" customWidth="1"/>
    <col min="944" max="944" width="7" customWidth="1"/>
    <col min="945" max="945" width="5" customWidth="1"/>
    <col min="946" max="946" width="7" customWidth="1"/>
    <col min="947" max="947" width="12" bestFit="1" customWidth="1"/>
    <col min="948" max="948" width="6" customWidth="1"/>
    <col min="949" max="950" width="12" bestFit="1" customWidth="1"/>
    <col min="951" max="951" width="5" customWidth="1"/>
    <col min="952" max="952" width="12" bestFit="1" customWidth="1"/>
    <col min="953" max="953" width="5" customWidth="1"/>
    <col min="954" max="954" width="12" bestFit="1" customWidth="1"/>
    <col min="955" max="955" width="6" customWidth="1"/>
    <col min="956" max="956" width="12" bestFit="1" customWidth="1"/>
    <col min="957" max="957" width="5" customWidth="1"/>
    <col min="958" max="958" width="7" customWidth="1"/>
    <col min="959" max="959" width="12" bestFit="1" customWidth="1"/>
    <col min="960" max="960" width="11" bestFit="1" customWidth="1"/>
    <col min="961" max="961" width="7" customWidth="1"/>
    <col min="962" max="962" width="6" customWidth="1"/>
    <col min="963" max="963" width="12" bestFit="1" customWidth="1"/>
    <col min="964" max="964" width="5" customWidth="1"/>
    <col min="965" max="965" width="12" bestFit="1" customWidth="1"/>
    <col min="966" max="966" width="5" customWidth="1"/>
    <col min="967" max="967" width="12" bestFit="1" customWidth="1"/>
    <col min="968" max="968" width="5" customWidth="1"/>
    <col min="969" max="969" width="8" customWidth="1"/>
    <col min="970" max="971" width="12" bestFit="1" customWidth="1"/>
    <col min="972" max="972" width="5" customWidth="1"/>
    <col min="973" max="973" width="7" customWidth="1"/>
    <col min="974" max="974" width="6" customWidth="1"/>
    <col min="975" max="976" width="12" bestFit="1" customWidth="1"/>
    <col min="977" max="977" width="3" customWidth="1"/>
    <col min="978" max="978" width="7" customWidth="1"/>
    <col min="979" max="979" width="6" customWidth="1"/>
    <col min="980" max="980" width="5" customWidth="1"/>
    <col min="981" max="982" width="6" customWidth="1"/>
    <col min="983" max="984" width="12" bestFit="1" customWidth="1"/>
    <col min="985" max="985" width="10" bestFit="1" customWidth="1"/>
    <col min="986" max="986" width="5" customWidth="1"/>
    <col min="987" max="988" width="12" bestFit="1" customWidth="1"/>
    <col min="989" max="989" width="7" customWidth="1"/>
    <col min="990" max="990" width="3" customWidth="1"/>
    <col min="991" max="991" width="6" customWidth="1"/>
    <col min="992" max="992" width="5" customWidth="1"/>
    <col min="993" max="993" width="6" customWidth="1"/>
    <col min="994" max="995" width="7" customWidth="1"/>
    <col min="996" max="996" width="12" bestFit="1" customWidth="1"/>
    <col min="997" max="997" width="3" customWidth="1"/>
    <col min="998" max="998" width="12" bestFit="1" customWidth="1"/>
    <col min="999" max="999" width="6" customWidth="1"/>
    <col min="1000" max="1000" width="7" customWidth="1"/>
    <col min="1001" max="1001" width="12" bestFit="1" customWidth="1"/>
    <col min="1002" max="1002" width="6" customWidth="1"/>
    <col min="1003" max="1003" width="7" customWidth="1"/>
    <col min="1004" max="1005" width="12" bestFit="1" customWidth="1"/>
    <col min="1006" max="1006" width="6" customWidth="1"/>
    <col min="1007" max="1008" width="12" bestFit="1" customWidth="1"/>
    <col min="1009" max="1009" width="5" customWidth="1"/>
    <col min="1010" max="1010" width="12" bestFit="1" customWidth="1"/>
    <col min="1011" max="1011" width="6" customWidth="1"/>
    <col min="1012" max="1012" width="12" bestFit="1" customWidth="1"/>
    <col min="1013" max="1013" width="8" customWidth="1"/>
    <col min="1014" max="1014" width="5" customWidth="1"/>
    <col min="1015" max="1015" width="12" bestFit="1" customWidth="1"/>
    <col min="1016" max="1016" width="6" customWidth="1"/>
    <col min="1017" max="1017" width="12" bestFit="1" customWidth="1"/>
    <col min="1018" max="1018" width="6" customWidth="1"/>
    <col min="1019" max="1019" width="12" bestFit="1" customWidth="1"/>
    <col min="1020" max="1020" width="6" customWidth="1"/>
    <col min="1021" max="1022" width="12" bestFit="1" customWidth="1"/>
    <col min="1023" max="1023" width="6" customWidth="1"/>
    <col min="1024" max="1024" width="3" customWidth="1"/>
    <col min="1025" max="1025" width="8" customWidth="1"/>
    <col min="1026" max="1026" width="12" bestFit="1" customWidth="1"/>
    <col min="1027" max="1027" width="6" customWidth="1"/>
    <col min="1028" max="1030" width="12" bestFit="1" customWidth="1"/>
    <col min="1031" max="1031" width="5" customWidth="1"/>
    <col min="1032" max="1032" width="8" customWidth="1"/>
    <col min="1033" max="1033" width="12" bestFit="1" customWidth="1"/>
    <col min="1034" max="1034" width="6" customWidth="1"/>
    <col min="1035" max="1035" width="12" bestFit="1" customWidth="1"/>
    <col min="1036" max="1036" width="3" customWidth="1"/>
    <col min="1037" max="1037" width="6" customWidth="1"/>
    <col min="1038" max="1038" width="5" customWidth="1"/>
    <col min="1039" max="1039" width="7" customWidth="1"/>
    <col min="1040" max="1040" width="6" customWidth="1"/>
    <col min="1041" max="1041" width="12" bestFit="1" customWidth="1"/>
    <col min="1042" max="1042" width="3" customWidth="1"/>
    <col min="1043" max="1043" width="6" customWidth="1"/>
    <col min="1044" max="1044" width="12" bestFit="1" customWidth="1"/>
    <col min="1045" max="1045" width="5" customWidth="1"/>
    <col min="1046" max="1048" width="12" bestFit="1" customWidth="1"/>
    <col min="1049" max="1049" width="5" customWidth="1"/>
    <col min="1050" max="1052" width="12" bestFit="1" customWidth="1"/>
    <col min="1053" max="1053" width="11" bestFit="1" customWidth="1"/>
    <col min="1054" max="1055" width="12" bestFit="1" customWidth="1"/>
    <col min="1056" max="1056" width="6" customWidth="1"/>
    <col min="1057" max="1057" width="12" bestFit="1" customWidth="1"/>
    <col min="1058" max="1058" width="6" customWidth="1"/>
    <col min="1059" max="1060" width="12" bestFit="1" customWidth="1"/>
    <col min="1061" max="1061" width="5" customWidth="1"/>
    <col min="1062" max="1062" width="6" customWidth="1"/>
    <col min="1063" max="1063" width="5" customWidth="1"/>
    <col min="1064" max="1064" width="12" bestFit="1" customWidth="1"/>
    <col min="1065" max="1066" width="6" customWidth="1"/>
    <col min="1067" max="1069" width="12" bestFit="1" customWidth="1"/>
    <col min="1070" max="1070" width="6" customWidth="1"/>
    <col min="1071" max="1071" width="5" customWidth="1"/>
    <col min="1072" max="1072" width="12" bestFit="1" customWidth="1"/>
    <col min="1073" max="1073" width="6" customWidth="1"/>
    <col min="1074" max="1074" width="12" bestFit="1" customWidth="1"/>
    <col min="1075" max="1075" width="5" customWidth="1"/>
    <col min="1076" max="1077" width="12" bestFit="1" customWidth="1"/>
    <col min="1078" max="1078" width="5" customWidth="1"/>
    <col min="1079" max="1079" width="3" customWidth="1"/>
    <col min="1080" max="1083" width="12" bestFit="1" customWidth="1"/>
    <col min="1084" max="1084" width="7" customWidth="1"/>
    <col min="1085" max="1085" width="3" customWidth="1"/>
    <col min="1086" max="1086" width="5" customWidth="1"/>
    <col min="1087" max="1088" width="12" bestFit="1" customWidth="1"/>
    <col min="1089" max="1089" width="6" customWidth="1"/>
    <col min="1090" max="1090" width="12" bestFit="1" customWidth="1"/>
    <col min="1091" max="1092" width="5" customWidth="1"/>
    <col min="1093" max="1093" width="3" customWidth="1"/>
    <col min="1094" max="1094" width="6" customWidth="1"/>
    <col min="1095" max="1097" width="12" bestFit="1" customWidth="1"/>
    <col min="1098" max="1098" width="3" customWidth="1"/>
    <col min="1099" max="1099" width="6" customWidth="1"/>
    <col min="1100" max="1100" width="9" customWidth="1"/>
    <col min="1101" max="1102" width="12" bestFit="1" customWidth="1"/>
    <col min="1103" max="1103" width="5" customWidth="1"/>
    <col min="1104" max="1104" width="12" bestFit="1" customWidth="1"/>
    <col min="1105" max="1105" width="9" customWidth="1"/>
    <col min="1106" max="1109" width="12" bestFit="1" customWidth="1"/>
    <col min="1110" max="1110" width="5" customWidth="1"/>
    <col min="1111" max="1111" width="9" customWidth="1"/>
    <col min="1112" max="1113" width="12" bestFit="1" customWidth="1"/>
    <col min="1114" max="1114" width="7" customWidth="1"/>
    <col min="1115" max="1115" width="3" customWidth="1"/>
    <col min="1116" max="1117" width="5" customWidth="1"/>
    <col min="1118" max="1118" width="7" customWidth="1"/>
    <col min="1119" max="1120" width="12" bestFit="1" customWidth="1"/>
    <col min="1121" max="1121" width="6" customWidth="1"/>
    <col min="1122" max="1123" width="3" customWidth="1"/>
    <col min="1124" max="1124" width="5" customWidth="1"/>
    <col min="1125" max="1126" width="12" bestFit="1" customWidth="1"/>
    <col min="1127" max="1127" width="6" customWidth="1"/>
    <col min="1128" max="1128" width="12" bestFit="1" customWidth="1"/>
    <col min="1129" max="1129" width="6" customWidth="1"/>
    <col min="1130" max="1130" width="8" customWidth="1"/>
    <col min="1131" max="1131" width="5" customWidth="1"/>
    <col min="1132" max="1132" width="12" bestFit="1" customWidth="1"/>
    <col min="1133" max="1133" width="5" customWidth="1"/>
    <col min="1134" max="1134" width="6" customWidth="1"/>
    <col min="1135" max="1135" width="5" customWidth="1"/>
    <col min="1136" max="1136" width="12" bestFit="1" customWidth="1"/>
    <col min="1137" max="1137" width="6" customWidth="1"/>
    <col min="1138" max="1138" width="3" customWidth="1"/>
    <col min="1139" max="1139" width="7" customWidth="1"/>
    <col min="1140" max="1141" width="5" customWidth="1"/>
    <col min="1142" max="1142" width="12" bestFit="1" customWidth="1"/>
    <col min="1143" max="1143" width="3" customWidth="1"/>
    <col min="1144" max="1144" width="7" customWidth="1"/>
    <col min="1145" max="1145" width="12" bestFit="1" customWidth="1"/>
    <col min="1146" max="1146" width="8" customWidth="1"/>
    <col min="1147" max="1147" width="7" customWidth="1"/>
    <col min="1148" max="1150" width="12" bestFit="1" customWidth="1"/>
    <col min="1151" max="1151" width="4" customWidth="1"/>
    <col min="1152" max="1152" width="12" bestFit="1" customWidth="1"/>
    <col min="1153" max="1153" width="8" customWidth="1"/>
    <col min="1154" max="1154" width="9" customWidth="1"/>
    <col min="1155" max="1155" width="12" bestFit="1" customWidth="1"/>
    <col min="1156" max="1156" width="8" customWidth="1"/>
    <col min="1157" max="1157" width="9" customWidth="1"/>
    <col min="1158" max="1158" width="12" bestFit="1" customWidth="1"/>
    <col min="1159" max="1159" width="7" customWidth="1"/>
    <col min="1160" max="1161" width="8" customWidth="1"/>
    <col min="1162" max="1162" width="7" customWidth="1"/>
    <col min="1163" max="1164" width="12" bestFit="1" customWidth="1"/>
    <col min="1165" max="1165" width="7" customWidth="1"/>
    <col min="1166" max="1166" width="12" bestFit="1" customWidth="1"/>
    <col min="1167" max="1167" width="7" customWidth="1"/>
    <col min="1168" max="1171" width="12" bestFit="1" customWidth="1"/>
    <col min="1172" max="1172" width="8" customWidth="1"/>
    <col min="1173" max="1173" width="6" customWidth="1"/>
    <col min="1174" max="1174" width="7" customWidth="1"/>
    <col min="1175" max="1175" width="12" bestFit="1" customWidth="1"/>
    <col min="1176" max="1176" width="7" customWidth="1"/>
    <col min="1177" max="1177" width="8" customWidth="1"/>
    <col min="1178" max="1178" width="9" customWidth="1"/>
    <col min="1179" max="1179" width="8" customWidth="1"/>
    <col min="1180" max="1180" width="10" bestFit="1" customWidth="1"/>
    <col min="1181" max="1181" width="7" customWidth="1"/>
    <col min="1182" max="1182" width="12" bestFit="1" customWidth="1"/>
    <col min="1183" max="1183" width="6" customWidth="1"/>
    <col min="1184" max="1185" width="12" bestFit="1" customWidth="1"/>
    <col min="1186" max="1186" width="8" customWidth="1"/>
    <col min="1187" max="1187" width="12" bestFit="1" customWidth="1"/>
    <col min="1188" max="1188" width="11" bestFit="1" customWidth="1"/>
    <col min="1189" max="1189" width="7" customWidth="1"/>
    <col min="1190" max="1190" width="12" bestFit="1" customWidth="1"/>
    <col min="1191" max="1191" width="9" customWidth="1"/>
    <col min="1192" max="1192" width="12" bestFit="1" customWidth="1"/>
    <col min="1193" max="1193" width="7" customWidth="1"/>
    <col min="1194" max="1196" width="12" bestFit="1" customWidth="1"/>
    <col min="1197" max="1197" width="6" customWidth="1"/>
    <col min="1198" max="1198" width="7" customWidth="1"/>
    <col min="1199" max="1199" width="9" customWidth="1"/>
    <col min="1200" max="1200" width="7" customWidth="1"/>
    <col min="1201" max="1201" width="8" customWidth="1"/>
    <col min="1202" max="1203" width="12" bestFit="1" customWidth="1"/>
    <col min="1204" max="1204" width="7" customWidth="1"/>
    <col min="1205" max="1205" width="12" bestFit="1" customWidth="1"/>
    <col min="1206" max="1206" width="8" customWidth="1"/>
    <col min="1207" max="1207" width="9" customWidth="1"/>
    <col min="1208" max="1208" width="12" bestFit="1" customWidth="1"/>
    <col min="1209" max="1209" width="9" customWidth="1"/>
    <col min="1210" max="1210" width="10" bestFit="1" customWidth="1"/>
    <col min="1211" max="1211" width="6" customWidth="1"/>
    <col min="1212" max="1212" width="7" customWidth="1"/>
    <col min="1213" max="1213" width="12" bestFit="1" customWidth="1"/>
    <col min="1214" max="1214" width="8" customWidth="1"/>
    <col min="1215" max="1216" width="9" customWidth="1"/>
    <col min="1217" max="1217" width="7" customWidth="1"/>
    <col min="1218" max="1218" width="12" bestFit="1" customWidth="1"/>
    <col min="1219" max="1219" width="7" customWidth="1"/>
    <col min="1220" max="1221" width="12" bestFit="1" customWidth="1"/>
    <col min="1222" max="1222" width="7" customWidth="1"/>
    <col min="1223" max="1223" width="12" bestFit="1" customWidth="1"/>
    <col min="1224" max="1224" width="6" customWidth="1"/>
    <col min="1225" max="1225" width="8" customWidth="1"/>
    <col min="1226" max="1229" width="12" bestFit="1" customWidth="1"/>
    <col min="1230" max="1230" width="6" customWidth="1"/>
    <col min="1231" max="1232" width="12" bestFit="1" customWidth="1"/>
    <col min="1233" max="1233" width="7" customWidth="1"/>
    <col min="1234" max="1234" width="10" bestFit="1" customWidth="1"/>
    <col min="1235" max="1235" width="12" bestFit="1" customWidth="1"/>
    <col min="1236" max="1236" width="7" customWidth="1"/>
    <col min="1237" max="1237" width="8" customWidth="1"/>
    <col min="1238" max="1238" width="7" customWidth="1"/>
    <col min="1239" max="1239" width="9" customWidth="1"/>
    <col min="1240" max="1240" width="12" bestFit="1" customWidth="1"/>
    <col min="1241" max="1241" width="9" customWidth="1"/>
    <col min="1242" max="1243" width="12" bestFit="1" customWidth="1"/>
    <col min="1244" max="1244" width="6" customWidth="1"/>
    <col min="1245" max="1245" width="12" bestFit="1" customWidth="1"/>
    <col min="1246" max="1246" width="9" customWidth="1"/>
    <col min="1247" max="1250" width="12" bestFit="1" customWidth="1"/>
    <col min="1251" max="1251" width="7" customWidth="1"/>
    <col min="1252" max="1254" width="12" bestFit="1" customWidth="1"/>
    <col min="1255" max="1255" width="6" customWidth="1"/>
    <col min="1256" max="1256" width="12" bestFit="1" customWidth="1"/>
    <col min="1257" max="1257" width="7" customWidth="1"/>
    <col min="1258" max="1258" width="8" customWidth="1"/>
    <col min="1259" max="1259" width="7" customWidth="1"/>
    <col min="1260" max="1261" width="12" bestFit="1" customWidth="1"/>
    <col min="1262" max="1262" width="7" customWidth="1"/>
    <col min="1263" max="1265" width="12" bestFit="1" customWidth="1"/>
    <col min="1266" max="1266" width="8" customWidth="1"/>
    <col min="1267" max="1267" width="7" customWidth="1"/>
    <col min="1268" max="1268" width="11" bestFit="1" customWidth="1"/>
    <col min="1269" max="1272" width="12" bestFit="1" customWidth="1"/>
    <col min="1273" max="1273" width="7" customWidth="1"/>
    <col min="1274" max="1274" width="8" customWidth="1"/>
    <col min="1275" max="1275" width="9" customWidth="1"/>
    <col min="1276" max="1277" width="12" bestFit="1" customWidth="1"/>
    <col min="1278" max="1278" width="4" customWidth="1"/>
    <col min="1279" max="1279" width="11" bestFit="1" customWidth="1"/>
    <col min="1280" max="1281" width="12" bestFit="1" customWidth="1"/>
    <col min="1282" max="1282" width="9" customWidth="1"/>
    <col min="1283" max="1283" width="7" customWidth="1"/>
    <col min="1284" max="1284" width="8" customWidth="1"/>
    <col min="1285" max="1285" width="7" customWidth="1"/>
    <col min="1286" max="1286" width="12" bestFit="1" customWidth="1"/>
    <col min="1287" max="1287" width="6" customWidth="1"/>
    <col min="1288" max="1291" width="12" bestFit="1" customWidth="1"/>
    <col min="1292" max="1292" width="7" customWidth="1"/>
    <col min="1293" max="1295" width="12" bestFit="1" customWidth="1"/>
    <col min="1296" max="1296" width="9" customWidth="1"/>
    <col min="1297" max="1297" width="12" bestFit="1" customWidth="1"/>
    <col min="1298" max="1298" width="7" customWidth="1"/>
    <col min="1299" max="1299" width="12" bestFit="1" customWidth="1"/>
    <col min="1300" max="1300" width="6" customWidth="1"/>
    <col min="1301" max="1303" width="12" bestFit="1" customWidth="1"/>
    <col min="1304" max="1304" width="9" customWidth="1"/>
    <col min="1305" max="1305" width="8" customWidth="1"/>
    <col min="1306" max="1306" width="7" customWidth="1"/>
    <col min="1307" max="1307" width="12" bestFit="1" customWidth="1"/>
    <col min="1308" max="1308" width="8" customWidth="1"/>
    <col min="1309" max="1309" width="12" bestFit="1" customWidth="1"/>
    <col min="1310" max="1311" width="10" bestFit="1" customWidth="1"/>
    <col min="1312" max="1313" width="12" bestFit="1" customWidth="1"/>
    <col min="1314" max="1314" width="7" customWidth="1"/>
    <col min="1315" max="1315" width="12" bestFit="1" customWidth="1"/>
    <col min="1316" max="1316" width="7" customWidth="1"/>
    <col min="1317" max="1318" width="12" bestFit="1" customWidth="1"/>
    <col min="1319" max="1319" width="7" customWidth="1"/>
    <col min="1320" max="1320" width="8" customWidth="1"/>
    <col min="1321" max="1322" width="12" bestFit="1" customWidth="1"/>
    <col min="1323" max="1323" width="6" customWidth="1"/>
    <col min="1324" max="1325" width="12" bestFit="1" customWidth="1"/>
    <col min="1326" max="1326" width="8" customWidth="1"/>
    <col min="1327" max="1332" width="12" bestFit="1" customWidth="1"/>
    <col min="1333" max="1333" width="6" customWidth="1"/>
    <col min="1334" max="1338" width="12" bestFit="1" customWidth="1"/>
    <col min="1339" max="1339" width="7" customWidth="1"/>
    <col min="1340" max="1340" width="8" customWidth="1"/>
    <col min="1341" max="1341" width="7" customWidth="1"/>
    <col min="1342" max="1342" width="6" customWidth="1"/>
    <col min="1343" max="1344" width="8" customWidth="1"/>
    <col min="1345" max="1345" width="7" customWidth="1"/>
    <col min="1346" max="1347" width="12" bestFit="1" customWidth="1"/>
    <col min="1348" max="1348" width="10" bestFit="1" customWidth="1"/>
    <col min="1349" max="1350" width="12" bestFit="1" customWidth="1"/>
    <col min="1351" max="1352" width="7" customWidth="1"/>
    <col min="1353" max="1353" width="12" bestFit="1" customWidth="1"/>
    <col min="1354" max="1354" width="6" customWidth="1"/>
    <col min="1355" max="1355" width="12" bestFit="1" customWidth="1"/>
    <col min="1356" max="1356" width="8" customWidth="1"/>
    <col min="1357" max="1358" width="12" bestFit="1" customWidth="1"/>
    <col min="1359" max="1359" width="7" customWidth="1"/>
    <col min="1360" max="1360" width="11" bestFit="1" customWidth="1"/>
    <col min="1361" max="1361" width="12" bestFit="1" customWidth="1"/>
    <col min="1362" max="1362" width="8" customWidth="1"/>
    <col min="1363" max="1363" width="6" customWidth="1"/>
    <col min="1364" max="1364" width="12" bestFit="1" customWidth="1"/>
    <col min="1365" max="1365" width="9" customWidth="1"/>
    <col min="1366" max="1366" width="12" bestFit="1" customWidth="1"/>
    <col min="1367" max="1367" width="7" customWidth="1"/>
    <col min="1368" max="1368" width="12" bestFit="1" customWidth="1"/>
    <col min="1369" max="1370" width="7" customWidth="1"/>
    <col min="1371" max="1371" width="4" customWidth="1"/>
    <col min="1372" max="1372" width="8" customWidth="1"/>
    <col min="1373" max="1375" width="12" bestFit="1" customWidth="1"/>
    <col min="1376" max="1377" width="7" customWidth="1"/>
    <col min="1378" max="1378" width="11" bestFit="1" customWidth="1"/>
    <col min="1379" max="1381" width="12" bestFit="1" customWidth="1"/>
    <col min="1382" max="1382" width="6" customWidth="1"/>
    <col min="1383" max="1383" width="12" bestFit="1" customWidth="1"/>
    <col min="1384" max="1384" width="8" customWidth="1"/>
    <col min="1385" max="1386" width="12" bestFit="1" customWidth="1"/>
    <col min="1387" max="1387" width="7" customWidth="1"/>
    <col min="1388" max="1388" width="9" customWidth="1"/>
    <col min="1389" max="1389" width="6" customWidth="1"/>
    <col min="1390" max="1394" width="12" bestFit="1" customWidth="1"/>
    <col min="1395" max="1396" width="7" customWidth="1"/>
    <col min="1397" max="1397" width="8" customWidth="1"/>
    <col min="1398" max="1398" width="12" bestFit="1" customWidth="1"/>
    <col min="1399" max="1399" width="8" customWidth="1"/>
    <col min="1400" max="1400" width="12" bestFit="1" customWidth="1"/>
    <col min="1401" max="1401" width="7" customWidth="1"/>
    <col min="1402" max="1402" width="9" customWidth="1"/>
    <col min="1403" max="1404" width="12" bestFit="1" customWidth="1"/>
    <col min="1405" max="1405" width="7" customWidth="1"/>
    <col min="1406" max="1406" width="12" bestFit="1" customWidth="1"/>
    <col min="1407" max="1407" width="6" customWidth="1"/>
    <col min="1408" max="1414" width="12" bestFit="1" customWidth="1"/>
    <col min="1415" max="1415" width="6" customWidth="1"/>
    <col min="1416" max="1418" width="12" bestFit="1" customWidth="1"/>
    <col min="1419" max="1419" width="8" customWidth="1"/>
    <col min="1420" max="1420" width="12" bestFit="1" customWidth="1"/>
    <col min="1421" max="1421" width="8" customWidth="1"/>
    <col min="1422" max="1422" width="6" customWidth="1"/>
    <col min="1423" max="1425" width="12" bestFit="1" customWidth="1"/>
    <col min="1426" max="1426" width="9" customWidth="1"/>
    <col min="1427" max="1427" width="11" bestFit="1" customWidth="1"/>
    <col min="1428" max="1428" width="12" bestFit="1" customWidth="1"/>
    <col min="1429" max="1429" width="9" customWidth="1"/>
    <col min="1430" max="1431" width="12" bestFit="1" customWidth="1"/>
    <col min="1432" max="1432" width="9" customWidth="1"/>
    <col min="1433" max="1433" width="6" customWidth="1"/>
    <col min="1434" max="1435" width="12" bestFit="1" customWidth="1"/>
    <col min="1436" max="1437" width="7" customWidth="1"/>
    <col min="1438" max="1439" width="12" bestFit="1" customWidth="1"/>
    <col min="1440" max="1440" width="6" customWidth="1"/>
    <col min="1441" max="1442" width="12" bestFit="1" customWidth="1"/>
    <col min="1443" max="1443" width="9" customWidth="1"/>
    <col min="1444" max="1447" width="12" bestFit="1" customWidth="1"/>
    <col min="1448" max="1448" width="8" customWidth="1"/>
    <col min="1449" max="1449" width="6" customWidth="1"/>
    <col min="1450" max="1450" width="12" bestFit="1" customWidth="1"/>
    <col min="1451" max="1451" width="7" customWidth="1"/>
    <col min="1452" max="1452" width="9" customWidth="1"/>
    <col min="1453" max="1454" width="12" bestFit="1" customWidth="1"/>
    <col min="1455" max="1455" width="8" customWidth="1"/>
    <col min="1456" max="1456" width="7" customWidth="1"/>
    <col min="1457" max="1457" width="12" bestFit="1" customWidth="1"/>
    <col min="1458" max="1458" width="4" customWidth="1"/>
    <col min="1459" max="1459" width="9" customWidth="1"/>
    <col min="1460" max="1460" width="8" customWidth="1"/>
    <col min="1461" max="1461" width="12" bestFit="1" customWidth="1"/>
    <col min="1462" max="1462" width="8" customWidth="1"/>
    <col min="1463" max="1465" width="12" bestFit="1" customWidth="1"/>
    <col min="1466" max="1466" width="7" customWidth="1"/>
    <col min="1467" max="1467" width="8" customWidth="1"/>
    <col min="1468" max="1469" width="12" bestFit="1" customWidth="1"/>
    <col min="1470" max="1470" width="6" customWidth="1"/>
    <col min="1471" max="1471" width="12" bestFit="1" customWidth="1"/>
    <col min="1472" max="1472" width="10" bestFit="1" customWidth="1"/>
    <col min="1473" max="1473" width="7" customWidth="1"/>
    <col min="1474" max="1476" width="12" bestFit="1" customWidth="1"/>
    <col min="1477" max="1477" width="7" customWidth="1"/>
    <col min="1478" max="1478" width="9" customWidth="1"/>
    <col min="1479" max="1479" width="12" bestFit="1" customWidth="1"/>
    <col min="1480" max="1480" width="7" customWidth="1"/>
    <col min="1481" max="1481" width="12" bestFit="1" customWidth="1"/>
    <col min="1482" max="1482" width="6" customWidth="1"/>
    <col min="1483" max="1483" width="8" customWidth="1"/>
    <col min="1484" max="1487" width="12" bestFit="1" customWidth="1"/>
    <col min="1488" max="1488" width="6" customWidth="1"/>
    <col min="1489" max="1489" width="7" customWidth="1"/>
    <col min="1490" max="1493" width="12" bestFit="1" customWidth="1"/>
    <col min="1494" max="1494" width="10" bestFit="1" customWidth="1"/>
    <col min="1495" max="1495" width="12" bestFit="1" customWidth="1"/>
    <col min="1496" max="1496" width="9" customWidth="1"/>
    <col min="1497" max="1497" width="7" customWidth="1"/>
    <col min="1498" max="1498" width="12" bestFit="1" customWidth="1"/>
    <col min="1499" max="1502" width="7" customWidth="1"/>
    <col min="1503" max="1503" width="12" bestFit="1" customWidth="1"/>
    <col min="1504" max="1504" width="8" customWidth="1"/>
    <col min="1505" max="1505" width="6" customWidth="1"/>
    <col min="1506" max="1506" width="8" customWidth="1"/>
    <col min="1507" max="1507" width="11" bestFit="1" customWidth="1"/>
    <col min="1508" max="1508" width="12" bestFit="1" customWidth="1"/>
    <col min="1509" max="1509" width="6" customWidth="1"/>
    <col min="1510" max="1513" width="12" bestFit="1" customWidth="1"/>
    <col min="1514" max="1514" width="7" customWidth="1"/>
    <col min="1515" max="1515" width="4" customWidth="1"/>
    <col min="1516" max="1516" width="12" bestFit="1" customWidth="1"/>
    <col min="1517" max="1517" width="7" customWidth="1"/>
    <col min="1518" max="1518" width="12" bestFit="1" customWidth="1"/>
    <col min="1519" max="1519" width="10" bestFit="1" customWidth="1"/>
    <col min="1520" max="1520" width="12" bestFit="1" customWidth="1"/>
    <col min="1521" max="1521" width="8" customWidth="1"/>
    <col min="1522" max="1522" width="12" bestFit="1" customWidth="1"/>
    <col min="1523" max="1523" width="8" customWidth="1"/>
    <col min="1524" max="1525" width="12" bestFit="1" customWidth="1"/>
    <col min="1526" max="1526" width="6" customWidth="1"/>
    <col min="1527" max="1527" width="8" customWidth="1"/>
    <col min="1528" max="1528" width="7" customWidth="1"/>
    <col min="1529" max="1532" width="12" bestFit="1" customWidth="1"/>
    <col min="1533" max="1533" width="7" customWidth="1"/>
    <col min="1534" max="1534" width="12" bestFit="1" customWidth="1"/>
    <col min="1535" max="1535" width="7" customWidth="1"/>
    <col min="1536" max="1536" width="9" customWidth="1"/>
    <col min="1537" max="1537" width="8" customWidth="1"/>
    <col min="1538" max="1538" width="6" customWidth="1"/>
    <col min="1539" max="1539" width="8" customWidth="1"/>
    <col min="1540" max="1541" width="12" bestFit="1" customWidth="1"/>
    <col min="1542" max="1542" width="9" customWidth="1"/>
    <col min="1543" max="1543" width="7" customWidth="1"/>
    <col min="1544" max="1545" width="12" bestFit="1" customWidth="1"/>
    <col min="1546" max="1546" width="6" customWidth="1"/>
    <col min="1547" max="1548" width="12" bestFit="1" customWidth="1"/>
    <col min="1549" max="1549" width="7" customWidth="1"/>
    <col min="1550" max="1552" width="12" bestFit="1" customWidth="1"/>
    <col min="1553" max="1553" width="10" bestFit="1" customWidth="1"/>
    <col min="1554" max="1554" width="6" customWidth="1"/>
    <col min="1555" max="1555" width="10" bestFit="1" customWidth="1"/>
    <col min="1556" max="1557" width="7" customWidth="1"/>
    <col min="1558" max="1558" width="12" bestFit="1" customWidth="1"/>
    <col min="1559" max="1559" width="8" customWidth="1"/>
    <col min="1560" max="1560" width="7" customWidth="1"/>
    <col min="1561" max="1561" width="6" customWidth="1"/>
    <col min="1562" max="1563" width="7" customWidth="1"/>
    <col min="1564" max="1564" width="12" bestFit="1" customWidth="1"/>
    <col min="1565" max="1565" width="7" customWidth="1"/>
    <col min="1566" max="1566" width="6" customWidth="1"/>
    <col min="1567" max="1567" width="12" bestFit="1" customWidth="1"/>
    <col min="1568" max="1568" width="7" customWidth="1"/>
    <col min="1569" max="1572" width="12" bestFit="1" customWidth="1"/>
    <col min="1573" max="1573" width="9" customWidth="1"/>
    <col min="1574" max="1575" width="12" bestFit="1" customWidth="1"/>
    <col min="1576" max="1576" width="7" customWidth="1"/>
    <col min="1577" max="1577" width="12" bestFit="1" customWidth="1"/>
    <col min="1578" max="1578" width="4" customWidth="1"/>
    <col min="1579" max="1579" width="7" customWidth="1"/>
    <col min="1580" max="1580" width="9" customWidth="1"/>
    <col min="1581" max="1581" width="12" bestFit="1" customWidth="1"/>
    <col min="1582" max="1582" width="7" customWidth="1"/>
    <col min="1583" max="1586" width="12" bestFit="1" customWidth="1"/>
    <col min="1587" max="1587" width="6" customWidth="1"/>
    <col min="1588" max="1588" width="8" customWidth="1"/>
    <col min="1589" max="1590" width="12" bestFit="1" customWidth="1"/>
    <col min="1591" max="1591" width="6" customWidth="1"/>
    <col min="1592" max="1592" width="12" bestFit="1" customWidth="1"/>
    <col min="1593" max="1593" width="9" customWidth="1"/>
    <col min="1594" max="1594" width="10" bestFit="1" customWidth="1"/>
    <col min="1595" max="1595" width="7" customWidth="1"/>
    <col min="1596" max="1596" width="12" bestFit="1" customWidth="1"/>
    <col min="1597" max="1597" width="7" customWidth="1"/>
    <col min="1598" max="1598" width="9" customWidth="1"/>
    <col min="1599" max="1600" width="12" bestFit="1" customWidth="1"/>
    <col min="1601" max="1601" width="7" customWidth="1"/>
    <col min="1602" max="1602" width="12" bestFit="1" customWidth="1"/>
    <col min="1603" max="1603" width="6" customWidth="1"/>
    <col min="1604" max="1605" width="7" customWidth="1"/>
    <col min="1606" max="1607" width="12" bestFit="1" customWidth="1"/>
    <col min="1608" max="1608" width="7" customWidth="1"/>
    <col min="1609" max="1609" width="6" customWidth="1"/>
    <col min="1610" max="1610" width="12" bestFit="1" customWidth="1"/>
    <col min="1611" max="1612" width="7" customWidth="1"/>
    <col min="1613" max="1613" width="8" customWidth="1"/>
    <col min="1614" max="1615" width="12" bestFit="1" customWidth="1"/>
    <col min="1616" max="1616" width="6" customWidth="1"/>
    <col min="1617" max="1617" width="12" bestFit="1" customWidth="1"/>
    <col min="1618" max="1618" width="6" customWidth="1"/>
    <col min="1619" max="1619" width="8" customWidth="1"/>
    <col min="1620" max="1620" width="9" customWidth="1"/>
    <col min="1621" max="1621" width="6" customWidth="1"/>
    <col min="1622" max="1622" width="8" customWidth="1"/>
    <col min="1623" max="1623" width="12" bestFit="1" customWidth="1"/>
    <col min="1624" max="1624" width="7" customWidth="1"/>
    <col min="1625" max="1625" width="12" bestFit="1" customWidth="1"/>
    <col min="1626" max="1626" width="7" customWidth="1"/>
    <col min="1627" max="1627" width="6" customWidth="1"/>
    <col min="1628" max="1628" width="12" bestFit="1" customWidth="1"/>
    <col min="1629" max="1629" width="7" customWidth="1"/>
    <col min="1630" max="1632" width="12" bestFit="1" customWidth="1"/>
    <col min="1633" max="1633" width="8" customWidth="1"/>
    <col min="1634" max="1634" width="4" customWidth="1"/>
    <col min="1635" max="1635" width="9" customWidth="1"/>
    <col min="1636" max="1637" width="12" bestFit="1" customWidth="1"/>
    <col min="1638" max="1638" width="8" customWidth="1"/>
    <col min="1639" max="1639" width="7" customWidth="1"/>
    <col min="1640" max="1640" width="8" customWidth="1"/>
    <col min="1641" max="1645" width="12" bestFit="1" customWidth="1"/>
    <col min="1646" max="1647" width="7" customWidth="1"/>
    <col min="1648" max="1649" width="12" bestFit="1" customWidth="1"/>
    <col min="1650" max="1650" width="9" customWidth="1"/>
    <col min="1651" max="1651" width="6" customWidth="1"/>
    <col min="1652" max="1652" width="8" customWidth="1"/>
    <col min="1653" max="1653" width="9" customWidth="1"/>
    <col min="1654" max="1654" width="12" bestFit="1" customWidth="1"/>
    <col min="1655" max="1655" width="6" customWidth="1"/>
    <col min="1656" max="1656" width="12" bestFit="1" customWidth="1"/>
    <col min="1657" max="1657" width="8" customWidth="1"/>
    <col min="1658" max="1658" width="9" customWidth="1"/>
    <col min="1659" max="1659" width="6" customWidth="1"/>
    <col min="1660" max="1660" width="7" customWidth="1"/>
    <col min="1661" max="1661" width="8" customWidth="1"/>
    <col min="1662" max="1663" width="12" bestFit="1" customWidth="1"/>
    <col min="1664" max="1664" width="7" customWidth="1"/>
    <col min="1665" max="1665" width="6" customWidth="1"/>
    <col min="1666" max="1666" width="8" customWidth="1"/>
    <col min="1667" max="1669" width="12" bestFit="1" customWidth="1"/>
    <col min="1670" max="1670" width="9" customWidth="1"/>
    <col min="1671" max="1671" width="7" customWidth="1"/>
    <col min="1672" max="1673" width="12" bestFit="1" customWidth="1"/>
    <col min="1674" max="1674" width="6" customWidth="1"/>
    <col min="1675" max="1675" width="9" customWidth="1"/>
    <col min="1676" max="1677" width="12" bestFit="1" customWidth="1"/>
    <col min="1678" max="1678" width="10" bestFit="1" customWidth="1"/>
    <col min="1679" max="1680" width="12" bestFit="1" customWidth="1"/>
    <col min="1681" max="1681" width="7" customWidth="1"/>
    <col min="1682" max="1682" width="6" customWidth="1"/>
    <col min="1683" max="1683" width="8" customWidth="1"/>
    <col min="1684" max="1684" width="12" bestFit="1" customWidth="1"/>
    <col min="1685" max="1686" width="7" customWidth="1"/>
    <col min="1687" max="1687" width="12" bestFit="1" customWidth="1"/>
    <col min="1688" max="1688" width="4" customWidth="1"/>
    <col min="1689" max="1690" width="12" bestFit="1" customWidth="1"/>
    <col min="1691" max="1691" width="7" customWidth="1"/>
    <col min="1692" max="1692" width="12" bestFit="1" customWidth="1"/>
    <col min="1693" max="1693" width="6" customWidth="1"/>
    <col min="1694" max="1694" width="9" customWidth="1"/>
    <col min="1695" max="1696" width="12" bestFit="1" customWidth="1"/>
    <col min="1697" max="1697" width="8" customWidth="1"/>
    <col min="1698" max="1698" width="7" customWidth="1"/>
    <col min="1699" max="1699" width="10" bestFit="1" customWidth="1"/>
    <col min="1700" max="1700" width="7" customWidth="1"/>
    <col min="1701" max="1702" width="9" customWidth="1"/>
    <col min="1703" max="1703" width="6" customWidth="1"/>
    <col min="1704" max="1704" width="9" customWidth="1"/>
    <col min="1705" max="1705" width="7" customWidth="1"/>
    <col min="1706" max="1706" width="12" bestFit="1" customWidth="1"/>
    <col min="1707" max="1707" width="6" customWidth="1"/>
    <col min="1708" max="1708" width="12" bestFit="1" customWidth="1"/>
    <col min="1709" max="1709" width="10" bestFit="1" customWidth="1"/>
    <col min="1710" max="1710" width="12" bestFit="1" customWidth="1"/>
    <col min="1711" max="1711" width="6" customWidth="1"/>
    <col min="1712" max="1712" width="7" customWidth="1"/>
    <col min="1713" max="1714" width="12" bestFit="1" customWidth="1"/>
    <col min="1715" max="1715" width="8" customWidth="1"/>
    <col min="1716" max="1716" width="7" customWidth="1"/>
    <col min="1717" max="1717" width="6" customWidth="1"/>
    <col min="1718" max="1718" width="8" customWidth="1"/>
    <col min="1719" max="1721" width="12" bestFit="1" customWidth="1"/>
    <col min="1722" max="1722" width="10" bestFit="1" customWidth="1"/>
    <col min="1723" max="1723" width="12" bestFit="1" customWidth="1"/>
    <col min="1724" max="1724" width="6" customWidth="1"/>
    <col min="1725" max="1726" width="12" bestFit="1" customWidth="1"/>
    <col min="1727" max="1727" width="8" customWidth="1"/>
    <col min="1728" max="1728" width="12" bestFit="1" customWidth="1"/>
    <col min="1729" max="1729" width="7" customWidth="1"/>
    <col min="1730" max="1730" width="9" customWidth="1"/>
    <col min="1731" max="1732" width="12" bestFit="1" customWidth="1"/>
    <col min="1733" max="1733" width="6" customWidth="1"/>
    <col min="1734" max="1734" width="12" bestFit="1" customWidth="1"/>
    <col min="1735" max="1735" width="8" customWidth="1"/>
    <col min="1736" max="1737" width="12" bestFit="1" customWidth="1"/>
    <col min="1738" max="1738" width="7" customWidth="1"/>
    <col min="1739" max="1739" width="12" bestFit="1" customWidth="1"/>
    <col min="1740" max="1740" width="8" customWidth="1"/>
    <col min="1741" max="1742" width="7" customWidth="1"/>
    <col min="1743" max="1743" width="4" customWidth="1"/>
    <col min="1744" max="1744" width="9" customWidth="1"/>
    <col min="1745" max="1745" width="12" bestFit="1" customWidth="1"/>
    <col min="1746" max="1746" width="7" customWidth="1"/>
    <col min="1747" max="1747" width="12" bestFit="1" customWidth="1"/>
    <col min="1748" max="1748" width="6" customWidth="1"/>
    <col min="1749" max="1750" width="12" bestFit="1" customWidth="1"/>
    <col min="1751" max="1751" width="9" customWidth="1"/>
    <col min="1752" max="1752" width="7" customWidth="1"/>
    <col min="1753" max="1754" width="12" bestFit="1" customWidth="1"/>
    <col min="1755" max="1755" width="8" customWidth="1"/>
    <col min="1756" max="1756" width="6" customWidth="1"/>
    <col min="1757" max="1758" width="12" bestFit="1" customWidth="1"/>
    <col min="1759" max="1759" width="9" customWidth="1"/>
    <col min="1760" max="1760" width="12" bestFit="1" customWidth="1"/>
    <col min="1761" max="1761" width="11" bestFit="1" customWidth="1"/>
    <col min="1762" max="1762" width="6" customWidth="1"/>
    <col min="1763" max="1764" width="12" bestFit="1" customWidth="1"/>
    <col min="1765" max="1766" width="9" customWidth="1"/>
    <col min="1767" max="1767" width="12" bestFit="1" customWidth="1"/>
    <col min="1768" max="1768" width="6" customWidth="1"/>
    <col min="1769" max="1772" width="12" bestFit="1" customWidth="1"/>
    <col min="1773" max="1773" width="7" customWidth="1"/>
    <col min="1774" max="1775" width="12" bestFit="1" customWidth="1"/>
    <col min="1776" max="1776" width="9" customWidth="1"/>
    <col min="1777" max="1777" width="12" bestFit="1" customWidth="1"/>
    <col min="1778" max="1778" width="7" customWidth="1"/>
    <col min="1779" max="1779" width="10" bestFit="1" customWidth="1"/>
    <col min="1780" max="1780" width="6" customWidth="1"/>
    <col min="1781" max="1783" width="12" bestFit="1" customWidth="1"/>
    <col min="1784" max="1784" width="7" customWidth="1"/>
    <col min="1785" max="1786" width="12" bestFit="1" customWidth="1"/>
    <col min="1787" max="1787" width="4" customWidth="1"/>
    <col min="1788" max="1789" width="12" bestFit="1" customWidth="1"/>
    <col min="1790" max="1790" width="6" customWidth="1"/>
    <col min="1791" max="1791" width="12" bestFit="1" customWidth="1"/>
    <col min="1792" max="1792" width="8" customWidth="1"/>
    <col min="1793" max="1794" width="12" bestFit="1" customWidth="1"/>
    <col min="1795" max="1795" width="7" customWidth="1"/>
    <col min="1796" max="1796" width="12" bestFit="1" customWidth="1"/>
    <col min="1797" max="1797" width="7" customWidth="1"/>
    <col min="1798" max="1799" width="12" bestFit="1" customWidth="1"/>
    <col min="1800" max="1800" width="9" customWidth="1"/>
    <col min="1801" max="1801" width="8" customWidth="1"/>
    <col min="1802" max="1802" width="7" customWidth="1"/>
    <col min="1803" max="1804" width="12" bestFit="1" customWidth="1"/>
    <col min="1805" max="1805" width="10" bestFit="1" customWidth="1"/>
    <col min="1806" max="1806" width="6" customWidth="1"/>
    <col min="1807" max="1807" width="11" bestFit="1" customWidth="1"/>
    <col min="1808" max="1808" width="8" customWidth="1"/>
    <col min="1809" max="1809" width="12" bestFit="1" customWidth="1"/>
    <col min="1810" max="1812" width="7" customWidth="1"/>
    <col min="1813" max="1813" width="12" bestFit="1" customWidth="1"/>
    <col min="1814" max="1814" width="7" customWidth="1"/>
    <col min="1815" max="1815" width="12" bestFit="1" customWidth="1"/>
    <col min="1816" max="1816" width="8" customWidth="1"/>
    <col min="1817" max="1822" width="12" bestFit="1" customWidth="1"/>
    <col min="1823" max="1823" width="7" customWidth="1"/>
    <col min="1824" max="1825" width="12" bestFit="1" customWidth="1"/>
    <col min="1826" max="1826" width="4" customWidth="1"/>
    <col min="1827" max="1827" width="12" bestFit="1" customWidth="1"/>
    <col min="1828" max="1829" width="7" customWidth="1"/>
    <col min="1830" max="1830" width="8" customWidth="1"/>
    <col min="1831" max="1831" width="12" bestFit="1" customWidth="1"/>
    <col min="1832" max="1832" width="6" customWidth="1"/>
    <col min="1833" max="1833" width="9" customWidth="1"/>
    <col min="1834" max="1835" width="12" bestFit="1" customWidth="1"/>
    <col min="1836" max="1836" width="7" customWidth="1"/>
    <col min="1837" max="1837" width="6" customWidth="1"/>
    <col min="1838" max="1838" width="10" bestFit="1" customWidth="1"/>
    <col min="1839" max="1841" width="12" bestFit="1" customWidth="1"/>
    <col min="1842" max="1842" width="9" customWidth="1"/>
    <col min="1843" max="1843" width="11" bestFit="1" customWidth="1"/>
    <col min="1844" max="1844" width="12" bestFit="1" customWidth="1"/>
    <col min="1845" max="1845" width="8" customWidth="1"/>
    <col min="1846" max="1846" width="12" bestFit="1" customWidth="1"/>
    <col min="1847" max="1847" width="7" customWidth="1"/>
    <col min="1848" max="1848" width="12" bestFit="1" customWidth="1"/>
    <col min="1849" max="1849" width="9" customWidth="1"/>
    <col min="1850" max="1850" width="6" customWidth="1"/>
    <col min="1851" max="1853" width="12" bestFit="1" customWidth="1"/>
    <col min="1854" max="1854" width="6" customWidth="1"/>
    <col min="1855" max="1858" width="12" bestFit="1" customWidth="1"/>
    <col min="1859" max="1859" width="7" customWidth="1"/>
    <col min="1860" max="1861" width="12" bestFit="1" customWidth="1"/>
    <col min="1862" max="1862" width="6" customWidth="1"/>
    <col min="1863" max="1865" width="12" bestFit="1" customWidth="1"/>
    <col min="1866" max="1866" width="9" customWidth="1"/>
    <col min="1867" max="1867" width="12" bestFit="1" customWidth="1"/>
    <col min="1868" max="1868" width="4" customWidth="1"/>
    <col min="1869" max="1870" width="8" customWidth="1"/>
    <col min="1871" max="1871" width="12" bestFit="1" customWidth="1"/>
    <col min="1872" max="1872" width="6" customWidth="1"/>
    <col min="1873" max="1874" width="12" bestFit="1" customWidth="1"/>
    <col min="1875" max="1875" width="6" customWidth="1"/>
    <col min="1876" max="1878" width="7" customWidth="1"/>
    <col min="1879" max="1879" width="12" bestFit="1" customWidth="1"/>
    <col min="1880" max="1880" width="6" customWidth="1"/>
    <col min="1881" max="1881" width="12" bestFit="1" customWidth="1"/>
    <col min="1882" max="1882" width="8" customWidth="1"/>
    <col min="1883" max="1883" width="12" bestFit="1" customWidth="1"/>
    <col min="1884" max="1885" width="9" customWidth="1"/>
    <col min="1886" max="1886" width="6" customWidth="1"/>
    <col min="1887" max="1887" width="12" bestFit="1" customWidth="1"/>
    <col min="1888" max="1888" width="6" customWidth="1"/>
    <col min="1889" max="1889" width="12" bestFit="1" customWidth="1"/>
    <col min="1890" max="1890" width="8" customWidth="1"/>
    <col min="1891" max="1891" width="7" customWidth="1"/>
    <col min="1892" max="1894" width="12" bestFit="1" customWidth="1"/>
    <col min="1895" max="1895" width="8" customWidth="1"/>
    <col min="1896" max="1896" width="12" bestFit="1" customWidth="1"/>
    <col min="1897" max="1897" width="11" bestFit="1" customWidth="1"/>
    <col min="1898" max="1898" width="6" customWidth="1"/>
    <col min="1899" max="1899" width="12" bestFit="1" customWidth="1"/>
    <col min="1900" max="1900" width="4" customWidth="1"/>
    <col min="1901" max="1901" width="6" customWidth="1"/>
    <col min="1902" max="1902" width="12" bestFit="1" customWidth="1"/>
    <col min="1903" max="1903" width="8" customWidth="1"/>
    <col min="1904" max="1904" width="12" bestFit="1" customWidth="1"/>
    <col min="1905" max="1905" width="9" customWidth="1"/>
    <col min="1906" max="1906" width="7" customWidth="1"/>
    <col min="1907" max="1908" width="12" bestFit="1" customWidth="1"/>
    <col min="1909" max="1909" width="9" customWidth="1"/>
    <col min="1910" max="1911" width="12" bestFit="1" customWidth="1"/>
    <col min="1912" max="1913" width="6" customWidth="1"/>
    <col min="1914" max="1914" width="8" customWidth="1"/>
    <col min="1915" max="1915" width="12" bestFit="1" customWidth="1"/>
    <col min="1916" max="1916" width="7" customWidth="1"/>
    <col min="1917" max="1917" width="9" customWidth="1"/>
    <col min="1918" max="1918" width="6" customWidth="1"/>
    <col min="1919" max="1919" width="12" bestFit="1" customWidth="1"/>
    <col min="1920" max="1920" width="9" customWidth="1"/>
    <col min="1921" max="1921" width="6" customWidth="1"/>
    <col min="1922" max="1922" width="8" customWidth="1"/>
    <col min="1923" max="1923" width="12" bestFit="1" customWidth="1"/>
    <col min="1924" max="1924" width="7" customWidth="1"/>
    <col min="1925" max="1925" width="8" customWidth="1"/>
    <col min="1926" max="1926" width="7" customWidth="1"/>
    <col min="1927" max="1928" width="12" bestFit="1" customWidth="1"/>
    <col min="1929" max="1929" width="8" customWidth="1"/>
    <col min="1930" max="1930" width="12" bestFit="1" customWidth="1"/>
    <col min="1931" max="1931" width="7" customWidth="1"/>
    <col min="1932" max="1932" width="4" customWidth="1"/>
    <col min="1933" max="1933" width="12" bestFit="1" customWidth="1"/>
    <col min="1934" max="1934" width="8" customWidth="1"/>
    <col min="1935" max="1935" width="12" bestFit="1" customWidth="1"/>
    <col min="1936" max="1936" width="9" customWidth="1"/>
    <col min="1937" max="1937" width="8" customWidth="1"/>
    <col min="1938" max="1938" width="7" customWidth="1"/>
    <col min="1939" max="1939" width="6" customWidth="1"/>
    <col min="1940" max="1941" width="12" bestFit="1" customWidth="1"/>
    <col min="1942" max="1942" width="9" customWidth="1"/>
    <col min="1943" max="1943" width="12" bestFit="1" customWidth="1"/>
    <col min="1944" max="1944" width="7" customWidth="1"/>
    <col min="1945" max="1945" width="12" bestFit="1" customWidth="1"/>
    <col min="1946" max="1946" width="9" customWidth="1"/>
    <col min="1947" max="1948" width="12" bestFit="1" customWidth="1"/>
    <col min="1949" max="1949" width="8" customWidth="1"/>
    <col min="1950" max="1952" width="7" customWidth="1"/>
    <col min="1953" max="1958" width="12" bestFit="1" customWidth="1"/>
    <col min="1959" max="1959" width="7" customWidth="1"/>
    <col min="1960" max="1960" width="12" bestFit="1" customWidth="1"/>
    <col min="1961" max="1961" width="7" customWidth="1"/>
    <col min="1962" max="1962" width="4" customWidth="1"/>
    <col min="1963" max="1963" width="12" bestFit="1" customWidth="1"/>
    <col min="1964" max="1964" width="8" customWidth="1"/>
    <col min="1965" max="1965" width="11" bestFit="1" customWidth="1"/>
    <col min="1966" max="1967" width="12" bestFit="1" customWidth="1"/>
    <col min="1968" max="1969" width="7" customWidth="1"/>
    <col min="1970" max="1970" width="9" customWidth="1"/>
    <col min="1971" max="1971" width="12" bestFit="1" customWidth="1"/>
    <col min="1972" max="1972" width="7" customWidth="1"/>
    <col min="1973" max="1973" width="12" bestFit="1" customWidth="1"/>
    <col min="1974" max="1974" width="6" customWidth="1"/>
    <col min="1975" max="1975" width="11" bestFit="1" customWidth="1"/>
    <col min="1976" max="1976" width="12" bestFit="1" customWidth="1"/>
    <col min="1977" max="1977" width="6" customWidth="1"/>
    <col min="1978" max="1978" width="8" customWidth="1"/>
    <col min="1979" max="1979" width="12" bestFit="1" customWidth="1"/>
    <col min="1980" max="1980" width="10" bestFit="1" customWidth="1"/>
    <col min="1981" max="1981" width="12" bestFit="1" customWidth="1"/>
    <col min="1982" max="1982" width="6" customWidth="1"/>
    <col min="1983" max="1983" width="9" customWidth="1"/>
    <col min="1984" max="1985" width="7" customWidth="1"/>
    <col min="1986" max="1987" width="12" bestFit="1" customWidth="1"/>
    <col min="1988" max="1988" width="6" customWidth="1"/>
    <col min="1989" max="1989" width="11" bestFit="1" customWidth="1"/>
    <col min="1990" max="1990" width="8" customWidth="1"/>
    <col min="1991" max="1991" width="4" customWidth="1"/>
    <col min="1992" max="1992" width="11" bestFit="1" customWidth="1"/>
    <col min="1993" max="1993" width="12" bestFit="1" customWidth="1"/>
    <col min="1994" max="1994" width="7" customWidth="1"/>
    <col min="1995" max="1999" width="12" bestFit="1" customWidth="1"/>
    <col min="2000" max="2000" width="7" customWidth="1"/>
    <col min="2001" max="2001" width="6" customWidth="1"/>
    <col min="2002" max="2002" width="8" customWidth="1"/>
    <col min="2003" max="2004" width="12" bestFit="1" customWidth="1"/>
    <col min="2005" max="2005" width="7" customWidth="1"/>
    <col min="2006" max="2006" width="12" bestFit="1" customWidth="1"/>
    <col min="2007" max="2007" width="9" customWidth="1"/>
    <col min="2008" max="2008" width="7" customWidth="1"/>
    <col min="2009" max="2012" width="12" bestFit="1" customWidth="1"/>
    <col min="2013" max="2013" width="4" customWidth="1"/>
    <col min="2014" max="2014" width="12" bestFit="1" customWidth="1"/>
    <col min="2015" max="2016" width="7" customWidth="1"/>
    <col min="2017" max="2018" width="12" bestFit="1" customWidth="1"/>
    <col min="2019" max="2019" width="6" customWidth="1"/>
    <col min="2020" max="2021" width="7" customWidth="1"/>
    <col min="2022" max="2022" width="12" bestFit="1" customWidth="1"/>
    <col min="2023" max="2023" width="7" customWidth="1"/>
    <col min="2024" max="2025" width="12" bestFit="1" customWidth="1"/>
    <col min="2026" max="2026" width="8" customWidth="1"/>
    <col min="2027" max="2027" width="12" bestFit="1" customWidth="1"/>
    <col min="2028" max="2028" width="7" customWidth="1"/>
    <col min="2029" max="2030" width="9" customWidth="1"/>
    <col min="2031" max="2031" width="12" bestFit="1" customWidth="1"/>
    <col min="2032" max="2032" width="7" customWidth="1"/>
    <col min="2033" max="2033" width="6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customWidth="1"/>
    <col min="2042" max="2042" width="9" customWidth="1"/>
    <col min="2043" max="2043" width="12" bestFit="1" customWidth="1"/>
    <col min="2044" max="2044" width="8" customWidth="1"/>
    <col min="2045" max="2045" width="12" bestFit="1" customWidth="1"/>
    <col min="2046" max="2047" width="7" customWidth="1"/>
    <col min="2048" max="2049" width="6" customWidth="1"/>
    <col min="2050" max="2050" width="8" customWidth="1"/>
    <col min="2051" max="2052" width="12" bestFit="1" customWidth="1"/>
    <col min="2053" max="2053" width="7" customWidth="1"/>
    <col min="2054" max="2056" width="12" bestFit="1" customWidth="1"/>
    <col min="2057" max="2057" width="4" customWidth="1"/>
    <col min="2058" max="2058" width="7" customWidth="1"/>
    <col min="2059" max="2059" width="10" bestFit="1" customWidth="1"/>
    <col min="2060" max="2060" width="8" customWidth="1"/>
    <col min="2061" max="2061" width="6" customWidth="1"/>
    <col min="2062" max="2062" width="12" bestFit="1" customWidth="1"/>
    <col min="2063" max="2063" width="7" customWidth="1"/>
    <col min="2064" max="2066" width="12" bestFit="1" customWidth="1"/>
    <col min="2067" max="2067" width="6" customWidth="1"/>
    <col min="2068" max="2069" width="12" bestFit="1" customWidth="1"/>
    <col min="2070" max="2071" width="6" customWidth="1"/>
    <col min="2072" max="2072" width="10" bestFit="1" customWidth="1"/>
    <col min="2073" max="2074" width="12" bestFit="1" customWidth="1"/>
    <col min="2075" max="2075" width="9" customWidth="1"/>
    <col min="2076" max="2076" width="8" customWidth="1"/>
    <col min="2077" max="2077" width="6" customWidth="1"/>
    <col min="2078" max="2081" width="12" bestFit="1" customWidth="1"/>
    <col min="2082" max="2082" width="4" customWidth="1"/>
    <col min="2083" max="2084" width="12" bestFit="1" customWidth="1"/>
    <col min="2085" max="2085" width="9" customWidth="1"/>
    <col min="2086" max="2086" width="12" bestFit="1" customWidth="1"/>
    <col min="2087" max="2087" width="8" customWidth="1"/>
    <col min="2088" max="2089" width="12" bestFit="1" customWidth="1"/>
    <col min="2090" max="2090" width="7" customWidth="1"/>
    <col min="2091" max="2091" width="12" bestFit="1" customWidth="1"/>
    <col min="2092" max="2092" width="6" customWidth="1"/>
    <col min="2093" max="2093" width="12" bestFit="1" customWidth="1"/>
    <col min="2094" max="2094" width="6" customWidth="1"/>
    <col min="2095" max="2096" width="12" bestFit="1" customWidth="1"/>
    <col min="2097" max="2097" width="7" customWidth="1"/>
    <col min="2098" max="2098" width="8" customWidth="1"/>
    <col min="2099" max="2099" width="12" bestFit="1" customWidth="1"/>
    <col min="2100" max="2100" width="6" customWidth="1"/>
    <col min="2101" max="2102" width="12" bestFit="1" customWidth="1"/>
    <col min="2103" max="2103" width="9" customWidth="1"/>
    <col min="2104" max="2104" width="4" customWidth="1"/>
    <col min="2105" max="2105" width="7" customWidth="1"/>
    <col min="2106" max="2106" width="8" customWidth="1"/>
    <col min="2107" max="2107" width="9" customWidth="1"/>
    <col min="2108" max="2109" width="8" customWidth="1"/>
    <col min="2110" max="2110" width="7" customWidth="1"/>
    <col min="2111" max="2111" width="11" bestFit="1" customWidth="1"/>
    <col min="2112" max="2112" width="7" customWidth="1"/>
    <col min="2113" max="2115" width="9" customWidth="1"/>
    <col min="2116" max="2116" width="12" bestFit="1" customWidth="1"/>
    <col min="2117" max="2117" width="7" customWidth="1"/>
    <col min="2118" max="2118" width="12" bestFit="1" customWidth="1"/>
    <col min="2119" max="2119" width="6" customWidth="1"/>
    <col min="2120" max="2120" width="8" customWidth="1"/>
    <col min="2121" max="2122" width="12" bestFit="1" customWidth="1"/>
    <col min="2123" max="2123" width="6" customWidth="1"/>
    <col min="2124" max="2124" width="8" customWidth="1"/>
    <col min="2125" max="2126" width="7" customWidth="1"/>
    <col min="2127" max="2128" width="6" customWidth="1"/>
    <col min="2129" max="2131" width="12" bestFit="1" customWidth="1"/>
    <col min="2132" max="2132" width="6" customWidth="1"/>
    <col min="2133" max="2133" width="12" bestFit="1" customWidth="1"/>
    <col min="2134" max="2134" width="6" customWidth="1"/>
    <col min="2135" max="2135" width="7" customWidth="1"/>
    <col min="2136" max="2136" width="12" bestFit="1" customWidth="1"/>
    <col min="2137" max="2137" width="7" customWidth="1"/>
    <col min="2138" max="2138" width="6" customWidth="1"/>
    <col min="2139" max="2139" width="4" customWidth="1"/>
    <col min="2140" max="2140" width="12" bestFit="1" customWidth="1"/>
    <col min="2141" max="2141" width="7" customWidth="1"/>
    <col min="2142" max="2147" width="12" bestFit="1" customWidth="1"/>
    <col min="2148" max="2148" width="6" customWidth="1"/>
    <col min="2149" max="2149" width="9" customWidth="1"/>
    <col min="2150" max="2150" width="7" customWidth="1"/>
    <col min="2151" max="2151" width="6" customWidth="1"/>
    <col min="2152" max="2152" width="8" customWidth="1"/>
    <col min="2153" max="2153" width="6" customWidth="1"/>
    <col min="2154" max="2154" width="12" bestFit="1" customWidth="1"/>
    <col min="2155" max="2155" width="4" customWidth="1"/>
    <col min="2156" max="2157" width="12" bestFit="1" customWidth="1"/>
    <col min="2158" max="2158" width="7" customWidth="1"/>
    <col min="2159" max="2163" width="12" bestFit="1" customWidth="1"/>
    <col min="2164" max="2164" width="7" customWidth="1"/>
    <col min="2165" max="2165" width="12" bestFit="1" customWidth="1"/>
    <col min="2166" max="2166" width="6" customWidth="1"/>
    <col min="2167" max="2167" width="12" bestFit="1" customWidth="1"/>
    <col min="2168" max="2168" width="7" customWidth="1"/>
    <col min="2169" max="2170" width="12" bestFit="1" customWidth="1"/>
    <col min="2171" max="2171" width="9" customWidth="1"/>
    <col min="2172" max="2173" width="12" bestFit="1" customWidth="1"/>
    <col min="2174" max="2174" width="4" customWidth="1"/>
    <col min="2175" max="2175" width="9" customWidth="1"/>
    <col min="2176" max="2177" width="12" bestFit="1" customWidth="1"/>
    <col min="2178" max="2178" width="6" customWidth="1"/>
    <col min="2179" max="2179" width="12" bestFit="1" customWidth="1"/>
    <col min="2180" max="2182" width="6" customWidth="1"/>
    <col min="2183" max="2183" width="12" bestFit="1" customWidth="1"/>
    <col min="2184" max="2184" width="4" customWidth="1"/>
    <col min="2185" max="2186" width="12" bestFit="1" customWidth="1"/>
    <col min="2187" max="2187" width="9" customWidth="1"/>
    <col min="2188" max="2188" width="8" customWidth="1"/>
    <col min="2189" max="2189" width="12" bestFit="1" customWidth="1"/>
    <col min="2190" max="2190" width="8" customWidth="1"/>
    <col min="2191" max="2191" width="7" customWidth="1"/>
    <col min="2192" max="2192" width="9" customWidth="1"/>
    <col min="2193" max="2193" width="7" customWidth="1"/>
    <col min="2194" max="2194" width="12" bestFit="1" customWidth="1"/>
    <col min="2195" max="2195" width="6" customWidth="1"/>
    <col min="2196" max="2197" width="12" bestFit="1" customWidth="1"/>
    <col min="2198" max="2198" width="6" customWidth="1"/>
    <col min="2199" max="2200" width="12" bestFit="1" customWidth="1"/>
    <col min="2201" max="2201" width="6" customWidth="1"/>
    <col min="2202" max="2202" width="12" bestFit="1" customWidth="1"/>
    <col min="2203" max="2203" width="6" customWidth="1"/>
    <col min="2204" max="2204" width="12" bestFit="1" customWidth="1"/>
    <col min="2205" max="2205" width="6" customWidth="1"/>
    <col min="2206" max="2206" width="9" customWidth="1"/>
    <col min="2207" max="2209" width="12" bestFit="1" customWidth="1"/>
    <col min="2210" max="2210" width="8" customWidth="1"/>
    <col min="2211" max="2211" width="4" customWidth="1"/>
    <col min="2212" max="2212" width="7" customWidth="1"/>
    <col min="2213" max="2213" width="11" bestFit="1" customWidth="1"/>
    <col min="2214" max="2214" width="8" customWidth="1"/>
    <col min="2215" max="2215" width="12" bestFit="1" customWidth="1"/>
    <col min="2216" max="2216" width="7" customWidth="1"/>
    <col min="2217" max="2217" width="12" bestFit="1" customWidth="1"/>
    <col min="2218" max="2218" width="6" customWidth="1"/>
    <col min="2219" max="2219" width="7" customWidth="1"/>
    <col min="2220" max="2220" width="12" bestFit="1" customWidth="1"/>
    <col min="2221" max="2221" width="9" customWidth="1"/>
    <col min="2222" max="2222" width="6" customWidth="1"/>
    <col min="2223" max="2223" width="8" customWidth="1"/>
    <col min="2224" max="2224" width="12" bestFit="1" customWidth="1"/>
    <col min="2225" max="2225" width="7" customWidth="1"/>
    <col min="2226" max="2229" width="12" bestFit="1" customWidth="1"/>
    <col min="2230" max="2230" width="4" customWidth="1"/>
    <col min="2231" max="2231" width="12" bestFit="1" customWidth="1"/>
    <col min="2232" max="2232" width="7" customWidth="1"/>
    <col min="2233" max="2233" width="12" bestFit="1" customWidth="1"/>
    <col min="2234" max="2234" width="6" customWidth="1"/>
    <col min="2235" max="2235" width="7" customWidth="1"/>
    <col min="2236" max="2236" width="6" customWidth="1"/>
    <col min="2237" max="2237" width="9" customWidth="1"/>
    <col min="2238" max="2238" width="12" bestFit="1" customWidth="1"/>
    <col min="2239" max="2239" width="6" customWidth="1"/>
    <col min="2240" max="2241" width="12" bestFit="1" customWidth="1"/>
    <col min="2242" max="2243" width="7" customWidth="1"/>
    <col min="2244" max="2244" width="6" customWidth="1"/>
    <col min="2245" max="2246" width="12" bestFit="1" customWidth="1"/>
    <col min="2247" max="2248" width="7" customWidth="1"/>
    <col min="2249" max="2249" width="4" customWidth="1"/>
    <col min="2250" max="2250" width="12" bestFit="1" customWidth="1"/>
    <col min="2251" max="2251" width="10" bestFit="1" customWidth="1"/>
    <col min="2252" max="2252" width="7" customWidth="1"/>
    <col min="2253" max="2253" width="12" bestFit="1" customWidth="1"/>
    <col min="2254" max="2255" width="6" customWidth="1"/>
    <col min="2256" max="2256" width="12" bestFit="1" customWidth="1"/>
    <col min="2257" max="2257" width="10" bestFit="1" customWidth="1"/>
    <col min="2258" max="2258" width="7" customWidth="1"/>
    <col min="2259" max="2259" width="6" customWidth="1"/>
    <col min="2260" max="2260" width="7" customWidth="1"/>
    <col min="2261" max="2261" width="12" bestFit="1" customWidth="1"/>
    <col min="2262" max="2262" width="8" customWidth="1"/>
    <col min="2263" max="2263" width="12" bestFit="1" customWidth="1"/>
    <col min="2264" max="2264" width="4" customWidth="1"/>
    <col min="2265" max="2265" width="7" customWidth="1"/>
    <col min="2266" max="2267" width="12" bestFit="1" customWidth="1"/>
    <col min="2268" max="2268" width="6" customWidth="1"/>
    <col min="2269" max="2269" width="12" bestFit="1" customWidth="1"/>
    <col min="2270" max="2270" width="8" customWidth="1"/>
    <col min="2271" max="2271" width="4" customWidth="1"/>
    <col min="2272" max="2272" width="9" customWidth="1"/>
    <col min="2273" max="2273" width="7" customWidth="1"/>
    <col min="2274" max="2276" width="12" bestFit="1" customWidth="1"/>
    <col min="2277" max="2277" width="9" customWidth="1"/>
    <col min="2278" max="2278" width="12" bestFit="1" customWidth="1"/>
    <col min="2279" max="2279" width="7" customWidth="1"/>
    <col min="2280" max="2281" width="12" bestFit="1" customWidth="1"/>
    <col min="2282" max="2282" width="7" customWidth="1"/>
    <col min="2283" max="2284" width="12" bestFit="1" customWidth="1"/>
    <col min="2285" max="2285" width="7" customWidth="1"/>
    <col min="2286" max="2287" width="12" bestFit="1" customWidth="1"/>
    <col min="2288" max="2288" width="8" customWidth="1"/>
    <col min="2289" max="2289" width="6" customWidth="1"/>
    <col min="2290" max="2290" width="8" customWidth="1"/>
    <col min="2291" max="2293" width="12" bestFit="1" customWidth="1"/>
    <col min="2294" max="2294" width="7" customWidth="1"/>
    <col min="2295" max="2296" width="12" bestFit="1" customWidth="1"/>
    <col min="2297" max="2297" width="6" customWidth="1"/>
    <col min="2298" max="2298" width="12" bestFit="1" customWidth="1"/>
    <col min="2299" max="2299" width="10" bestFit="1" customWidth="1"/>
    <col min="2300" max="2300" width="12" bestFit="1" customWidth="1"/>
    <col min="2301" max="2301" width="4" customWidth="1"/>
    <col min="2302" max="2302" width="8" customWidth="1"/>
    <col min="2303" max="2303" width="7" customWidth="1"/>
    <col min="2304" max="2304" width="6" customWidth="1"/>
    <col min="2305" max="2306" width="12" bestFit="1" customWidth="1"/>
    <col min="2307" max="2307" width="8" customWidth="1"/>
    <col min="2308" max="2308" width="6" customWidth="1"/>
    <col min="2309" max="2309" width="9" customWidth="1"/>
    <col min="2310" max="2310" width="12" bestFit="1" customWidth="1"/>
    <col min="2311" max="2311" width="9" customWidth="1"/>
    <col min="2312" max="2312" width="4" customWidth="1"/>
    <col min="2313" max="2313" width="8" customWidth="1"/>
    <col min="2314" max="2315" width="10" bestFit="1" customWidth="1"/>
    <col min="2316" max="2316" width="6" customWidth="1"/>
    <col min="2317" max="2320" width="12" bestFit="1" customWidth="1"/>
    <col min="2321" max="2321" width="10" bestFit="1" customWidth="1"/>
    <col min="2322" max="2323" width="6" customWidth="1"/>
    <col min="2324" max="2324" width="9" customWidth="1"/>
    <col min="2325" max="2325" width="12" bestFit="1" customWidth="1"/>
    <col min="2326" max="2326" width="7" customWidth="1"/>
    <col min="2327" max="2327" width="6" customWidth="1"/>
    <col min="2328" max="2328" width="10" bestFit="1" customWidth="1"/>
    <col min="2329" max="2329" width="12" bestFit="1" customWidth="1"/>
    <col min="2330" max="2330" width="8" customWidth="1"/>
    <col min="2331" max="2331" width="12" bestFit="1" customWidth="1"/>
    <col min="2332" max="2332" width="9" customWidth="1"/>
    <col min="2333" max="2333" width="12" bestFit="1" customWidth="1"/>
    <col min="2334" max="2334" width="7" customWidth="1"/>
    <col min="2335" max="2335" width="4" customWidth="1"/>
    <col min="2336" max="2336" width="6" customWidth="1"/>
    <col min="2337" max="2337" width="12" bestFit="1" customWidth="1"/>
    <col min="2338" max="2338" width="9" customWidth="1"/>
    <col min="2339" max="2339" width="4" customWidth="1"/>
    <col min="2340" max="2340" width="7" customWidth="1"/>
    <col min="2341" max="2341" width="12" bestFit="1" customWidth="1"/>
    <col min="2342" max="2342" width="9" customWidth="1"/>
    <col min="2343" max="2343" width="12" bestFit="1" customWidth="1"/>
    <col min="2344" max="2345" width="6" customWidth="1"/>
    <col min="2346" max="2346" width="8" customWidth="1"/>
    <col min="2347" max="2347" width="12" bestFit="1" customWidth="1"/>
    <col min="2348" max="2348" width="6" customWidth="1"/>
    <col min="2349" max="2351" width="12" bestFit="1" customWidth="1"/>
    <col min="2352" max="2352" width="8" customWidth="1"/>
    <col min="2353" max="2353" width="6" customWidth="1"/>
    <col min="2354" max="2354" width="8" customWidth="1"/>
    <col min="2355" max="2358" width="12" bestFit="1" customWidth="1"/>
    <col min="2359" max="2359" width="4" customWidth="1"/>
    <col min="2360" max="2360" width="12" bestFit="1" customWidth="1"/>
    <col min="2361" max="2361" width="6" customWidth="1"/>
    <col min="2362" max="2363" width="12" bestFit="1" customWidth="1"/>
    <col min="2364" max="2364" width="6" customWidth="1"/>
    <col min="2365" max="2365" width="12" bestFit="1" customWidth="1"/>
    <col min="2366" max="2366" width="7" customWidth="1"/>
    <col min="2367" max="2367" width="8" customWidth="1"/>
    <col min="2368" max="2368" width="12" bestFit="1" customWidth="1"/>
    <col min="2369" max="2369" width="4" customWidth="1"/>
    <col min="2370" max="2370" width="12" bestFit="1" customWidth="1"/>
    <col min="2371" max="2372" width="6" customWidth="1"/>
    <col min="2373" max="2374" width="7" customWidth="1"/>
    <col min="2375" max="2375" width="4" customWidth="1"/>
    <col min="2376" max="2376" width="7" customWidth="1"/>
    <col min="2377" max="2377" width="12" bestFit="1" customWidth="1"/>
    <col min="2378" max="2378" width="6" customWidth="1"/>
    <col min="2379" max="2379" width="12" bestFit="1" customWidth="1"/>
    <col min="2380" max="2380" width="4" customWidth="1"/>
    <col min="2381" max="2384" width="12" bestFit="1" customWidth="1"/>
    <col min="2385" max="2385" width="8" customWidth="1"/>
    <col min="2386" max="2386" width="6" customWidth="1"/>
    <col min="2387" max="2387" width="7" customWidth="1"/>
    <col min="2388" max="2388" width="12" bestFit="1" customWidth="1"/>
    <col min="2389" max="2389" width="7" customWidth="1"/>
    <col min="2390" max="2390" width="12" bestFit="1" customWidth="1"/>
    <col min="2391" max="2391" width="7" customWidth="1"/>
    <col min="2392" max="2394" width="12" bestFit="1" customWidth="1"/>
    <col min="2395" max="2395" width="6" customWidth="1"/>
    <col min="2396" max="2397" width="12" bestFit="1" customWidth="1"/>
    <col min="2398" max="2398" width="6" customWidth="1"/>
    <col min="2399" max="2402" width="12" bestFit="1" customWidth="1"/>
    <col min="2403" max="2403" width="4" customWidth="1"/>
    <col min="2404" max="2406" width="12" bestFit="1" customWidth="1"/>
    <col min="2407" max="2407" width="10" bestFit="1" customWidth="1"/>
    <col min="2408" max="2408" width="9" customWidth="1"/>
    <col min="2409" max="2410" width="6" customWidth="1"/>
    <col min="2411" max="2411" width="9" customWidth="1"/>
    <col min="2412" max="2412" width="12" bestFit="1" customWidth="1"/>
    <col min="2413" max="2414" width="7" customWidth="1"/>
    <col min="2415" max="2416" width="12" bestFit="1" customWidth="1"/>
    <col min="2417" max="2419" width="6" customWidth="1"/>
    <col min="2420" max="2420" width="12" bestFit="1" customWidth="1"/>
    <col min="2421" max="2421" width="7" customWidth="1"/>
    <col min="2422" max="2422" width="4" customWidth="1"/>
    <col min="2423" max="2423" width="9" customWidth="1"/>
    <col min="2424" max="2425" width="12" bestFit="1" customWidth="1"/>
    <col min="2426" max="2426" width="6" customWidth="1"/>
    <col min="2427" max="2428" width="12" bestFit="1" customWidth="1"/>
    <col min="2429" max="2429" width="6" customWidth="1"/>
    <col min="2430" max="2430" width="9" customWidth="1"/>
    <col min="2431" max="2431" width="12" bestFit="1" customWidth="1"/>
    <col min="2432" max="2432" width="10" bestFit="1" customWidth="1"/>
    <col min="2433" max="2433" width="12" bestFit="1" customWidth="1"/>
    <col min="2434" max="2434" width="6" customWidth="1"/>
    <col min="2435" max="2435" width="12" bestFit="1" customWidth="1"/>
    <col min="2436" max="2437" width="7" customWidth="1"/>
    <col min="2438" max="2438" width="4" customWidth="1"/>
    <col min="2439" max="2439" width="7" customWidth="1"/>
    <col min="2440" max="2440" width="6" customWidth="1"/>
    <col min="2441" max="2441" width="12" bestFit="1" customWidth="1"/>
    <col min="2442" max="2442" width="6" customWidth="1"/>
    <col min="2443" max="2444" width="12" bestFit="1" customWidth="1"/>
    <col min="2445" max="2445" width="4" customWidth="1"/>
    <col min="2446" max="2447" width="12" bestFit="1" customWidth="1"/>
    <col min="2448" max="2448" width="4" customWidth="1"/>
    <col min="2449" max="2449" width="10" bestFit="1" customWidth="1"/>
    <col min="2450" max="2450" width="12" bestFit="1" customWidth="1"/>
    <col min="2451" max="2451" width="7" customWidth="1"/>
    <col min="2452" max="2452" width="6" customWidth="1"/>
    <col min="2453" max="2453" width="7" customWidth="1"/>
    <col min="2454" max="2454" width="12" bestFit="1" customWidth="1"/>
    <col min="2455" max="2455" width="4" customWidth="1"/>
    <col min="2456" max="2456" width="12" bestFit="1" customWidth="1"/>
    <col min="2457" max="2457" width="9" customWidth="1"/>
    <col min="2458" max="2459" width="12" bestFit="1" customWidth="1"/>
    <col min="2460" max="2461" width="6" customWidth="1"/>
    <col min="2462" max="2464" width="12" bestFit="1" customWidth="1"/>
    <col min="2465" max="2465" width="6" customWidth="1"/>
    <col min="2466" max="2466" width="8" customWidth="1"/>
    <col min="2467" max="2467" width="12" bestFit="1" customWidth="1"/>
    <col min="2468" max="2468" width="6" customWidth="1"/>
    <col min="2469" max="2469" width="10" bestFit="1" customWidth="1"/>
    <col min="2470" max="2471" width="12" bestFit="1" customWidth="1"/>
    <col min="2472" max="2472" width="7" customWidth="1"/>
    <col min="2473" max="2473" width="12" bestFit="1" customWidth="1"/>
    <col min="2474" max="2474" width="6" customWidth="1"/>
    <col min="2475" max="2476" width="12" bestFit="1" customWidth="1"/>
    <col min="2477" max="2477" width="10" bestFit="1" customWidth="1"/>
    <col min="2478" max="2478" width="4" customWidth="1"/>
    <col min="2479" max="2479" width="8" customWidth="1"/>
    <col min="2480" max="2481" width="6" customWidth="1"/>
    <col min="2482" max="2485" width="12" bestFit="1" customWidth="1"/>
    <col min="2486" max="2487" width="7" customWidth="1"/>
    <col min="2488" max="2488" width="4" customWidth="1"/>
    <col min="2489" max="2489" width="8" customWidth="1"/>
    <col min="2490" max="2490" width="6" customWidth="1"/>
    <col min="2491" max="2491" width="12" bestFit="1" customWidth="1"/>
    <col min="2492" max="2492" width="6" customWidth="1"/>
    <col min="2493" max="2493" width="12" bestFit="1" customWidth="1"/>
    <col min="2494" max="2494" width="9" customWidth="1"/>
    <col min="2495" max="2496" width="7" customWidth="1"/>
    <col min="2497" max="2497" width="8" customWidth="1"/>
    <col min="2498" max="2499" width="12" bestFit="1" customWidth="1"/>
    <col min="2500" max="2500" width="6" customWidth="1"/>
    <col min="2501" max="2501" width="4" customWidth="1"/>
    <col min="2502" max="2502" width="6" customWidth="1"/>
    <col min="2503" max="2504" width="12" bestFit="1" customWidth="1"/>
    <col min="2505" max="2505" width="9" customWidth="1"/>
    <col min="2506" max="2508" width="12" bestFit="1" customWidth="1"/>
    <col min="2509" max="2509" width="8" customWidth="1"/>
    <col min="2510" max="2510" width="4" customWidth="1"/>
    <col min="2511" max="2511" width="12" bestFit="1" customWidth="1"/>
    <col min="2512" max="2513" width="7" customWidth="1"/>
    <col min="2514" max="2514" width="4" customWidth="1"/>
    <col min="2515" max="2515" width="6" customWidth="1"/>
    <col min="2516" max="2516" width="8" customWidth="1"/>
    <col min="2517" max="2517" width="7" customWidth="1"/>
    <col min="2518" max="2518" width="12" bestFit="1" customWidth="1"/>
    <col min="2519" max="2521" width="6" customWidth="1"/>
    <col min="2522" max="2522" width="12" bestFit="1" customWidth="1"/>
    <col min="2523" max="2523" width="6" customWidth="1"/>
    <col min="2524" max="2524" width="4" customWidth="1"/>
    <col min="2525" max="2525" width="12" bestFit="1" customWidth="1"/>
    <col min="2526" max="2527" width="7" customWidth="1"/>
    <col min="2528" max="2528" width="6" customWidth="1"/>
    <col min="2529" max="2529" width="12" bestFit="1" customWidth="1"/>
    <col min="2530" max="2530" width="6" customWidth="1"/>
    <col min="2531" max="2531" width="12" bestFit="1" customWidth="1"/>
    <col min="2532" max="2532" width="6" customWidth="1"/>
    <col min="2533" max="2535" width="12" bestFit="1" customWidth="1"/>
    <col min="2536" max="2536" width="9" customWidth="1"/>
    <col min="2537" max="2538" width="7" customWidth="1"/>
    <col min="2539" max="2539" width="10" bestFit="1" customWidth="1"/>
    <col min="2540" max="2542" width="12" bestFit="1" customWidth="1"/>
    <col min="2543" max="2543" width="7" customWidth="1"/>
    <col min="2544" max="2544" width="4" customWidth="1"/>
    <col min="2545" max="2545" width="9" customWidth="1"/>
    <col min="2546" max="2547" width="12" bestFit="1" customWidth="1"/>
    <col min="2548" max="2548" width="8" customWidth="1"/>
    <col min="2549" max="2550" width="12" bestFit="1" customWidth="1"/>
    <col min="2551" max="2551" width="6" customWidth="1"/>
    <col min="2552" max="2553" width="12" bestFit="1" customWidth="1"/>
    <col min="2554" max="2554" width="8" customWidth="1"/>
    <col min="2555" max="2557" width="12" bestFit="1" customWidth="1"/>
    <col min="2558" max="2558" width="9" customWidth="1"/>
    <col min="2559" max="2561" width="12" bestFit="1" customWidth="1"/>
    <col min="2562" max="2562" width="9" customWidth="1"/>
    <col min="2563" max="2564" width="6" customWidth="1"/>
    <col min="2565" max="2565" width="12" bestFit="1" customWidth="1"/>
    <col min="2566" max="2566" width="4" customWidth="1"/>
    <col min="2567" max="2567" width="12" bestFit="1" customWidth="1"/>
    <col min="2568" max="2568" width="9" customWidth="1"/>
    <col min="2569" max="2570" width="6" customWidth="1"/>
    <col min="2571" max="2571" width="4" customWidth="1"/>
    <col min="2572" max="2572" width="12" bestFit="1" customWidth="1"/>
    <col min="2573" max="2573" width="9" customWidth="1"/>
    <col min="2574" max="2574" width="12" bestFit="1" customWidth="1"/>
    <col min="2575" max="2575" width="6" customWidth="1"/>
    <col min="2576" max="2576" width="8" customWidth="1"/>
    <col min="2577" max="2577" width="12" bestFit="1" customWidth="1"/>
    <col min="2578" max="2578" width="8" customWidth="1"/>
    <col min="2579" max="2579" width="9" customWidth="1"/>
    <col min="2580" max="2580" width="12" bestFit="1" customWidth="1"/>
    <col min="2581" max="2582" width="6" customWidth="1"/>
    <col min="2583" max="2583" width="4" customWidth="1"/>
    <col min="2584" max="2586" width="12" bestFit="1" customWidth="1"/>
    <col min="2587" max="2587" width="8" customWidth="1"/>
    <col min="2588" max="2591" width="12" bestFit="1" customWidth="1"/>
    <col min="2592" max="2592" width="4" customWidth="1"/>
    <col min="2593" max="2594" width="12" bestFit="1" customWidth="1"/>
    <col min="2595" max="2595" width="4" customWidth="1"/>
    <col min="2596" max="2596" width="7" customWidth="1"/>
    <col min="2597" max="2597" width="12" bestFit="1" customWidth="1"/>
    <col min="2598" max="2598" width="4" customWidth="1"/>
    <col min="2599" max="2599" width="12" bestFit="1" customWidth="1"/>
    <col min="2600" max="2600" width="6" customWidth="1"/>
    <col min="2601" max="2601" width="4" customWidth="1"/>
    <col min="2602" max="2603" width="8" customWidth="1"/>
    <col min="2604" max="2605" width="6" customWidth="1"/>
    <col min="2606" max="2606" width="9" customWidth="1"/>
    <col min="2607" max="2608" width="12" bestFit="1" customWidth="1"/>
    <col min="2609" max="2609" width="4" customWidth="1"/>
    <col min="2610" max="2610" width="12" bestFit="1" customWidth="1"/>
    <col min="2611" max="2611" width="7" customWidth="1"/>
    <col min="2612" max="2612" width="12" bestFit="1" customWidth="1"/>
    <col min="2613" max="2613" width="6" customWidth="1"/>
    <col min="2614" max="2614" width="12" bestFit="1" customWidth="1"/>
    <col min="2615" max="2615" width="8" customWidth="1"/>
    <col min="2616" max="2616" width="12" bestFit="1" customWidth="1"/>
    <col min="2617" max="2617" width="6" customWidth="1"/>
    <col min="2618" max="2618" width="12" bestFit="1" customWidth="1"/>
    <col min="2619" max="2620" width="6" customWidth="1"/>
    <col min="2621" max="2621" width="4" customWidth="1"/>
    <col min="2622" max="2623" width="12" bestFit="1" customWidth="1"/>
    <col min="2624" max="2624" width="11" bestFit="1" customWidth="1"/>
    <col min="2625" max="2625" width="8" customWidth="1"/>
    <col min="2626" max="2626" width="4" customWidth="1"/>
    <col min="2627" max="2627" width="12" bestFit="1" customWidth="1"/>
    <col min="2628" max="2628" width="7" customWidth="1"/>
    <col min="2629" max="2629" width="12" bestFit="1" customWidth="1"/>
    <col min="2630" max="2631" width="7" customWidth="1"/>
    <col min="2632" max="2632" width="6" customWidth="1"/>
    <col min="2633" max="2633" width="12" bestFit="1" customWidth="1"/>
    <col min="2634" max="2634" width="4" customWidth="1"/>
    <col min="2635" max="2635" width="9" customWidth="1"/>
    <col min="2636" max="2636" width="12" bestFit="1" customWidth="1"/>
    <col min="2637" max="2637" width="10" bestFit="1" customWidth="1"/>
    <col min="2638" max="2638" width="8" customWidth="1"/>
    <col min="2639" max="2639" width="7" customWidth="1"/>
    <col min="2640" max="2640" width="8" customWidth="1"/>
    <col min="2641" max="2642" width="6" customWidth="1"/>
    <col min="2643" max="2645" width="12" bestFit="1" customWidth="1"/>
    <col min="2646" max="2646" width="10" bestFit="1" customWidth="1"/>
    <col min="2647" max="2647" width="4" customWidth="1"/>
    <col min="2648" max="2648" width="11" bestFit="1" customWidth="1"/>
    <col min="2649" max="2649" width="4" customWidth="1"/>
    <col min="2650" max="2650" width="7" customWidth="1"/>
    <col min="2651" max="2651" width="4" customWidth="1"/>
    <col min="2652" max="2652" width="11" bestFit="1" customWidth="1"/>
    <col min="2653" max="2653" width="7" customWidth="1"/>
    <col min="2654" max="2655" width="12" bestFit="1" customWidth="1"/>
    <col min="2656" max="2656" width="8" customWidth="1"/>
    <col min="2657" max="2657" width="12" bestFit="1" customWidth="1"/>
    <col min="2658" max="2658" width="6" customWidth="1"/>
    <col min="2659" max="2659" width="7" customWidth="1"/>
    <col min="2660" max="2660" width="12" bestFit="1" customWidth="1"/>
    <col min="2661" max="2661" width="6" customWidth="1"/>
    <col min="2662" max="2662" width="4" customWidth="1"/>
    <col min="2663" max="2663" width="10" bestFit="1" customWidth="1"/>
    <col min="2664" max="2664" width="4" customWidth="1"/>
    <col min="2665" max="2665" width="6" customWidth="1"/>
    <col min="2666" max="2666" width="7" customWidth="1"/>
    <col min="2667" max="2667" width="6" customWidth="1"/>
    <col min="2668" max="2668" width="7" customWidth="1"/>
    <col min="2669" max="2669" width="4" customWidth="1"/>
    <col min="2670" max="2670" width="12" bestFit="1" customWidth="1"/>
    <col min="2671" max="2671" width="4" customWidth="1"/>
    <col min="2672" max="2672" width="8" customWidth="1"/>
    <col min="2673" max="2673" width="4" customWidth="1"/>
    <col min="2674" max="2676" width="12" bestFit="1" customWidth="1"/>
    <col min="2677" max="2677" width="4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customWidth="1"/>
    <col min="2684" max="2684" width="7" customWidth="1"/>
    <col min="2685" max="2685" width="4" customWidth="1"/>
    <col min="2686" max="2686" width="6" customWidth="1"/>
    <col min="2687" max="2687" width="4" customWidth="1"/>
    <col min="2688" max="2688" width="6" customWidth="1"/>
    <col min="2689" max="2689" width="4" customWidth="1"/>
    <col min="2690" max="2690" width="7" customWidth="1"/>
    <col min="2691" max="2691" width="9" customWidth="1"/>
    <col min="2692" max="2692" width="7" customWidth="1"/>
    <col min="2693" max="2693" width="12" bestFit="1" customWidth="1"/>
    <col min="2694" max="2694" width="7" customWidth="1"/>
    <col min="2695" max="2695" width="12" bestFit="1" customWidth="1"/>
    <col min="2696" max="2696" width="4" customWidth="1"/>
    <col min="2697" max="2699" width="12" bestFit="1" customWidth="1"/>
    <col min="2700" max="2700" width="7" customWidth="1"/>
    <col min="2701" max="2701" width="12" bestFit="1" customWidth="1"/>
    <col min="2702" max="2702" width="4" customWidth="1"/>
    <col min="2703" max="2703" width="8" customWidth="1"/>
    <col min="2704" max="2704" width="7" customWidth="1"/>
    <col min="2705" max="2708" width="12" bestFit="1" customWidth="1"/>
    <col min="2709" max="2709" width="6" customWidth="1"/>
    <col min="2710" max="2710" width="7" customWidth="1"/>
    <col min="2711" max="2711" width="6" customWidth="1"/>
    <col min="2712" max="2713" width="12" bestFit="1" customWidth="1"/>
    <col min="2714" max="2714" width="7" customWidth="1"/>
    <col min="2715" max="2718" width="12" bestFit="1" customWidth="1"/>
    <col min="2719" max="2719" width="7" customWidth="1"/>
    <col min="2720" max="2720" width="6" customWidth="1"/>
    <col min="2721" max="2721" width="7" customWidth="1"/>
    <col min="2722" max="2723" width="12" bestFit="1" customWidth="1"/>
    <col min="2724" max="2724" width="6" customWidth="1"/>
    <col min="2725" max="2725" width="8" customWidth="1"/>
    <col min="2726" max="2726" width="7" customWidth="1"/>
    <col min="2727" max="2727" width="6" customWidth="1"/>
    <col min="2728" max="2728" width="12" bestFit="1" customWidth="1"/>
    <col min="2729" max="2731" width="7" customWidth="1"/>
    <col min="2732" max="2732" width="8" customWidth="1"/>
    <col min="2733" max="2734" width="12" bestFit="1" customWidth="1"/>
    <col min="2735" max="2735" width="4" customWidth="1"/>
    <col min="2736" max="2736" width="7" customWidth="1"/>
    <col min="2737" max="2738" width="4" customWidth="1"/>
    <col min="2739" max="2739" width="12" bestFit="1" customWidth="1"/>
    <col min="2740" max="2740" width="6" customWidth="1"/>
    <col min="2741" max="2741" width="12" bestFit="1" customWidth="1"/>
    <col min="2742" max="2742" width="8" customWidth="1"/>
    <col min="2743" max="2744" width="12" bestFit="1" customWidth="1"/>
    <col min="2745" max="2745" width="6" customWidth="1"/>
    <col min="2746" max="2746" width="4" customWidth="1"/>
    <col min="2747" max="2747" width="10" bestFit="1" customWidth="1"/>
    <col min="2748" max="2748" width="9" customWidth="1"/>
    <col min="2749" max="2749" width="6" customWidth="1"/>
    <col min="2750" max="2750" width="7" customWidth="1"/>
    <col min="2751" max="2751" width="12" bestFit="1" customWidth="1"/>
    <col min="2752" max="2753" width="8" customWidth="1"/>
    <col min="2754" max="2754" width="7" customWidth="1"/>
    <col min="2755" max="2755" width="12" bestFit="1" customWidth="1"/>
    <col min="2756" max="2756" width="7" customWidth="1"/>
    <col min="2757" max="2758" width="4" customWidth="1"/>
    <col min="2759" max="2759" width="12" bestFit="1" customWidth="1"/>
    <col min="2760" max="2760" width="9" customWidth="1"/>
    <col min="2761" max="2761" width="12" bestFit="1" customWidth="1"/>
    <col min="2762" max="2762" width="8" customWidth="1"/>
    <col min="2763" max="2763" width="12" bestFit="1" customWidth="1"/>
    <col min="2764" max="2764" width="7" customWidth="1"/>
    <col min="2765" max="2765" width="12" bestFit="1" customWidth="1"/>
    <col min="2766" max="2766" width="7" customWidth="1"/>
    <col min="2767" max="2767" width="4" customWidth="1"/>
    <col min="2768" max="2768" width="7" customWidth="1"/>
    <col min="2769" max="2770" width="12" bestFit="1" customWidth="1"/>
    <col min="2771" max="2772" width="6" customWidth="1"/>
    <col min="2773" max="2773" width="8" customWidth="1"/>
    <col min="2774" max="2774" width="12" bestFit="1" customWidth="1"/>
    <col min="2775" max="2775" width="11" bestFit="1" customWidth="1"/>
    <col min="2776" max="2777" width="12" bestFit="1" customWidth="1"/>
    <col min="2778" max="2778" width="8" customWidth="1"/>
    <col min="2779" max="2779" width="7" customWidth="1"/>
    <col min="2780" max="2780" width="10" bestFit="1" customWidth="1"/>
    <col min="2781" max="2781" width="6" customWidth="1"/>
    <col min="2782" max="2782" width="7" customWidth="1"/>
    <col min="2783" max="2783" width="8" customWidth="1"/>
    <col min="2784" max="2784" width="7" customWidth="1"/>
    <col min="2785" max="2785" width="12" bestFit="1" customWidth="1"/>
    <col min="2786" max="2786" width="8" customWidth="1"/>
    <col min="2787" max="2789" width="12" bestFit="1" customWidth="1"/>
    <col min="2790" max="2790" width="7" customWidth="1"/>
    <col min="2791" max="2791" width="12" bestFit="1" customWidth="1"/>
    <col min="2792" max="2792" width="6" customWidth="1"/>
    <col min="2793" max="2793" width="12" bestFit="1" customWidth="1"/>
    <col min="2794" max="2794" width="7" customWidth="1"/>
    <col min="2795" max="2795" width="12" bestFit="1" customWidth="1"/>
    <col min="2796" max="2796" width="6" customWidth="1"/>
    <col min="2797" max="2799" width="12" bestFit="1" customWidth="1"/>
    <col min="2800" max="2800" width="9" customWidth="1"/>
    <col min="2801" max="2801" width="4" customWidth="1"/>
    <col min="2802" max="2802" width="6" customWidth="1"/>
    <col min="2803" max="2804" width="12" bestFit="1" customWidth="1"/>
    <col min="2805" max="2805" width="9" customWidth="1"/>
    <col min="2806" max="2806" width="12" bestFit="1" customWidth="1"/>
    <col min="2807" max="2807" width="6" customWidth="1"/>
    <col min="2808" max="2809" width="7" customWidth="1"/>
    <col min="2810" max="2810" width="10" bestFit="1" customWidth="1"/>
    <col min="2811" max="2811" width="12" bestFit="1" customWidth="1"/>
    <col min="2812" max="2812" width="7" customWidth="1"/>
    <col min="2813" max="2813" width="10" bestFit="1" customWidth="1"/>
    <col min="2814" max="2814" width="6" customWidth="1"/>
    <col min="2815" max="2816" width="7" customWidth="1"/>
    <col min="2817" max="2817" width="12" bestFit="1" customWidth="1"/>
    <col min="2818" max="2818" width="6" customWidth="1"/>
    <col min="2819" max="2819" width="10" bestFit="1" customWidth="1"/>
    <col min="2820" max="2822" width="12" bestFit="1" customWidth="1"/>
    <col min="2823" max="2824" width="7" customWidth="1"/>
    <col min="2825" max="2826" width="12" bestFit="1" customWidth="1"/>
    <col min="2827" max="2829" width="7" customWidth="1"/>
    <col min="2830" max="2830" width="12" bestFit="1" customWidth="1"/>
    <col min="2831" max="2831" width="6" customWidth="1"/>
    <col min="2832" max="2832" width="12" bestFit="1" customWidth="1"/>
    <col min="2833" max="2833" width="7" customWidth="1"/>
    <col min="2834" max="2834" width="8" customWidth="1"/>
    <col min="2835" max="2835" width="10" bestFit="1" customWidth="1"/>
    <col min="2836" max="2836" width="8" customWidth="1"/>
    <col min="2837" max="2837" width="6" customWidth="1"/>
    <col min="2838" max="2839" width="9" customWidth="1"/>
    <col min="2840" max="2840" width="8" customWidth="1"/>
    <col min="2841" max="2841" width="6" customWidth="1"/>
    <col min="2842" max="2842" width="12" bestFit="1" customWidth="1"/>
    <col min="2843" max="2843" width="8" customWidth="1"/>
    <col min="2844" max="2844" width="6" customWidth="1"/>
    <col min="2845" max="2845" width="4" customWidth="1"/>
    <col min="2846" max="2846" width="9" customWidth="1"/>
    <col min="2847" max="2847" width="11" bestFit="1" customWidth="1"/>
    <col min="2848" max="2848" width="9" customWidth="1"/>
    <col min="2849" max="2849" width="4" customWidth="1"/>
    <col min="2850" max="2850" width="8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customWidth="1"/>
    <col min="2857" max="2857" width="5" customWidth="1"/>
    <col min="2858" max="2858" width="8" customWidth="1"/>
    <col min="2859" max="2859" width="11" bestFit="1" customWidth="1"/>
    <col min="2860" max="2860" width="10" bestFit="1" customWidth="1"/>
    <col min="2861" max="2861" width="8" customWidth="1"/>
    <col min="2862" max="2862" width="7" customWidth="1"/>
    <col min="2863" max="2863" width="10" bestFit="1" customWidth="1"/>
    <col min="2864" max="2865" width="12" bestFit="1" customWidth="1"/>
    <col min="2866" max="2866" width="9" customWidth="1"/>
    <col min="2867" max="2867" width="5" customWidth="1"/>
    <col min="2868" max="2868" width="12" bestFit="1" customWidth="1"/>
    <col min="2869" max="2871" width="8" customWidth="1"/>
    <col min="2872" max="2872" width="7" customWidth="1"/>
    <col min="2873" max="2873" width="9" customWidth="1"/>
    <col min="2874" max="2874" width="5" customWidth="1"/>
    <col min="2875" max="2875" width="12" bestFit="1" customWidth="1"/>
    <col min="2876" max="2876" width="5" customWidth="1"/>
    <col min="2877" max="2877" width="12" bestFit="1" customWidth="1"/>
    <col min="2878" max="2878" width="10" bestFit="1" customWidth="1"/>
    <col min="2879" max="2879" width="9" customWidth="1"/>
    <col min="2880" max="2880" width="7" customWidth="1"/>
    <col min="2881" max="2881" width="8" customWidth="1"/>
    <col min="2882" max="2882" width="7.28515625" customWidth="1"/>
    <col min="2883" max="2883" width="11.28515625" bestFit="1" customWidth="1"/>
  </cols>
  <sheetData>
    <row r="4" spans="1:3" x14ac:dyDescent="0.25">
      <c r="A4" s="6" t="s">
        <v>8399</v>
      </c>
      <c r="B4" s="6" t="s">
        <v>8361</v>
      </c>
    </row>
    <row r="5" spans="1:3" x14ac:dyDescent="0.25">
      <c r="A5" s="6" t="s">
        <v>8363</v>
      </c>
      <c r="B5" t="s">
        <v>8219</v>
      </c>
      <c r="C5" t="s">
        <v>8362</v>
      </c>
    </row>
    <row r="6" spans="1:3" x14ac:dyDescent="0.25">
      <c r="A6" s="7" t="s">
        <v>8354</v>
      </c>
      <c r="B6" s="5">
        <v>113.05957714253168</v>
      </c>
      <c r="C6" s="5">
        <v>113.05957714253168</v>
      </c>
    </row>
    <row r="7" spans="1:3" x14ac:dyDescent="0.25">
      <c r="A7" s="7" t="s">
        <v>8315</v>
      </c>
      <c r="B7" s="5">
        <v>124.28360487133874</v>
      </c>
      <c r="C7" s="5">
        <v>124.28360487133874</v>
      </c>
    </row>
    <row r="8" spans="1:3" x14ac:dyDescent="0.25">
      <c r="A8" s="7" t="s">
        <v>8330</v>
      </c>
      <c r="B8" s="5">
        <v>162.39138916985161</v>
      </c>
      <c r="C8" s="5">
        <v>162.39138916985161</v>
      </c>
    </row>
    <row r="9" spans="1:3" x14ac:dyDescent="0.25">
      <c r="A9" s="7" t="s">
        <v>8349</v>
      </c>
      <c r="B9" s="5">
        <v>16509.547933445112</v>
      </c>
      <c r="C9" s="5">
        <v>16509.547933445112</v>
      </c>
    </row>
    <row r="10" spans="1:3" x14ac:dyDescent="0.25">
      <c r="A10" s="7" t="s">
        <v>8329</v>
      </c>
      <c r="B10" s="5">
        <v>124.41557760646437</v>
      </c>
      <c r="C10" s="5">
        <v>124.41557760646437</v>
      </c>
    </row>
    <row r="11" spans="1:3" x14ac:dyDescent="0.25">
      <c r="A11" s="7" t="s">
        <v>8356</v>
      </c>
      <c r="B11" s="5">
        <v>122.96160502645505</v>
      </c>
      <c r="C11" s="5">
        <v>122.96160502645505</v>
      </c>
    </row>
    <row r="12" spans="1:3" x14ac:dyDescent="0.25">
      <c r="A12" s="7" t="s">
        <v>8327</v>
      </c>
      <c r="B12" s="5">
        <v>131.42752085607646</v>
      </c>
      <c r="C12" s="5">
        <v>131.42752085607646</v>
      </c>
    </row>
    <row r="13" spans="1:3" x14ac:dyDescent="0.25">
      <c r="A13" s="7" t="s">
        <v>8359</v>
      </c>
      <c r="B13" s="5">
        <v>110.4578187588054</v>
      </c>
      <c r="C13" s="5">
        <v>110.4578187588054</v>
      </c>
    </row>
    <row r="14" spans="1:3" x14ac:dyDescent="0.25">
      <c r="A14" s="7" t="s">
        <v>8323</v>
      </c>
      <c r="B14" s="5">
        <v>131.84278232164107</v>
      </c>
      <c r="C14" s="5">
        <v>131.84278232164107</v>
      </c>
    </row>
    <row r="15" spans="1:3" x14ac:dyDescent="0.25">
      <c r="A15" s="7" t="s">
        <v>8339</v>
      </c>
      <c r="B15" s="5">
        <v>166.14702584996044</v>
      </c>
      <c r="C15" s="5">
        <v>166.14702584996044</v>
      </c>
    </row>
    <row r="16" spans="1:3" x14ac:dyDescent="0.25">
      <c r="A16" s="7" t="s">
        <v>8318</v>
      </c>
      <c r="B16" s="5">
        <v>128.34956638108159</v>
      </c>
      <c r="C16" s="5">
        <v>128.34956638108159</v>
      </c>
    </row>
    <row r="17" spans="1:3" x14ac:dyDescent="0.25">
      <c r="A17" s="7" t="s">
        <v>8346</v>
      </c>
      <c r="B17" s="5">
        <v>149.44123799416548</v>
      </c>
      <c r="C17" s="5">
        <v>149.44123799416548</v>
      </c>
    </row>
    <row r="18" spans="1:3" x14ac:dyDescent="0.25">
      <c r="A18" s="7" t="s">
        <v>8342</v>
      </c>
      <c r="B18" s="5">
        <v>220.44092186548468</v>
      </c>
      <c r="C18" s="5">
        <v>220.44092186548468</v>
      </c>
    </row>
    <row r="19" spans="1:3" x14ac:dyDescent="0.25">
      <c r="A19" s="7" t="s">
        <v>8326</v>
      </c>
      <c r="B19" s="5">
        <v>1297.8057865773226</v>
      </c>
      <c r="C19" s="5">
        <v>1297.8057865773226</v>
      </c>
    </row>
    <row r="20" spans="1:3" x14ac:dyDescent="0.25">
      <c r="A20" s="7" t="s">
        <v>8312</v>
      </c>
      <c r="B20" s="5">
        <v>168.97980109908613</v>
      </c>
      <c r="C20" s="5">
        <v>168.97980109908613</v>
      </c>
    </row>
    <row r="21" spans="1:3" x14ac:dyDescent="0.25">
      <c r="A21" s="7" t="s">
        <v>8352</v>
      </c>
      <c r="B21" s="5">
        <v>167.68389467160267</v>
      </c>
      <c r="C21" s="5">
        <v>167.68389467160267</v>
      </c>
    </row>
    <row r="22" spans="1:3" x14ac:dyDescent="0.25">
      <c r="A22" s="7" t="s">
        <v>8355</v>
      </c>
      <c r="B22" s="5">
        <v>316.76361143517062</v>
      </c>
      <c r="C22" s="5">
        <v>316.76361143517062</v>
      </c>
    </row>
    <row r="23" spans="1:3" x14ac:dyDescent="0.25">
      <c r="A23" s="7" t="s">
        <v>8357</v>
      </c>
      <c r="B23" s="5">
        <v>136.00413896903578</v>
      </c>
      <c r="C23" s="5">
        <v>136.00413896903578</v>
      </c>
    </row>
    <row r="24" spans="1:3" x14ac:dyDescent="0.25">
      <c r="A24" s="7" t="s">
        <v>8351</v>
      </c>
      <c r="B24" s="5">
        <v>12093.670783493322</v>
      </c>
      <c r="C24" s="5">
        <v>12093.670783493322</v>
      </c>
    </row>
    <row r="25" spans="1:3" x14ac:dyDescent="0.25">
      <c r="A25" s="7" t="s">
        <v>8311</v>
      </c>
      <c r="B25" s="5">
        <v>119.89596203185859</v>
      </c>
      <c r="C25" s="5">
        <v>119.89596203185859</v>
      </c>
    </row>
    <row r="26" spans="1:3" x14ac:dyDescent="0.25">
      <c r="A26" s="7" t="s">
        <v>8321</v>
      </c>
      <c r="B26" s="5">
        <v>216.37884008998293</v>
      </c>
      <c r="C26" s="5">
        <v>216.37884008998293</v>
      </c>
    </row>
    <row r="27" spans="1:3" x14ac:dyDescent="0.25">
      <c r="A27" s="7" t="s">
        <v>8362</v>
      </c>
      <c r="B27" s="5">
        <v>1763.6187044209057</v>
      </c>
      <c r="C27" s="5">
        <v>1763.6187044209023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27" sqref="L27"/>
    </sheetView>
  </sheetViews>
  <sheetFormatPr defaultRowHeight="15" x14ac:dyDescent="0.25"/>
  <cols>
    <col min="1" max="1" width="19.140625" customWidth="1"/>
    <col min="2" max="2" width="18.85546875" customWidth="1"/>
    <col min="3" max="3" width="15.42578125" customWidth="1"/>
    <col min="4" max="4" width="18.85546875" customWidth="1"/>
    <col min="5" max="5" width="13.7109375" customWidth="1"/>
    <col min="6" max="6" width="20.42578125" customWidth="1"/>
    <col min="7" max="7" width="17" customWidth="1"/>
    <col min="8" max="8" width="20" customWidth="1"/>
  </cols>
  <sheetData>
    <row r="1" spans="1:8" x14ac:dyDescent="0.25">
      <c r="A1" s="1" t="s">
        <v>8379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0" t="s">
        <v>8384</v>
      </c>
      <c r="G1" s="10" t="s">
        <v>8385</v>
      </c>
      <c r="H1" s="10" t="s">
        <v>8386</v>
      </c>
    </row>
    <row r="2" spans="1:8" x14ac:dyDescent="0.25">
      <c r="A2" t="s">
        <v>8387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8388</v>
      </c>
      <c r="B3">
        <f>COUNTIFS(data!F:F,"=successful",data!D:D,"&gt;=1000",data!D:D,"&lt;5000")</f>
        <v>932</v>
      </c>
      <c r="C3">
        <f>COUNTIFS(data!$F:$F,"=failed",data!$D:$D,"&gt;=1000",data!$D:$D,"&lt;5000")</f>
        <v>420</v>
      </c>
      <c r="D3">
        <f>COUNTIFS(data!$F:$F,"=canceled",data!$D:$D,"&gt;=1000",data!$D:$D,"&lt;5000")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8389</v>
      </c>
      <c r="B4">
        <f>COUNTIFS(data!F:F,"=successful",data!D:D,"&gt;=5000",data!D:D,"&lt;10000")</f>
        <v>381</v>
      </c>
      <c r="C4">
        <f>COUNTIFS(data!$F:$F,"=failed",data!$D:$D,"&gt;=5000",data!$D:$D,"&lt;10000")</f>
        <v>283</v>
      </c>
      <c r="D4">
        <f>COUNTIFS(data!$F:$F,"=canceled",data!$D:$D,"&gt;=5000",data!$D:$D,"&lt;10000")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8390</v>
      </c>
      <c r="B5">
        <f>COUNTIFS(data!F:F,"=successful",data!D:D,"&gt;=10000",data!D:D,"&lt;15000")</f>
        <v>168</v>
      </c>
      <c r="C5">
        <f>COUNTIFS(data!$F:$F,"=failed",data!$D:$D,"&gt;=10000",data!$D:$D,"&lt;15000")</f>
        <v>144</v>
      </c>
      <c r="D5">
        <f>COUNTIFS(data!$F:$F,"=canceled",data!$D:$D,"&gt;=10000",data!$D:$D,"&lt;15000")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8391</v>
      </c>
      <c r="B6">
        <f>COUNTIFS(data!F:F,"=successful",data!D:D,"&gt;=15000",data!D:D,"&lt;20000")</f>
        <v>94</v>
      </c>
      <c r="C6">
        <f>COUNTIFS(data!$F:$F,"=failed",data!$D:$D,"&gt;=15000",data!$D:$D,"&lt;20000")</f>
        <v>90</v>
      </c>
      <c r="D6">
        <f>COUNTIFS(data!$F:$F,"=canceled",data!$D:$D,"&gt;=15000",data!$D:$D,"&lt;20000")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8392</v>
      </c>
      <c r="B7">
        <f>COUNTIFS(data!F:F,"=successful",data!D:D,"&gt;=20000",data!D:D,"&lt;25000")</f>
        <v>62</v>
      </c>
      <c r="C7">
        <f>COUNTIFS(data!$F:$F,"=failed",data!$D:$D,"&gt;=20000",data!$D:$D,"&lt;25000")</f>
        <v>72</v>
      </c>
      <c r="D7">
        <f>COUNTIFS(data!$F:$F,"=canceled",data!$D:$D,"&gt;=20000",data!$D:$D,"&lt;25000")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8393</v>
      </c>
      <c r="B8">
        <f>COUNTIFS(data!F:F,"=successful",data!D:D,"&gt;=25000",data!D:D,"&lt;30000")</f>
        <v>55</v>
      </c>
      <c r="C8">
        <f>COUNTIFS(data!$F:$F,"=failed",data!$D:$D,"&gt;=25000",data!$D:$D,"&lt;30000")</f>
        <v>64</v>
      </c>
      <c r="D8">
        <f>COUNTIFS(data!$F:$F,"=canceled",data!$D:$D,"&gt;=25000",data!$D:$D,"&lt;30000")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8394</v>
      </c>
      <c r="B9">
        <f>COUNTIFS(data!F:F,"=successful",data!D:D,"&gt;=30000",data!D:D,"&lt;35000")</f>
        <v>32</v>
      </c>
      <c r="C9">
        <f>COUNTIFS(data!$F:$F,"=failed",data!$D:$D,"&gt;=30000",data!$D:$D,"&lt;35000")</f>
        <v>37</v>
      </c>
      <c r="D9">
        <f>COUNTIFS(data!$F:$F,"=canceled",data!$D:$D,"&gt;=30000",data!$D:$D,"&lt;35000")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8395</v>
      </c>
      <c r="B10">
        <f>COUNTIFS(data!F:F,"=successful",data!D:D,"&gt;=35000",data!D:D,"&lt;40000")</f>
        <v>26</v>
      </c>
      <c r="C10">
        <f>COUNTIFS(data!$F:$F,"=failed",data!$D:$D,"&gt;=35000",data!$D:$D,"&lt;40000")</f>
        <v>22</v>
      </c>
      <c r="D10">
        <f>COUNTIFS(data!$F:$F,"=canceled",data!$D:$D,"&gt;=35000",data!$D:$D,"&lt;40000")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8396</v>
      </c>
      <c r="B11">
        <f>COUNTIFS(data!F:F,"=successful",data!D:D,"&gt;=40000",data!D:D,"&lt;45000")</f>
        <v>21</v>
      </c>
      <c r="C11">
        <f>COUNTIFS(data!$F:$F,"=failed",data!$D:$D,"&gt;=40000",data!$D:$D,"&lt;45000")</f>
        <v>16</v>
      </c>
      <c r="D11">
        <f>COUNTIFS(data!$F:$F,"=canceled",data!$D:$D,"&gt;=40000",data!$D:$D,"&lt;45000")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8397</v>
      </c>
      <c r="B12">
        <f>COUNTIFS(data!F:F,"=successful",data!D:D,"&gt;=45000",data!D:D,"&lt;50000")</f>
        <v>6</v>
      </c>
      <c r="C12">
        <f>COUNTIFS(data!$F:$F,"=failed",data!$D:$D,"&gt;=45000",data!$D:$D,"&lt;50000")</f>
        <v>11</v>
      </c>
      <c r="D12">
        <f>COUNTIFS(data!$F:$F,"=canceled",data!$D:$D,"&gt;=45000",data!$D:$D,"&lt;50000")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8398</v>
      </c>
      <c r="B13">
        <f>COUNTIFS(data!$F:$F,"=successful",data!$D:$D,"&gt;=50000")</f>
        <v>86</v>
      </c>
      <c r="C13">
        <f>COUNTIFS(data!$F:$F,"=failed",data!$D:$D,"&gt;=50000")</f>
        <v>258</v>
      </c>
      <c r="D13">
        <f>COUNTIFS(data!$F:$F,"=canceled",data!$D:$D,"&gt;=50000")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B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technology</vt:lpstr>
      <vt:lpstr>success outcome by category</vt:lpstr>
      <vt:lpstr>success outcome by subcategory</vt:lpstr>
      <vt:lpstr>outcome by category</vt:lpstr>
      <vt:lpstr>outcome by subcategory</vt:lpstr>
      <vt:lpstr>outcome by month</vt:lpstr>
      <vt:lpstr>percent funded by subcategory</vt:lpstr>
      <vt:lpstr>outcome by goal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</cp:lastModifiedBy>
  <dcterms:created xsi:type="dcterms:W3CDTF">2017-04-20T15:17:24Z</dcterms:created>
  <dcterms:modified xsi:type="dcterms:W3CDTF">2019-11-07T03:52:25Z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f673387a-8021-4c00-bfb4-1a1233f4d459</vt:lpwstr>
  </property>
</Properties>
</file>