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5135" windowHeight="4200" tabRatio="808" firstSheet="1" activeTab="11"/>
  </bookViews>
  <sheets>
    <sheet name="Sheet1" sheetId="1" r:id="rId1"/>
    <sheet name="Sheet2" sheetId="2" r:id="rId2"/>
    <sheet name="Sheet3" sheetId="3" r:id="rId3"/>
    <sheet name="工作表1" sheetId="4" r:id="rId4"/>
    <sheet name="工作表2" sheetId="5" r:id="rId5"/>
    <sheet name="工作表3" sheetId="6" r:id="rId6"/>
    <sheet name="工作表4" sheetId="7" r:id="rId7"/>
    <sheet name="工作表6" sheetId="9" r:id="rId8"/>
    <sheet name="工作表5" sheetId="8" r:id="rId9"/>
    <sheet name="oxyen coupling" sheetId="10" r:id="rId10"/>
    <sheet name="OH_dissociation" sheetId="11" r:id="rId11"/>
    <sheet name="CH" sheetId="12" r:id="rId1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2" l="1"/>
  <c r="L13" i="12"/>
  <c r="L12" i="12"/>
  <c r="E26" i="12"/>
  <c r="E24" i="12"/>
  <c r="E23" i="12"/>
  <c r="E14" i="12"/>
  <c r="E13" i="12"/>
  <c r="E12" i="12"/>
  <c r="M8" i="12"/>
  <c r="L8" i="12"/>
  <c r="M11" i="12"/>
  <c r="L11" i="12"/>
  <c r="M10" i="12"/>
  <c r="L10" i="12"/>
  <c r="L9" i="12"/>
  <c r="L15" i="12"/>
  <c r="L14" i="12"/>
  <c r="M14" i="12"/>
  <c r="M15" i="12"/>
  <c r="M12" i="12"/>
  <c r="M19" i="12"/>
  <c r="L19" i="12"/>
  <c r="M18" i="12"/>
  <c r="L18" i="12"/>
  <c r="M17" i="12"/>
  <c r="E31" i="12"/>
  <c r="E29" i="12"/>
  <c r="E28" i="12"/>
  <c r="E21" i="12"/>
  <c r="E19" i="12"/>
  <c r="E18" i="12"/>
  <c r="E9" i="12"/>
  <c r="E10" i="12"/>
  <c r="E11" i="12"/>
  <c r="E8" i="12"/>
  <c r="L28" i="11"/>
  <c r="K28" i="11"/>
  <c r="J28" i="11"/>
  <c r="I28" i="11"/>
  <c r="H28" i="11"/>
  <c r="G28" i="11"/>
  <c r="F28" i="11"/>
  <c r="E28" i="11"/>
  <c r="D28" i="11"/>
  <c r="C28" i="11"/>
  <c r="B28" i="11"/>
  <c r="L5" i="11"/>
  <c r="C5" i="11"/>
  <c r="D5" i="11"/>
  <c r="E5" i="11"/>
  <c r="F5" i="11"/>
  <c r="G5" i="11"/>
  <c r="H5" i="11"/>
  <c r="I5" i="11"/>
  <c r="J5" i="11"/>
  <c r="K5" i="11"/>
  <c r="B5" i="11"/>
  <c r="J19" i="10"/>
  <c r="C19" i="10"/>
  <c r="D19" i="10"/>
  <c r="E19" i="10"/>
  <c r="F19" i="10"/>
  <c r="G19" i="10"/>
  <c r="B19" i="10"/>
  <c r="D13" i="10"/>
  <c r="E13" i="10"/>
  <c r="F13" i="10"/>
  <c r="G13" i="10"/>
  <c r="H13" i="10"/>
  <c r="I13" i="10"/>
  <c r="B13" i="10"/>
  <c r="C8" i="10"/>
  <c r="G6" i="10"/>
  <c r="C6" i="10"/>
  <c r="D6" i="10"/>
  <c r="E6" i="10"/>
  <c r="I6" i="10"/>
  <c r="L19" i="10"/>
  <c r="K19" i="10"/>
  <c r="I19" i="10"/>
  <c r="L6" i="10"/>
  <c r="F6" i="10"/>
  <c r="H6" i="10"/>
  <c r="J6" i="10"/>
  <c r="K6" i="10"/>
  <c r="B6" i="10"/>
  <c r="L76" i="6"/>
  <c r="J76" i="6"/>
  <c r="H76" i="6"/>
  <c r="I76" i="6"/>
  <c r="G76" i="6"/>
  <c r="B76" i="6"/>
  <c r="E76" i="6"/>
  <c r="C76" i="6"/>
  <c r="D76" i="6"/>
  <c r="F76" i="6"/>
  <c r="C75" i="9"/>
  <c r="D75" i="9"/>
  <c r="E75" i="9"/>
  <c r="F75" i="9"/>
  <c r="H75" i="9"/>
  <c r="B75" i="9"/>
  <c r="D70" i="9"/>
  <c r="E70" i="9"/>
  <c r="F70" i="9"/>
  <c r="H70" i="9"/>
  <c r="C70" i="9"/>
  <c r="C65" i="9"/>
  <c r="D65" i="9"/>
  <c r="E65" i="9"/>
  <c r="F65" i="9"/>
  <c r="G65" i="9"/>
  <c r="H65" i="9"/>
  <c r="B65" i="9"/>
  <c r="C60" i="9"/>
  <c r="D60" i="9"/>
  <c r="E60" i="9"/>
  <c r="F60" i="9"/>
  <c r="G60" i="9"/>
  <c r="H60" i="9"/>
  <c r="B60" i="9"/>
  <c r="C55" i="9"/>
  <c r="D55" i="9"/>
  <c r="E55" i="9"/>
  <c r="F55" i="9"/>
  <c r="G55" i="9"/>
  <c r="B55" i="9"/>
  <c r="E50" i="9"/>
  <c r="H50" i="9"/>
  <c r="C50" i="9"/>
  <c r="D50" i="9"/>
  <c r="F50" i="9"/>
  <c r="G50" i="9"/>
  <c r="B50" i="9"/>
  <c r="C45" i="9"/>
  <c r="D45" i="9"/>
  <c r="F45" i="9"/>
  <c r="G45" i="9"/>
  <c r="H45" i="9"/>
  <c r="B45" i="9"/>
  <c r="C40" i="9"/>
  <c r="D40" i="9"/>
  <c r="E40" i="9"/>
  <c r="F40" i="9"/>
  <c r="H40" i="9"/>
  <c r="B40" i="9"/>
  <c r="C35" i="9"/>
  <c r="D35" i="9"/>
  <c r="F35" i="9"/>
  <c r="G35" i="9"/>
  <c r="H35" i="9"/>
  <c r="B35" i="9"/>
  <c r="D30" i="9"/>
  <c r="F30" i="9"/>
  <c r="G30" i="9"/>
  <c r="H30" i="9"/>
  <c r="C30" i="9"/>
  <c r="G25" i="9"/>
  <c r="H25" i="9"/>
  <c r="C25" i="9"/>
  <c r="D25" i="9"/>
  <c r="E25" i="9"/>
  <c r="B25" i="9"/>
  <c r="C20" i="9"/>
  <c r="D20" i="9"/>
  <c r="E20" i="9"/>
  <c r="F20" i="9"/>
  <c r="G20" i="9"/>
  <c r="H20" i="9"/>
  <c r="B20" i="9"/>
  <c r="D15" i="9"/>
  <c r="E15" i="9"/>
  <c r="F15" i="9"/>
  <c r="G15" i="9"/>
  <c r="H15" i="9"/>
  <c r="B15" i="9"/>
  <c r="E4" i="9"/>
  <c r="F4" i="9"/>
  <c r="G4" i="9"/>
  <c r="H4" i="9"/>
  <c r="B4" i="9"/>
  <c r="H66" i="6"/>
  <c r="D66" i="6"/>
  <c r="F66" i="6"/>
  <c r="E9" i="9"/>
  <c r="F9" i="9"/>
  <c r="G9" i="9"/>
  <c r="H9" i="9"/>
  <c r="C9" i="9"/>
  <c r="D9" i="9"/>
  <c r="B9" i="9"/>
  <c r="E66" i="6"/>
  <c r="G66" i="6"/>
  <c r="B66" i="6"/>
  <c r="I66" i="6"/>
  <c r="J66" i="6"/>
  <c r="K66" i="6"/>
  <c r="L66" i="6"/>
  <c r="C66" i="6"/>
  <c r="I5" i="6"/>
  <c r="L40" i="6"/>
  <c r="B40" i="6"/>
  <c r="C40" i="6"/>
  <c r="D40" i="6"/>
  <c r="E40" i="6"/>
  <c r="F40" i="6"/>
  <c r="G40" i="6"/>
  <c r="H40" i="6"/>
  <c r="I40" i="6"/>
  <c r="K40" i="6"/>
  <c r="B41" i="6"/>
  <c r="B12" i="6"/>
  <c r="C12" i="6"/>
  <c r="D12" i="6"/>
  <c r="E12" i="6"/>
  <c r="G12" i="6"/>
  <c r="H12" i="6"/>
  <c r="I12" i="6"/>
  <c r="J12" i="6"/>
  <c r="K12" i="6"/>
  <c r="O12" i="6"/>
  <c r="Q12" i="6"/>
  <c r="B13" i="6"/>
  <c r="B33" i="6"/>
  <c r="C33" i="6"/>
  <c r="D33" i="6"/>
  <c r="E33" i="6"/>
  <c r="F33" i="6"/>
  <c r="G33" i="6"/>
  <c r="I33" i="6"/>
  <c r="J33" i="6"/>
  <c r="K33" i="6"/>
  <c r="L33" i="6"/>
  <c r="O33" i="6"/>
  <c r="P33" i="6"/>
  <c r="B34" i="6"/>
  <c r="B19" i="6"/>
  <c r="C19" i="6"/>
  <c r="D19" i="6"/>
  <c r="E19" i="6"/>
  <c r="F19" i="6"/>
  <c r="H19" i="6"/>
  <c r="I19" i="6"/>
  <c r="J19" i="6"/>
  <c r="K19" i="6"/>
  <c r="L19" i="6"/>
  <c r="P19" i="6"/>
  <c r="R19" i="6"/>
  <c r="B20" i="6"/>
  <c r="I36" i="7"/>
  <c r="N36" i="7"/>
  <c r="O36" i="7"/>
  <c r="M36" i="7"/>
  <c r="K36" i="7"/>
  <c r="J36" i="7"/>
  <c r="L36" i="7"/>
  <c r="D24" i="7"/>
  <c r="B44" i="7"/>
  <c r="C44" i="7"/>
  <c r="D44" i="7"/>
  <c r="E44" i="7"/>
  <c r="F44" i="7"/>
  <c r="B38" i="7"/>
  <c r="C38" i="7"/>
  <c r="D38" i="7"/>
  <c r="E38" i="7"/>
  <c r="F38" i="7"/>
  <c r="B32" i="7"/>
  <c r="C32" i="7"/>
  <c r="E32" i="7"/>
  <c r="F32" i="7"/>
  <c r="D20" i="7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33" i="8"/>
  <c r="D23" i="7"/>
  <c r="D22" i="7"/>
  <c r="D21" i="7"/>
  <c r="D17" i="7"/>
  <c r="D3" i="7"/>
  <c r="D18" i="7"/>
  <c r="D16" i="7"/>
  <c r="D19" i="7"/>
  <c r="D9" i="7"/>
  <c r="D8" i="7"/>
  <c r="D7" i="7"/>
  <c r="D4" i="7"/>
  <c r="D5" i="7"/>
  <c r="D6" i="7"/>
  <c r="B26" i="6"/>
  <c r="C26" i="6"/>
  <c r="D26" i="6"/>
  <c r="F26" i="6"/>
  <c r="H26" i="6"/>
  <c r="I26" i="6"/>
  <c r="J26" i="6"/>
  <c r="M26" i="6"/>
  <c r="N26" i="6"/>
  <c r="P26" i="6"/>
  <c r="B27" i="6"/>
  <c r="B47" i="6"/>
  <c r="C47" i="6"/>
  <c r="D47" i="6"/>
  <c r="E47" i="6"/>
  <c r="F47" i="6"/>
  <c r="H47" i="6"/>
  <c r="I47" i="6"/>
  <c r="J47" i="6"/>
  <c r="K47" i="6"/>
  <c r="L47" i="6"/>
  <c r="M47" i="6"/>
  <c r="N47" i="6"/>
  <c r="P47" i="6"/>
  <c r="Q47" i="6"/>
  <c r="B48" i="6"/>
  <c r="H5" i="6"/>
  <c r="J5" i="6"/>
  <c r="K5" i="6"/>
  <c r="L5" i="6"/>
  <c r="P5" i="6"/>
  <c r="B5" i="6"/>
  <c r="C5" i="6"/>
  <c r="D5" i="6"/>
  <c r="E5" i="6"/>
  <c r="F5" i="6"/>
  <c r="B6" i="6"/>
  <c r="I12" i="5"/>
  <c r="E32" i="5"/>
  <c r="D32" i="5"/>
  <c r="C32" i="5"/>
  <c r="B32" i="5"/>
  <c r="D8" i="4"/>
  <c r="D7" i="4"/>
  <c r="I23" i="5"/>
  <c r="H20" i="5"/>
  <c r="H21" i="5"/>
  <c r="H22" i="5"/>
  <c r="H23" i="5"/>
  <c r="H24" i="5"/>
  <c r="H25" i="5"/>
  <c r="H26" i="5"/>
  <c r="H27" i="5"/>
  <c r="H28" i="5"/>
  <c r="H29" i="5"/>
  <c r="H30" i="5"/>
  <c r="H31" i="5"/>
  <c r="H1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4" i="4"/>
  <c r="B33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2" i="4"/>
  <c r="B27" i="4"/>
  <c r="C27" i="4"/>
  <c r="D27" i="4"/>
  <c r="E27" i="4"/>
  <c r="F27" i="4"/>
  <c r="G27" i="4"/>
  <c r="H27" i="4"/>
  <c r="B28" i="4"/>
  <c r="G26" i="2"/>
  <c r="E6" i="2"/>
  <c r="I8" i="3"/>
  <c r="H5" i="4"/>
  <c r="G5" i="4"/>
  <c r="G6" i="4"/>
  <c r="F6" i="4"/>
  <c r="F5" i="4"/>
  <c r="K9" i="3"/>
  <c r="H4" i="3"/>
  <c r="H5" i="3"/>
  <c r="H6" i="3"/>
  <c r="H7" i="3"/>
  <c r="H8" i="3"/>
  <c r="H9" i="3"/>
  <c r="H10" i="3"/>
  <c r="H11" i="3"/>
  <c r="H12" i="3"/>
  <c r="H14" i="3"/>
  <c r="H15" i="3"/>
  <c r="G4" i="3"/>
  <c r="G5" i="3"/>
  <c r="G6" i="3"/>
  <c r="G7" i="3"/>
  <c r="G8" i="3"/>
  <c r="G9" i="3"/>
  <c r="G10" i="3"/>
  <c r="G11" i="3"/>
  <c r="G12" i="3"/>
  <c r="G14" i="3"/>
  <c r="G15" i="3"/>
  <c r="H13" i="3"/>
  <c r="G13" i="3"/>
  <c r="H16" i="3"/>
  <c r="G16" i="3"/>
  <c r="G6" i="2"/>
  <c r="J30" i="2"/>
  <c r="J29" i="2"/>
  <c r="G28" i="2"/>
  <c r="H19" i="3"/>
  <c r="H20" i="3"/>
  <c r="H21" i="3"/>
  <c r="H22" i="3"/>
  <c r="H23" i="3"/>
  <c r="H25" i="3"/>
  <c r="H26" i="3"/>
  <c r="H28" i="3"/>
  <c r="H29" i="3"/>
  <c r="H30" i="3"/>
  <c r="H33" i="3"/>
  <c r="H34" i="3"/>
  <c r="K25" i="3"/>
  <c r="G19" i="3"/>
  <c r="G20" i="3"/>
  <c r="G21" i="3"/>
  <c r="G22" i="3"/>
  <c r="G23" i="3"/>
  <c r="G25" i="3"/>
  <c r="G26" i="3"/>
  <c r="G28" i="3"/>
  <c r="G29" i="3"/>
  <c r="G30" i="3"/>
  <c r="G31" i="3"/>
  <c r="G33" i="3"/>
  <c r="G34" i="3"/>
  <c r="I25" i="3"/>
  <c r="H3" i="3"/>
  <c r="G3" i="3"/>
  <c r="F39" i="2"/>
  <c r="E47" i="2"/>
  <c r="E48" i="2"/>
  <c r="E34" i="2"/>
  <c r="E9" i="2"/>
  <c r="E49" i="2"/>
  <c r="E3" i="2"/>
  <c r="E46" i="2"/>
  <c r="E42" i="2"/>
  <c r="E45" i="2"/>
  <c r="E40" i="2"/>
  <c r="E17" i="2"/>
  <c r="E12" i="2"/>
  <c r="E13" i="2"/>
  <c r="E14" i="2"/>
  <c r="E15" i="2"/>
  <c r="E16" i="2"/>
  <c r="E18" i="2"/>
  <c r="G15" i="2"/>
  <c r="E37" i="2"/>
  <c r="E38" i="2"/>
  <c r="E41" i="2"/>
  <c r="I39" i="2"/>
  <c r="E39" i="2"/>
  <c r="E24" i="2"/>
  <c r="E25" i="2"/>
  <c r="E26" i="2"/>
  <c r="E28" i="2"/>
  <c r="E29" i="2"/>
  <c r="E30" i="2"/>
  <c r="E31" i="2"/>
  <c r="E32" i="2"/>
  <c r="E33" i="2"/>
  <c r="E4" i="2"/>
  <c r="E5" i="2"/>
  <c r="E7" i="2"/>
  <c r="E8" i="2"/>
  <c r="G3" i="1"/>
  <c r="G4" i="1"/>
  <c r="G5" i="1"/>
  <c r="G6" i="1"/>
  <c r="G7" i="1"/>
  <c r="G8" i="1"/>
  <c r="G9" i="1"/>
  <c r="G10" i="1"/>
  <c r="G11" i="1"/>
  <c r="G12" i="1"/>
  <c r="G2" i="1"/>
  <c r="D2" i="1"/>
  <c r="D3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<sst xmlns="http://schemas.openxmlformats.org/spreadsheetml/2006/main" count="412" uniqueCount="234">
  <si>
    <t>Surface</t>
    <phoneticPr fontId="3" type="noConversion"/>
  </si>
  <si>
    <t>Ads</t>
    <phoneticPr fontId="3" type="noConversion"/>
  </si>
  <si>
    <t>Efield/eV</t>
    <phoneticPr fontId="3" type="noConversion"/>
  </si>
  <si>
    <t>IS</t>
    <phoneticPr fontId="3" type="noConversion"/>
  </si>
  <si>
    <t>TS</t>
    <phoneticPr fontId="3" type="noConversion"/>
  </si>
  <si>
    <t>FS</t>
    <phoneticPr fontId="3" type="noConversion"/>
  </si>
  <si>
    <t>positeive</t>
    <phoneticPr fontId="3" type="noConversion"/>
  </si>
  <si>
    <t>negative</t>
    <phoneticPr fontId="3" type="noConversion"/>
  </si>
  <si>
    <t xml:space="preserve">13_339  </t>
    <phoneticPr fontId="3" type="noConversion"/>
  </si>
  <si>
    <t xml:space="preserve">13_347 </t>
    <phoneticPr fontId="3" type="noConversion"/>
  </si>
  <si>
    <t xml:space="preserve"> 16_205  </t>
    <phoneticPr fontId="3" type="noConversion"/>
  </si>
  <si>
    <t xml:space="preserve">25_136  </t>
    <phoneticPr fontId="3" type="noConversion"/>
  </si>
  <si>
    <t xml:space="preserve">26_183  </t>
    <phoneticPr fontId="3" type="noConversion"/>
  </si>
  <si>
    <t xml:space="preserve">sec_24_355 </t>
    <phoneticPr fontId="3" type="noConversion"/>
  </si>
  <si>
    <t xml:space="preserve"> third14_132</t>
  </si>
  <si>
    <t xml:space="preserve"> ori</t>
    <phoneticPr fontId="3" type="noConversion"/>
  </si>
  <si>
    <t>sub water</t>
    <phoneticPr fontId="3" type="noConversion"/>
  </si>
  <si>
    <t>Energy</t>
    <phoneticPr fontId="3" type="noConversion"/>
  </si>
  <si>
    <t>best_25_280</t>
    <phoneticPr fontId="3" type="noConversion"/>
  </si>
  <si>
    <t>positive</t>
    <phoneticPr fontId="3" type="noConversion"/>
  </si>
  <si>
    <t xml:space="preserve">10_69 </t>
    <phoneticPr fontId="3" type="noConversion"/>
  </si>
  <si>
    <t xml:space="preserve"> 1-last  </t>
    <phoneticPr fontId="3" type="noConversion"/>
  </si>
  <si>
    <t>2_106</t>
    <phoneticPr fontId="3" type="noConversion"/>
  </si>
  <si>
    <t xml:space="preserve">  2-106 </t>
    <phoneticPr fontId="3" type="noConversion"/>
  </si>
  <si>
    <t xml:space="preserve"> 3_168 </t>
    <phoneticPr fontId="3" type="noConversion"/>
  </si>
  <si>
    <t xml:space="preserve"> 3_470  </t>
    <phoneticPr fontId="3" type="noConversion"/>
  </si>
  <si>
    <t xml:space="preserve">4_177 </t>
    <phoneticPr fontId="3" type="noConversion"/>
  </si>
  <si>
    <t xml:space="preserve"> 4_500  </t>
    <phoneticPr fontId="3" type="noConversion"/>
  </si>
  <si>
    <t xml:space="preserve">6_26 </t>
    <phoneticPr fontId="3" type="noConversion"/>
  </si>
  <si>
    <t xml:space="preserve"> 7_575 </t>
    <phoneticPr fontId="3" type="noConversion"/>
  </si>
  <si>
    <t xml:space="preserve"> 8_560</t>
  </si>
  <si>
    <t>H</t>
    <phoneticPr fontId="3" type="noConversion"/>
  </si>
  <si>
    <t xml:space="preserve"> 1-last  </t>
    <phoneticPr fontId="3" type="noConversion"/>
  </si>
  <si>
    <t xml:space="preserve">2_106  </t>
    <phoneticPr fontId="3" type="noConversion"/>
  </si>
  <si>
    <t xml:space="preserve">2-106  </t>
    <phoneticPr fontId="3" type="noConversion"/>
  </si>
  <si>
    <t xml:space="preserve">3_168  </t>
    <phoneticPr fontId="3" type="noConversion"/>
  </si>
  <si>
    <t xml:space="preserve">3_470  </t>
    <phoneticPr fontId="3" type="noConversion"/>
  </si>
  <si>
    <t xml:space="preserve">5_222  </t>
    <phoneticPr fontId="3" type="noConversion"/>
  </si>
  <si>
    <t xml:space="preserve">6_26  </t>
    <phoneticPr fontId="3" type="noConversion"/>
  </si>
  <si>
    <t xml:space="preserve">6_last </t>
    <phoneticPr fontId="3" type="noConversion"/>
  </si>
  <si>
    <t xml:space="preserve"> 7_575  </t>
    <phoneticPr fontId="3" type="noConversion"/>
  </si>
  <si>
    <t xml:space="preserve">8_560  </t>
  </si>
  <si>
    <t>best9_56</t>
  </si>
  <si>
    <t>H</t>
    <phoneticPr fontId="3" type="noConversion"/>
  </si>
  <si>
    <t>Type</t>
    <phoneticPr fontId="3" type="noConversion"/>
  </si>
  <si>
    <t>Type</t>
    <phoneticPr fontId="3" type="noConversion"/>
  </si>
  <si>
    <t>Type</t>
    <phoneticPr fontId="3" type="noConversion"/>
  </si>
  <si>
    <t>TS</t>
    <phoneticPr fontId="3" type="noConversion"/>
  </si>
  <si>
    <t>positive</t>
    <phoneticPr fontId="3" type="noConversion"/>
  </si>
  <si>
    <t>original</t>
    <phoneticPr fontId="3" type="noConversion"/>
  </si>
  <si>
    <t>first</t>
    <phoneticPr fontId="3" type="noConversion"/>
  </si>
  <si>
    <t>negative</t>
    <phoneticPr fontId="3" type="noConversion"/>
  </si>
  <si>
    <t>running</t>
    <phoneticPr fontId="3" type="noConversion"/>
  </si>
  <si>
    <t>third14_132</t>
    <phoneticPr fontId="3" type="noConversion"/>
  </si>
  <si>
    <t>4_500</t>
    <phoneticPr fontId="3" type="noConversion"/>
  </si>
  <si>
    <t>sub-first</t>
    <phoneticPr fontId="3" type="noConversion"/>
  </si>
  <si>
    <t>sub-ori</t>
    <phoneticPr fontId="3" type="noConversion"/>
  </si>
  <si>
    <t>sub-ori</t>
    <phoneticPr fontId="3" type="noConversion"/>
  </si>
  <si>
    <t>best_25_280</t>
    <phoneticPr fontId="3" type="noConversion"/>
  </si>
  <si>
    <t>bridge</t>
    <phoneticPr fontId="3" type="noConversion"/>
  </si>
  <si>
    <t>sol</t>
    <phoneticPr fontId="3" type="noConversion"/>
  </si>
  <si>
    <t>sol</t>
    <phoneticPr fontId="3" type="noConversion"/>
  </si>
  <si>
    <t>sol：</t>
    <phoneticPr fontId="3" type="noConversion"/>
  </si>
  <si>
    <t>bridge：</t>
    <phoneticPr fontId="3" type="noConversion"/>
  </si>
  <si>
    <t>4，7</t>
    <phoneticPr fontId="3" type="noConversion"/>
  </si>
  <si>
    <t>IS</t>
    <phoneticPr fontId="3" type="noConversion"/>
  </si>
  <si>
    <t>TS</t>
    <phoneticPr fontId="3" type="noConversion"/>
  </si>
  <si>
    <t>FS</t>
    <phoneticPr fontId="3" type="noConversion"/>
  </si>
  <si>
    <t>sol</t>
    <phoneticPr fontId="3" type="noConversion"/>
  </si>
  <si>
    <t>Ea</t>
    <phoneticPr fontId="3" type="noConversion"/>
  </si>
  <si>
    <t>／</t>
    <phoneticPr fontId="3" type="noConversion"/>
  </si>
  <si>
    <t>bridge</t>
    <phoneticPr fontId="3" type="noConversion"/>
  </si>
  <si>
    <t>solution</t>
    <phoneticPr fontId="3" type="noConversion"/>
  </si>
  <si>
    <t>Barrier</t>
    <phoneticPr fontId="3" type="noConversion"/>
  </si>
  <si>
    <t>H</t>
    <phoneticPr fontId="3" type="noConversion"/>
  </si>
  <si>
    <t>Positive（0.5）</t>
    <phoneticPr fontId="3" type="noConversion"/>
  </si>
  <si>
    <t>Negative（－0.5）</t>
    <phoneticPr fontId="3" type="noConversion"/>
  </si>
  <si>
    <t>1_H2_O3</t>
    <phoneticPr fontId="3" type="noConversion"/>
  </si>
  <si>
    <t>2_O1_H2</t>
    <phoneticPr fontId="3" type="noConversion"/>
  </si>
  <si>
    <t>3_H2_O3</t>
    <phoneticPr fontId="3" type="noConversion"/>
  </si>
  <si>
    <t>4_O1_H2</t>
    <phoneticPr fontId="3" type="noConversion"/>
  </si>
  <si>
    <t>1_O1_H2</t>
    <phoneticPr fontId="3" type="noConversion"/>
  </si>
  <si>
    <t>2_H2_O3</t>
    <phoneticPr fontId="3" type="noConversion"/>
  </si>
  <si>
    <t>3_O1_H2</t>
    <phoneticPr fontId="3" type="noConversion"/>
  </si>
  <si>
    <t>4_H2_O3</t>
    <phoneticPr fontId="3" type="noConversion"/>
  </si>
  <si>
    <t>XXX结构错误</t>
    <rPh sb="3" eb="4">
      <t>jie gou</t>
    </rPh>
    <rPh sb="5" eb="6">
      <t>cuo wu</t>
    </rPh>
    <phoneticPr fontId="3" type="noConversion"/>
  </si>
  <si>
    <t>not exist</t>
    <phoneticPr fontId="3" type="noConversion"/>
  </si>
  <si>
    <t>no-efiled</t>
    <phoneticPr fontId="3" type="noConversion"/>
  </si>
  <si>
    <t>XXX</t>
    <phoneticPr fontId="3" type="noConversion"/>
  </si>
  <si>
    <t>原子过高，超过电场作用区域</t>
    <rPh sb="0" eb="1">
      <t>yuan zi</t>
    </rPh>
    <rPh sb="2" eb="3">
      <t>guo gao</t>
    </rPh>
    <rPh sb="5" eb="6">
      <t>chao guo</t>
    </rPh>
    <rPh sb="7" eb="8">
      <t>dian chang</t>
    </rPh>
    <rPh sb="9" eb="10">
      <t>zuo y</t>
    </rPh>
    <rPh sb="11" eb="12">
      <t>qu yu</t>
    </rPh>
    <phoneticPr fontId="3" type="noConversion"/>
  </si>
  <si>
    <t>substrate</t>
    <phoneticPr fontId="3" type="noConversion"/>
  </si>
  <si>
    <t>No-field</t>
    <phoneticPr fontId="3" type="noConversion"/>
  </si>
  <si>
    <t>IS</t>
    <phoneticPr fontId="3" type="noConversion"/>
  </si>
  <si>
    <t>13_347</t>
    <phoneticPr fontId="3" type="noConversion"/>
  </si>
  <si>
    <t>16_205</t>
    <phoneticPr fontId="3" type="noConversion"/>
  </si>
  <si>
    <t>25_136</t>
    <phoneticPr fontId="3" type="noConversion"/>
  </si>
  <si>
    <t>26_183</t>
    <phoneticPr fontId="3" type="noConversion"/>
  </si>
  <si>
    <t>best_25_280</t>
    <phoneticPr fontId="3" type="noConversion"/>
  </si>
  <si>
    <t>sec_24_355</t>
    <phoneticPr fontId="3" type="noConversion"/>
  </si>
  <si>
    <t>third14_132</t>
    <phoneticPr fontId="3" type="noConversion"/>
  </si>
  <si>
    <t>sub</t>
    <phoneticPr fontId="3" type="noConversion"/>
  </si>
  <si>
    <t>real</t>
    <phoneticPr fontId="3" type="noConversion"/>
  </si>
  <si>
    <t>TS</t>
    <phoneticPr fontId="3" type="noConversion"/>
  </si>
  <si>
    <t>FS</t>
    <phoneticPr fontId="3" type="noConversion"/>
  </si>
  <si>
    <t>Ea</t>
    <phoneticPr fontId="3" type="noConversion"/>
  </si>
  <si>
    <t>10_69</t>
    <phoneticPr fontId="3" type="noConversion"/>
  </si>
  <si>
    <t>1-last</t>
    <phoneticPr fontId="3" type="noConversion"/>
  </si>
  <si>
    <t>2_106</t>
    <phoneticPr fontId="3" type="noConversion"/>
  </si>
  <si>
    <t>2-106</t>
    <phoneticPr fontId="3" type="noConversion"/>
  </si>
  <si>
    <t>3_168</t>
    <phoneticPr fontId="3" type="noConversion"/>
  </si>
  <si>
    <t>3_470</t>
    <phoneticPr fontId="3" type="noConversion"/>
  </si>
  <si>
    <t>4_177</t>
    <phoneticPr fontId="3" type="noConversion"/>
  </si>
  <si>
    <t>4_500</t>
    <phoneticPr fontId="3" type="noConversion"/>
  </si>
  <si>
    <t>5_222</t>
    <phoneticPr fontId="3" type="noConversion"/>
  </si>
  <si>
    <t>6_26</t>
    <phoneticPr fontId="3" type="noConversion"/>
  </si>
  <si>
    <t>6_last</t>
    <phoneticPr fontId="3" type="noConversion"/>
  </si>
  <si>
    <t>7_575</t>
    <phoneticPr fontId="3" type="noConversion"/>
  </si>
  <si>
    <t>8_560</t>
    <phoneticPr fontId="3" type="noConversion"/>
  </si>
  <si>
    <t>best9_56</t>
    <phoneticPr fontId="3" type="noConversion"/>
  </si>
  <si>
    <t>Item</t>
    <phoneticPr fontId="3" type="noConversion"/>
  </si>
  <si>
    <t>Item</t>
    <phoneticPr fontId="3" type="noConversion"/>
  </si>
  <si>
    <t>IS_from_TS</t>
    <phoneticPr fontId="3" type="noConversion"/>
  </si>
  <si>
    <t>IS</t>
    <phoneticPr fontId="3" type="noConversion"/>
  </si>
  <si>
    <t>TS</t>
    <phoneticPr fontId="3" type="noConversion"/>
  </si>
  <si>
    <t>Ea_average</t>
    <phoneticPr fontId="3" type="noConversion"/>
  </si>
  <si>
    <t>Zero_0</t>
    <phoneticPr fontId="3" type="noConversion"/>
  </si>
  <si>
    <t>Ea</t>
    <phoneticPr fontId="3" type="noConversion"/>
  </si>
  <si>
    <t>one_water</t>
    <phoneticPr fontId="3" type="noConversion"/>
  </si>
  <si>
    <t>IS</t>
    <phoneticPr fontId="3" type="noConversion"/>
  </si>
  <si>
    <t>Ea</t>
    <phoneticPr fontId="3" type="noConversion"/>
  </si>
  <si>
    <t>XXXXXXXXXXXX</t>
    <phoneticPr fontId="3" type="noConversion"/>
  </si>
  <si>
    <t>Two_water</t>
    <phoneticPr fontId="3" type="noConversion"/>
  </si>
  <si>
    <t>Bridge oxygen</t>
    <phoneticPr fontId="3" type="noConversion"/>
  </si>
  <si>
    <t>IS</t>
  </si>
  <si>
    <t>IS</t>
    <phoneticPr fontId="3" type="noConversion"/>
  </si>
  <si>
    <t>TS</t>
  </si>
  <si>
    <t>TS</t>
    <phoneticPr fontId="3" type="noConversion"/>
  </si>
  <si>
    <t>Ea</t>
    <phoneticPr fontId="3" type="noConversion"/>
  </si>
  <si>
    <t>Ea</t>
    <phoneticPr fontId="3" type="noConversion"/>
  </si>
  <si>
    <t>OH group</t>
    <phoneticPr fontId="3" type="noConversion"/>
  </si>
  <si>
    <t>H transfer</t>
    <phoneticPr fontId="3" type="noConversion"/>
  </si>
  <si>
    <t>—0.35</t>
    <phoneticPr fontId="3" type="noConversion"/>
  </si>
  <si>
    <t>IS</t>
    <phoneticPr fontId="3" type="noConversion"/>
  </si>
  <si>
    <t>TS</t>
    <phoneticPr fontId="3" type="noConversion"/>
  </si>
  <si>
    <t>Posivive_0.5</t>
    <phoneticPr fontId="3" type="noConversion"/>
  </si>
  <si>
    <t>Negative_-0.5</t>
    <phoneticPr fontId="3" type="noConversion"/>
  </si>
  <si>
    <t>VASP-Sol</t>
    <phoneticPr fontId="3" type="noConversion"/>
  </si>
  <si>
    <t>Bridge-oxygen</t>
    <phoneticPr fontId="3" type="noConversion"/>
  </si>
  <si>
    <t>IS</t>
    <phoneticPr fontId="3" type="noConversion"/>
  </si>
  <si>
    <t>TS</t>
    <phoneticPr fontId="3" type="noConversion"/>
  </si>
  <si>
    <t>negative_-0.2</t>
    <phoneticPr fontId="3" type="noConversion"/>
  </si>
  <si>
    <t>positive_0.2</t>
    <phoneticPr fontId="3" type="noConversion"/>
  </si>
  <si>
    <t>negative_-0.35</t>
    <phoneticPr fontId="3" type="noConversion"/>
  </si>
  <si>
    <t>positive_0.35</t>
    <phoneticPr fontId="3" type="noConversion"/>
  </si>
  <si>
    <t>negative_-0.80</t>
    <phoneticPr fontId="3" type="noConversion"/>
  </si>
  <si>
    <t>Ea_average</t>
    <phoneticPr fontId="3" type="noConversion"/>
  </si>
  <si>
    <t>Electric Field</t>
    <phoneticPr fontId="3" type="noConversion"/>
  </si>
  <si>
    <t>1  10  12  13  14  15  16  17  18  2  3  4  5  6  7  9</t>
  </si>
  <si>
    <t>Ea</t>
    <phoneticPr fontId="3" type="noConversion"/>
  </si>
  <si>
    <t>Electric Field(vasp)</t>
    <phoneticPr fontId="3" type="noConversion"/>
  </si>
  <si>
    <t>IS</t>
    <phoneticPr fontId="3" type="noConversion"/>
  </si>
  <si>
    <t>TS</t>
    <phoneticPr fontId="3" type="noConversion"/>
  </si>
  <si>
    <t>Ea</t>
    <phoneticPr fontId="3" type="noConversion"/>
  </si>
  <si>
    <t>IS</t>
    <phoneticPr fontId="3" type="noConversion"/>
  </si>
  <si>
    <t>TS</t>
    <phoneticPr fontId="3" type="noConversion"/>
  </si>
  <si>
    <t>TS generated bond Distance</t>
    <phoneticPr fontId="3" type="noConversion"/>
  </si>
  <si>
    <t>Ea</t>
  </si>
  <si>
    <t>Ea</t>
    <phoneticPr fontId="3" type="noConversion"/>
  </si>
  <si>
    <t>Adsorbed H2O to solution H2O</t>
    <phoneticPr fontId="3" type="noConversion"/>
  </si>
  <si>
    <t>solution H2O to O_br</t>
    <phoneticPr fontId="3" type="noConversion"/>
  </si>
  <si>
    <t>y=0.204x+0.4073</t>
    <phoneticPr fontId="3" type="noConversion"/>
  </si>
  <si>
    <t>y=0.2191x+0.4129</t>
    <phoneticPr fontId="3" type="noConversion"/>
  </si>
  <si>
    <t>[-1,-0.2]</t>
    <phoneticPr fontId="3" type="noConversion"/>
  </si>
  <si>
    <t>[－1，0.0]</t>
    <phoneticPr fontId="3" type="noConversion"/>
  </si>
  <si>
    <t>[0.2，0.8]</t>
    <phoneticPr fontId="3" type="noConversion"/>
  </si>
  <si>
    <t>[0,0.8]</t>
    <phoneticPr fontId="3" type="noConversion"/>
  </si>
  <si>
    <t xml:space="preserve"> [-1,1]</t>
    <phoneticPr fontId="3" type="noConversion"/>
  </si>
  <si>
    <t>[-1,0.8]</t>
    <phoneticPr fontId="3" type="noConversion"/>
  </si>
  <si>
    <t>y=0.2597 x + 0.4467</t>
    <phoneticPr fontId="3" type="noConversion"/>
  </si>
  <si>
    <t>y=0.3353 x + 0.5011</t>
    <phoneticPr fontId="3" type="noConversion"/>
  </si>
  <si>
    <t>Linear Fit</t>
    <phoneticPr fontId="3" type="noConversion"/>
  </si>
  <si>
    <t>y=0.3649 x + 0.337</t>
    <phoneticPr fontId="3" type="noConversion"/>
  </si>
  <si>
    <t>y=0.4895 x + 0.2661</t>
    <phoneticPr fontId="3" type="noConversion"/>
  </si>
  <si>
    <t>zero</t>
    <phoneticPr fontId="3" type="noConversion"/>
  </si>
  <si>
    <t>Oxygen Coupling</t>
    <phoneticPr fontId="3" type="noConversion"/>
  </si>
  <si>
    <t>p0.2</t>
    <phoneticPr fontId="3" type="noConversion"/>
  </si>
  <si>
    <t>n0.2</t>
    <phoneticPr fontId="3" type="noConversion"/>
  </si>
  <si>
    <t>Ea</t>
    <phoneticPr fontId="3" type="noConversion"/>
  </si>
  <si>
    <t>Dis</t>
    <phoneticPr fontId="3" type="noConversion"/>
  </si>
  <si>
    <t>OH anion dissociation</t>
    <phoneticPr fontId="3" type="noConversion"/>
  </si>
  <si>
    <t>is</t>
    <phoneticPr fontId="3" type="noConversion"/>
  </si>
  <si>
    <t>ts</t>
    <phoneticPr fontId="3" type="noConversion"/>
  </si>
  <si>
    <t>Ea</t>
    <phoneticPr fontId="3" type="noConversion"/>
  </si>
  <si>
    <t>OH radical dissociation</t>
    <phoneticPr fontId="3" type="noConversion"/>
  </si>
  <si>
    <t>Adsorbtion</t>
    <phoneticPr fontId="3" type="noConversion"/>
  </si>
  <si>
    <t>CH4</t>
    <phoneticPr fontId="3" type="noConversion"/>
  </si>
  <si>
    <t>CH2</t>
    <phoneticPr fontId="3" type="noConversion"/>
  </si>
  <si>
    <t>H_add_ele</t>
    <phoneticPr fontId="3" type="noConversion"/>
  </si>
  <si>
    <t>neutral-H</t>
    <phoneticPr fontId="3" type="noConversion"/>
  </si>
  <si>
    <t>neutral+hole</t>
    <phoneticPr fontId="3" type="noConversion"/>
  </si>
  <si>
    <t>hole_add</t>
    <phoneticPr fontId="3" type="noConversion"/>
  </si>
  <si>
    <t>unadsorb</t>
    <phoneticPr fontId="3" type="noConversion"/>
  </si>
  <si>
    <t>adsorb</t>
    <phoneticPr fontId="3" type="noConversion"/>
  </si>
  <si>
    <t>弱吸附</t>
    <phoneticPr fontId="3" type="noConversion"/>
  </si>
  <si>
    <t>CH</t>
    <phoneticPr fontId="3" type="noConversion"/>
  </si>
  <si>
    <t>Reaction</t>
    <phoneticPr fontId="3" type="noConversion"/>
  </si>
  <si>
    <t>E_ads</t>
    <phoneticPr fontId="3" type="noConversion"/>
  </si>
  <si>
    <t>H</t>
    <phoneticPr fontId="3" type="noConversion"/>
  </si>
  <si>
    <t>no_H</t>
    <phoneticPr fontId="3" type="noConversion"/>
  </si>
  <si>
    <t>hole</t>
    <phoneticPr fontId="3" type="noConversion"/>
  </si>
  <si>
    <t>IS</t>
    <phoneticPr fontId="3" type="noConversion"/>
  </si>
  <si>
    <t>TS</t>
    <phoneticPr fontId="3" type="noConversion"/>
  </si>
  <si>
    <t>FS</t>
    <phoneticPr fontId="3" type="noConversion"/>
  </si>
  <si>
    <t>Ea</t>
    <phoneticPr fontId="3" type="noConversion"/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</si>
  <si>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宋体"/>
        <family val="2"/>
        <charset val="134"/>
        <scheme val="minor"/>
      </rPr>
      <t>H</t>
    </r>
    <phoneticPr fontId="3" type="noConversion"/>
  </si>
  <si>
    <r>
      <t>CH2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宋体"/>
        <family val="2"/>
        <charset val="134"/>
        <scheme val="minor"/>
      </rPr>
      <t>CH+H</t>
    </r>
    <phoneticPr fontId="3" type="noConversion"/>
  </si>
  <si>
    <t>H</t>
    <phoneticPr fontId="3" type="noConversion"/>
  </si>
  <si>
    <t>hole</t>
    <phoneticPr fontId="3" type="noConversion"/>
  </si>
  <si>
    <t>no-hole-H</t>
    <phoneticPr fontId="3" type="noConversion"/>
  </si>
  <si>
    <t>CH3_Obr+Obr→
CH2+ObrH</t>
    <phoneticPr fontId="3" type="noConversion"/>
  </si>
  <si>
    <t>CH3_Ti5c+Obr→
CH2+OH</t>
    <phoneticPr fontId="3" type="noConversion"/>
  </si>
  <si>
    <t>no-hole-H</t>
    <phoneticPr fontId="3" type="noConversion"/>
  </si>
  <si>
    <t>FS</t>
    <phoneticPr fontId="3" type="noConversion"/>
  </si>
  <si>
    <t>two-hole</t>
    <phoneticPr fontId="3" type="noConversion"/>
  </si>
  <si>
    <t>no_H</t>
    <phoneticPr fontId="3" type="noConversion"/>
  </si>
  <si>
    <t xml:space="preserve">hole </t>
    <phoneticPr fontId="3" type="noConversion"/>
  </si>
  <si>
    <t>two_hole</t>
    <phoneticPr fontId="3" type="noConversion"/>
  </si>
  <si>
    <t>CH3</t>
    <phoneticPr fontId="3" type="noConversion"/>
  </si>
  <si>
    <t>CH3
at 
O_br</t>
    <phoneticPr fontId="3" type="noConversion"/>
  </si>
  <si>
    <t>Ti</t>
    <phoneticPr fontId="3" type="noConversion"/>
  </si>
  <si>
    <t>Obr</t>
    <phoneticPr fontId="3" type="noConversion"/>
  </si>
  <si>
    <r>
      <t>CH2+Obr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宋体"/>
        <family val="2"/>
        <charset val="134"/>
        <scheme val="minor"/>
      </rPr>
      <t>CH2O
(desorb)</t>
    </r>
    <phoneticPr fontId="3" type="noConversion"/>
  </si>
  <si>
    <t>one-hole</t>
    <phoneticPr fontId="3" type="noConversion"/>
  </si>
  <si>
    <t>two-hole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</si>
</sst>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0_ "/>
  </numFmts>
  <fonts count="27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i/>
      <sz val="24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i/>
      <sz val="16"/>
      <color rgb="FF00B05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theme="1"/>
      <name val="Abadi MT Condensed Extra Bold"/>
    </font>
    <font>
      <b/>
      <i/>
      <sz val="11"/>
      <color theme="1"/>
      <name val="Abadi MT Condensed Extra Bold"/>
    </font>
    <font>
      <sz val="12"/>
      <color rgb="FF006100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b/>
      <i/>
      <sz val="12"/>
      <color theme="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9"/>
      <name val="宋体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A9BDC"/>
        <bgColor rgb="FF000000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5"/>
      </top>
      <bottom/>
      <diagonal/>
    </border>
    <border>
      <left/>
      <right/>
      <top/>
      <bottom style="thick">
        <color theme="5"/>
      </bottom>
      <diagonal/>
    </border>
    <border>
      <left/>
      <right/>
      <top style="thick">
        <color rgb="FF92D050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rgb="FF002060"/>
      </bottom>
      <diagonal/>
    </border>
    <border>
      <left/>
      <right/>
      <top/>
      <bottom style="thick">
        <color rgb="FF92D050"/>
      </bottom>
      <diagonal/>
    </border>
  </borders>
  <cellStyleXfs count="67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/>
    <xf numFmtId="0" fontId="19" fillId="20" borderId="1" applyNumberFormat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2" fillId="3" borderId="0" xfId="2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11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12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0" borderId="0" xfId="0" applyNumberFormat="1" applyFill="1" applyAlignment="1">
      <alignment horizontal="center" vertical="center"/>
    </xf>
    <xf numFmtId="0" fontId="12" fillId="6" borderId="0" xfId="0" applyNumberFormat="1" applyFont="1" applyFill="1" applyAlignment="1">
      <alignment horizontal="center" vertical="center"/>
    </xf>
    <xf numFmtId="0" fontId="12" fillId="11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12" borderId="0" xfId="0" applyNumberFormat="1" applyFill="1" applyAlignment="1">
      <alignment horizontal="center" vertical="center"/>
    </xf>
    <xf numFmtId="176" fontId="0" fillId="12" borderId="0" xfId="0" applyNumberFormat="1" applyFill="1">
      <alignment vertical="center"/>
    </xf>
    <xf numFmtId="176" fontId="6" fillId="0" borderId="0" xfId="0" applyNumberFormat="1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13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176" fontId="0" fillId="4" borderId="0" xfId="0" applyNumberFormat="1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0" fillId="10" borderId="0" xfId="0" applyNumberFormat="1" applyFill="1">
      <alignment vertical="center"/>
    </xf>
    <xf numFmtId="176" fontId="0" fillId="8" borderId="0" xfId="0" applyNumberFormat="1" applyFill="1" applyAlignment="1">
      <alignment horizontal="center" vertical="center"/>
    </xf>
    <xf numFmtId="176" fontId="8" fillId="0" borderId="0" xfId="0" applyNumberFormat="1" applyFont="1">
      <alignment vertical="center"/>
    </xf>
    <xf numFmtId="0" fontId="7" fillId="6" borderId="0" xfId="0" applyFont="1" applyFill="1" applyAlignment="1">
      <alignment horizontal="center" vertical="center"/>
    </xf>
    <xf numFmtId="176" fontId="6" fillId="8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0" fontId="14" fillId="15" borderId="0" xfId="0" applyFont="1" applyFill="1">
      <alignment vertical="center"/>
    </xf>
    <xf numFmtId="11" fontId="0" fillId="0" borderId="0" xfId="0" applyNumberFormat="1">
      <alignment vertical="center"/>
    </xf>
    <xf numFmtId="0" fontId="0" fillId="16" borderId="0" xfId="0" applyFill="1" applyAlignment="1">
      <alignment horizontal="center" vertical="center"/>
    </xf>
    <xf numFmtId="177" fontId="6" fillId="16" borderId="0" xfId="0" applyNumberFormat="1" applyFont="1" applyFill="1">
      <alignment vertical="center"/>
    </xf>
    <xf numFmtId="0" fontId="6" fillId="14" borderId="0" xfId="0" applyFont="1" applyFill="1" applyAlignment="1">
      <alignment horizontal="center" vertical="center" textRotation="45"/>
    </xf>
    <xf numFmtId="0" fontId="13" fillId="1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176" fontId="15" fillId="0" borderId="0" xfId="0" applyNumberFormat="1" applyFont="1">
      <alignment vertical="center"/>
    </xf>
    <xf numFmtId="0" fontId="13" fillId="0" borderId="0" xfId="0" applyFont="1">
      <alignment vertical="center"/>
    </xf>
    <xf numFmtId="178" fontId="16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17" fillId="6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8" fillId="0" borderId="0" xfId="0" applyNumberFormat="1" applyFont="1">
      <alignment vertical="center"/>
    </xf>
    <xf numFmtId="0" fontId="8" fillId="16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1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8" fillId="19" borderId="0" xfId="669" applyAlignment="1">
      <alignment horizontal="center" vertical="center"/>
    </xf>
    <xf numFmtId="0" fontId="1" fillId="2" borderId="0" xfId="1" applyAlignment="1">
      <alignment horizontal="center" vertical="center"/>
    </xf>
    <xf numFmtId="0" fontId="21" fillId="20" borderId="1" xfId="670" applyFont="1" applyAlignment="1">
      <alignment horizontal="center" vertical="center"/>
    </xf>
    <xf numFmtId="0" fontId="22" fillId="20" borderId="1" xfId="67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26" fillId="0" borderId="0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677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</cellXfs>
  <cellStyles count="678">
    <cellStyle name="标题" xfId="677" builtinId="15"/>
    <cellStyle name="差" xfId="1" builtinId="27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71" builtinId="8" hidden="1"/>
    <cellStyle name="超链接" xfId="673" builtinId="8" hidden="1"/>
    <cellStyle name="超链接" xfId="675" builtinId="8" hidden="1"/>
    <cellStyle name="好" xfId="669" builtinId="26"/>
    <cellStyle name="检查单元格" xfId="670" builtinId="23"/>
    <cellStyle name="适中" xfId="2" builtinId="28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2" builtinId="9" hidden="1"/>
    <cellStyle name="已访问的超链接" xfId="674" builtinId="9" hidden="1"/>
    <cellStyle name="已访问的超链接" xfId="67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75596011624901"/>
          <c:y val="0.2543377108531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780183727034106E-2"/>
          <c:y val="0.20406277340332499"/>
          <c:w val="0.79044203849518802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Ea/E_field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-0.5</c:v>
                </c:pt>
                <c:pt idx="3">
                  <c:v>-0.3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-1.2567307000000003</c:v>
                </c:pt>
                <c:pt idx="1">
                  <c:v>-1.1486506999999708</c:v>
                </c:pt>
                <c:pt idx="2">
                  <c:v>-1.0145006999999939</c:v>
                </c:pt>
                <c:pt idx="3">
                  <c:v>-0.94451070000003234</c:v>
                </c:pt>
                <c:pt idx="4">
                  <c:v>-0.88299070000000235</c:v>
                </c:pt>
                <c:pt idx="5">
                  <c:v>-0.85553069999998321</c:v>
                </c:pt>
                <c:pt idx="6">
                  <c:v>-0.8285906999999586</c:v>
                </c:pt>
                <c:pt idx="7">
                  <c:v>-0.77744070000000853</c:v>
                </c:pt>
                <c:pt idx="8">
                  <c:v>-0.73493070000001559</c:v>
                </c:pt>
                <c:pt idx="9">
                  <c:v>-0.68523069999998576</c:v>
                </c:pt>
                <c:pt idx="10">
                  <c:v>-0.66350069999999484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90336"/>
        <c:axId val="164025472"/>
      </c:lineChart>
      <c:catAx>
        <c:axId val="2673903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high"/>
        <c:crossAx val="164025472"/>
        <c:crosses val="autoZero"/>
        <c:auto val="1"/>
        <c:lblAlgn val="ctr"/>
        <c:lblOffset val="100"/>
        <c:noMultiLvlLbl val="0"/>
      </c:catAx>
      <c:valAx>
        <c:axId val="164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9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</a:t>
            </a:r>
            <a:r>
              <a:rPr lang="zh-CN" altLang="en-US"/>
              <a:t>／</a:t>
            </a:r>
            <a:r>
              <a:rPr lang="en-US" altLang="zh-CN"/>
              <a:t>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工作表4!$A$3:$A$9</c:f>
              <c:numCache>
                <c:formatCode>0.00_ 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-0.35</c:v>
                </c:pt>
                <c:pt idx="3">
                  <c:v>0</c:v>
                </c:pt>
                <c:pt idx="4">
                  <c:v>0.35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工作表4!$D$3:$D$9</c:f>
              <c:numCache>
                <c:formatCode>0.00_ </c:formatCode>
                <c:ptCount val="7"/>
                <c:pt idx="0">
                  <c:v>0.28557000000000698</c:v>
                </c:pt>
                <c:pt idx="1">
                  <c:v>0.22241999999999962</c:v>
                </c:pt>
                <c:pt idx="2">
                  <c:v>0.19979999999998199</c:v>
                </c:pt>
                <c:pt idx="3">
                  <c:v>0.14666999999997188</c:v>
                </c:pt>
                <c:pt idx="4">
                  <c:v>0.12610000000000809</c:v>
                </c:pt>
                <c:pt idx="5">
                  <c:v>0.1117800000000102</c:v>
                </c:pt>
                <c:pt idx="6">
                  <c:v>6.5939999999955035E-2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0240"/>
        <c:axId val="186571776"/>
      </c:lineChart>
      <c:catAx>
        <c:axId val="18657024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1776"/>
        <c:crosses val="autoZero"/>
        <c:auto val="1"/>
        <c:lblAlgn val="ctr"/>
        <c:lblOffset val="100"/>
        <c:noMultiLvlLbl val="0"/>
      </c:catAx>
      <c:valAx>
        <c:axId val="186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工作表5!$B$1:$B$2</c:f>
              <c:strCache>
                <c:ptCount val="1"/>
                <c:pt idx="0">
                  <c:v>—0.35 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工作表5!$B$3:$B$290</c:f>
              <c:numCache>
                <c:formatCode>0.000_ </c:formatCode>
                <c:ptCount val="288"/>
                <c:pt idx="0">
                  <c:v>-24.091302872</c:v>
                </c:pt>
                <c:pt idx="1">
                  <c:v>-26.587722778</c:v>
                </c:pt>
                <c:pt idx="2">
                  <c:v>-28.390718459999999</c:v>
                </c:pt>
                <c:pt idx="3">
                  <c:v>-29.465354918999999</c:v>
                </c:pt>
                <c:pt idx="4">
                  <c:v>-29.848201752000001</c:v>
                </c:pt>
                <c:pt idx="5">
                  <c:v>-29.465362549000002</c:v>
                </c:pt>
                <c:pt idx="6">
                  <c:v>-28.238904952999999</c:v>
                </c:pt>
                <c:pt idx="7">
                  <c:v>-26.247182846000001</c:v>
                </c:pt>
                <c:pt idx="8">
                  <c:v>-23.66534996</c:v>
                </c:pt>
                <c:pt idx="9">
                  <c:v>-20.912839890000001</c:v>
                </c:pt>
                <c:pt idx="10">
                  <c:v>-18.410091399999999</c:v>
                </c:pt>
                <c:pt idx="11">
                  <c:v>-16.402637481999999</c:v>
                </c:pt>
                <c:pt idx="12">
                  <c:v>-14.835832595999999</c:v>
                </c:pt>
                <c:pt idx="13">
                  <c:v>-13.661914825</c:v>
                </c:pt>
                <c:pt idx="14">
                  <c:v>-12.773417473</c:v>
                </c:pt>
                <c:pt idx="15">
                  <c:v>-12.011672974</c:v>
                </c:pt>
                <c:pt idx="16">
                  <c:v>-11.368942261000001</c:v>
                </c:pt>
                <c:pt idx="17">
                  <c:v>-10.787235259999999</c:v>
                </c:pt>
                <c:pt idx="18">
                  <c:v>-10.200447083</c:v>
                </c:pt>
                <c:pt idx="19">
                  <c:v>-9.7655067443999997</c:v>
                </c:pt>
                <c:pt idx="20">
                  <c:v>-9.3438329696999993</c:v>
                </c:pt>
                <c:pt idx="21">
                  <c:v>-9.1718273162999999</c:v>
                </c:pt>
                <c:pt idx="22">
                  <c:v>-9.1075334549000004</c:v>
                </c:pt>
                <c:pt idx="23">
                  <c:v>-9.0888586044000004</c:v>
                </c:pt>
                <c:pt idx="24">
                  <c:v>-9.2551860808999997</c:v>
                </c:pt>
                <c:pt idx="25">
                  <c:v>-9.5765419006000005</c:v>
                </c:pt>
                <c:pt idx="26">
                  <c:v>-10.105149269</c:v>
                </c:pt>
                <c:pt idx="27">
                  <c:v>-10.681926727</c:v>
                </c:pt>
                <c:pt idx="28">
                  <c:v>-11.362017632000001</c:v>
                </c:pt>
                <c:pt idx="29">
                  <c:v>-12.055454254000001</c:v>
                </c:pt>
                <c:pt idx="30">
                  <c:v>-12.933243751999999</c:v>
                </c:pt>
                <c:pt idx="31">
                  <c:v>-14.015716553000001</c:v>
                </c:pt>
                <c:pt idx="32">
                  <c:v>-15.356060028</c:v>
                </c:pt>
                <c:pt idx="33">
                  <c:v>-17.234832764</c:v>
                </c:pt>
                <c:pt idx="34">
                  <c:v>-19.919929503999999</c:v>
                </c:pt>
                <c:pt idx="35">
                  <c:v>-22.998661040999998</c:v>
                </c:pt>
                <c:pt idx="36">
                  <c:v>-25.915014267</c:v>
                </c:pt>
                <c:pt idx="37">
                  <c:v>-28.246068953999998</c:v>
                </c:pt>
                <c:pt idx="38">
                  <c:v>-29.811344147</c:v>
                </c:pt>
                <c:pt idx="39">
                  <c:v>-30.56886673</c:v>
                </c:pt>
                <c:pt idx="40">
                  <c:v>-30.561948776000001</c:v>
                </c:pt>
                <c:pt idx="41">
                  <c:v>-29.710605620999999</c:v>
                </c:pt>
                <c:pt idx="42">
                  <c:v>-28.038623810000001</c:v>
                </c:pt>
                <c:pt idx="43">
                  <c:v>-25.583677292000001</c:v>
                </c:pt>
                <c:pt idx="44">
                  <c:v>-22.548288345</c:v>
                </c:pt>
                <c:pt idx="45">
                  <c:v>-19.333139419999998</c:v>
                </c:pt>
                <c:pt idx="46">
                  <c:v>-16.443023682</c:v>
                </c:pt>
                <c:pt idx="47">
                  <c:v>-14.104013442999999</c:v>
                </c:pt>
                <c:pt idx="48">
                  <c:v>-12.473535538</c:v>
                </c:pt>
                <c:pt idx="49">
                  <c:v>-11.408009528999999</c:v>
                </c:pt>
                <c:pt idx="50">
                  <c:v>-10.689976692</c:v>
                </c:pt>
                <c:pt idx="51">
                  <c:v>-10.314021111000001</c:v>
                </c:pt>
                <c:pt idx="52">
                  <c:v>-10.063673018999999</c:v>
                </c:pt>
                <c:pt idx="53">
                  <c:v>-9.8920106887999992</c:v>
                </c:pt>
                <c:pt idx="54">
                  <c:v>-9.8255586624000006</c:v>
                </c:pt>
                <c:pt idx="55">
                  <c:v>-10.082751274</c:v>
                </c:pt>
                <c:pt idx="56">
                  <c:v>-10.352845192</c:v>
                </c:pt>
                <c:pt idx="57">
                  <c:v>-10.602790833</c:v>
                </c:pt>
                <c:pt idx="58">
                  <c:v>-10.546707153</c:v>
                </c:pt>
                <c:pt idx="59">
                  <c:v>-10.213602066</c:v>
                </c:pt>
                <c:pt idx="60">
                  <c:v>-9.8907279968000008</c:v>
                </c:pt>
                <c:pt idx="61">
                  <c:v>-9.7059793471999996</c:v>
                </c:pt>
                <c:pt idx="62">
                  <c:v>-9.8435459136999999</c:v>
                </c:pt>
                <c:pt idx="63">
                  <c:v>-9.9856033325000002</c:v>
                </c:pt>
                <c:pt idx="64">
                  <c:v>-10.236810684</c:v>
                </c:pt>
                <c:pt idx="65">
                  <c:v>-10.665567398</c:v>
                </c:pt>
                <c:pt idx="66">
                  <c:v>-11.488693237</c:v>
                </c:pt>
                <c:pt idx="67">
                  <c:v>-12.678055763</c:v>
                </c:pt>
                <c:pt idx="68">
                  <c:v>-14.511120796</c:v>
                </c:pt>
                <c:pt idx="69">
                  <c:v>-17.019935608000001</c:v>
                </c:pt>
                <c:pt idx="70">
                  <c:v>-20.05109787</c:v>
                </c:pt>
                <c:pt idx="71">
                  <c:v>-23.252109527999998</c:v>
                </c:pt>
                <c:pt idx="72">
                  <c:v>-26.151750565</c:v>
                </c:pt>
                <c:pt idx="73">
                  <c:v>-28.381420134999999</c:v>
                </c:pt>
                <c:pt idx="74">
                  <c:v>-29.830068588</c:v>
                </c:pt>
                <c:pt idx="75">
                  <c:v>-30.430234908999999</c:v>
                </c:pt>
                <c:pt idx="76">
                  <c:v>-30.236577988000001</c:v>
                </c:pt>
                <c:pt idx="77">
                  <c:v>-29.267623901</c:v>
                </c:pt>
                <c:pt idx="78">
                  <c:v>-27.492778778000002</c:v>
                </c:pt>
                <c:pt idx="79">
                  <c:v>-24.975549697999998</c:v>
                </c:pt>
                <c:pt idx="80">
                  <c:v>-21.997623443999998</c:v>
                </c:pt>
                <c:pt idx="81">
                  <c:v>-19.007196426</c:v>
                </c:pt>
                <c:pt idx="82">
                  <c:v>-16.600721359000001</c:v>
                </c:pt>
                <c:pt idx="83">
                  <c:v>-14.931236266999999</c:v>
                </c:pt>
                <c:pt idx="84">
                  <c:v>-13.679179191999999</c:v>
                </c:pt>
                <c:pt idx="85">
                  <c:v>-12.609919548000001</c:v>
                </c:pt>
                <c:pt idx="86">
                  <c:v>-11.766198158</c:v>
                </c:pt>
                <c:pt idx="87">
                  <c:v>-11.044525146</c:v>
                </c:pt>
                <c:pt idx="88">
                  <c:v>-10.350468636</c:v>
                </c:pt>
                <c:pt idx="89">
                  <c:v>-9.7317028045999994</c:v>
                </c:pt>
                <c:pt idx="90">
                  <c:v>-9.2219285964999997</c:v>
                </c:pt>
                <c:pt idx="91">
                  <c:v>-8.9226627349999994</c:v>
                </c:pt>
                <c:pt idx="92">
                  <c:v>-8.7689952850000008</c:v>
                </c:pt>
                <c:pt idx="93">
                  <c:v>-8.7638759613000001</c:v>
                </c:pt>
                <c:pt idx="94">
                  <c:v>-8.8751230240000005</c:v>
                </c:pt>
                <c:pt idx="95">
                  <c:v>-9.1779251099000003</c:v>
                </c:pt>
                <c:pt idx="96">
                  <c:v>-9.5953845978000007</c:v>
                </c:pt>
                <c:pt idx="97">
                  <c:v>-10.078763962</c:v>
                </c:pt>
                <c:pt idx="98">
                  <c:v>-10.699222564999999</c:v>
                </c:pt>
                <c:pt idx="99">
                  <c:v>-11.317871093999999</c:v>
                </c:pt>
                <c:pt idx="100">
                  <c:v>-12.02068615</c:v>
                </c:pt>
                <c:pt idx="101">
                  <c:v>-12.797777176</c:v>
                </c:pt>
                <c:pt idx="102">
                  <c:v>-13.791648865000001</c:v>
                </c:pt>
                <c:pt idx="103">
                  <c:v>-15.075229645</c:v>
                </c:pt>
                <c:pt idx="104">
                  <c:v>-16.842699051</c:v>
                </c:pt>
                <c:pt idx="105">
                  <c:v>-19.153726578000001</c:v>
                </c:pt>
                <c:pt idx="106">
                  <c:v>-21.896348953</c:v>
                </c:pt>
                <c:pt idx="107">
                  <c:v>-24.642848968999999</c:v>
                </c:pt>
                <c:pt idx="108">
                  <c:v>-27.011974335000001</c:v>
                </c:pt>
                <c:pt idx="109">
                  <c:v>-28.660968781000001</c:v>
                </c:pt>
                <c:pt idx="110">
                  <c:v>-29.537803650000001</c:v>
                </c:pt>
                <c:pt idx="111">
                  <c:v>-29.575792313000001</c:v>
                </c:pt>
                <c:pt idx="112">
                  <c:v>-28.891397476000002</c:v>
                </c:pt>
                <c:pt idx="113">
                  <c:v>-27.467962265000001</c:v>
                </c:pt>
                <c:pt idx="114">
                  <c:v>-25.31398201</c:v>
                </c:pt>
                <c:pt idx="115">
                  <c:v>-22.520462036000001</c:v>
                </c:pt>
                <c:pt idx="116">
                  <c:v>-19.450687408</c:v>
                </c:pt>
                <c:pt idx="117">
                  <c:v>-16.516906737999999</c:v>
                </c:pt>
                <c:pt idx="118">
                  <c:v>-14.229961395</c:v>
                </c:pt>
                <c:pt idx="119">
                  <c:v>-12.696412086</c:v>
                </c:pt>
                <c:pt idx="120">
                  <c:v>-11.631021499999999</c:v>
                </c:pt>
                <c:pt idx="121">
                  <c:v>-10.729027748</c:v>
                </c:pt>
                <c:pt idx="122">
                  <c:v>-9.9476919174000002</c:v>
                </c:pt>
                <c:pt idx="123">
                  <c:v>-9.1820917130000002</c:v>
                </c:pt>
                <c:pt idx="124">
                  <c:v>-8.4523887634000001</c:v>
                </c:pt>
                <c:pt idx="125">
                  <c:v>-7.6754069327999996</c:v>
                </c:pt>
                <c:pt idx="126">
                  <c:v>-6.9157271385000003</c:v>
                </c:pt>
                <c:pt idx="127">
                  <c:v>-6.0142107009999997</c:v>
                </c:pt>
                <c:pt idx="128">
                  <c:v>-5.0639467239</c:v>
                </c:pt>
                <c:pt idx="129">
                  <c:v>-3.9995491505</c:v>
                </c:pt>
                <c:pt idx="130">
                  <c:v>-3.0172560215000002</c:v>
                </c:pt>
                <c:pt idx="131">
                  <c:v>-2.1186311244999998</c:v>
                </c:pt>
                <c:pt idx="132">
                  <c:v>-1.6543864012</c:v>
                </c:pt>
                <c:pt idx="133">
                  <c:v>-1.1943166256</c:v>
                </c:pt>
                <c:pt idx="134">
                  <c:v>-0.82872444391</c:v>
                </c:pt>
                <c:pt idx="135">
                  <c:v>-0.33712083101000001</c:v>
                </c:pt>
                <c:pt idx="136">
                  <c:v>9.7185172141000004E-2</c:v>
                </c:pt>
                <c:pt idx="137">
                  <c:v>0.48018342257000002</c:v>
                </c:pt>
                <c:pt idx="138">
                  <c:v>0.90116333960999995</c:v>
                </c:pt>
                <c:pt idx="139">
                  <c:v>1.3466624022</c:v>
                </c:pt>
                <c:pt idx="140">
                  <c:v>1.7250236272999999</c:v>
                </c:pt>
                <c:pt idx="141">
                  <c:v>1.9987555742000001</c:v>
                </c:pt>
                <c:pt idx="142">
                  <c:v>2.3290627003000002</c:v>
                </c:pt>
                <c:pt idx="143">
                  <c:v>2.6021561623</c:v>
                </c:pt>
                <c:pt idx="144">
                  <c:v>2.8867540359000001</c:v>
                </c:pt>
                <c:pt idx="145">
                  <c:v>3.1228635311000001</c:v>
                </c:pt>
                <c:pt idx="146">
                  <c:v>3.3881006240999998</c:v>
                </c:pt>
                <c:pt idx="147">
                  <c:v>3.5186955928999999</c:v>
                </c:pt>
                <c:pt idx="148">
                  <c:v>3.6626462935999999</c:v>
                </c:pt>
                <c:pt idx="149">
                  <c:v>3.9828176497999999</c:v>
                </c:pt>
                <c:pt idx="150">
                  <c:v>4.1513605118000001</c:v>
                </c:pt>
                <c:pt idx="151">
                  <c:v>4.1530518532</c:v>
                </c:pt>
                <c:pt idx="152">
                  <c:v>4.3417148589999996</c:v>
                </c:pt>
                <c:pt idx="153">
                  <c:v>4.6454520225999998</c:v>
                </c:pt>
                <c:pt idx="154">
                  <c:v>4.7687654495</c:v>
                </c:pt>
                <c:pt idx="155">
                  <c:v>4.6778254509000003</c:v>
                </c:pt>
                <c:pt idx="156">
                  <c:v>4.8413958549</c:v>
                </c:pt>
                <c:pt idx="157">
                  <c:v>5.1632528305000003</c:v>
                </c:pt>
                <c:pt idx="158">
                  <c:v>5.2413768768000004</c:v>
                </c:pt>
                <c:pt idx="159">
                  <c:v>5.0846028327999999</c:v>
                </c:pt>
                <c:pt idx="160">
                  <c:v>5.2547421454999999</c:v>
                </c:pt>
                <c:pt idx="161">
                  <c:v>5.5538258553000004</c:v>
                </c:pt>
                <c:pt idx="162">
                  <c:v>5.5932393074000002</c:v>
                </c:pt>
                <c:pt idx="163">
                  <c:v>5.3992533684000001</c:v>
                </c:pt>
                <c:pt idx="164">
                  <c:v>5.5470962524000003</c:v>
                </c:pt>
                <c:pt idx="165">
                  <c:v>5.8286337852000001</c:v>
                </c:pt>
                <c:pt idx="166">
                  <c:v>5.8558268547000001</c:v>
                </c:pt>
                <c:pt idx="167">
                  <c:v>5.6445827484000004</c:v>
                </c:pt>
                <c:pt idx="168">
                  <c:v>5.7752180098999997</c:v>
                </c:pt>
                <c:pt idx="169">
                  <c:v>6.0356540680000004</c:v>
                </c:pt>
                <c:pt idx="170">
                  <c:v>6.0517129898000004</c:v>
                </c:pt>
                <c:pt idx="171">
                  <c:v>5.8349871635000001</c:v>
                </c:pt>
                <c:pt idx="172">
                  <c:v>5.9482040405000003</c:v>
                </c:pt>
                <c:pt idx="173">
                  <c:v>6.2044978141999998</c:v>
                </c:pt>
                <c:pt idx="174">
                  <c:v>6.2123150826</c:v>
                </c:pt>
                <c:pt idx="175">
                  <c:v>6.0013289452</c:v>
                </c:pt>
                <c:pt idx="176">
                  <c:v>6.0933361052999997</c:v>
                </c:pt>
                <c:pt idx="177">
                  <c:v>6.3475270270999999</c:v>
                </c:pt>
                <c:pt idx="178">
                  <c:v>6.3519492149000003</c:v>
                </c:pt>
                <c:pt idx="179">
                  <c:v>6.1559386253000001</c:v>
                </c:pt>
                <c:pt idx="180">
                  <c:v>6.2304420471000004</c:v>
                </c:pt>
                <c:pt idx="181">
                  <c:v>6.4808058738999996</c:v>
                </c:pt>
                <c:pt idx="182">
                  <c:v>6.4858593941000002</c:v>
                </c:pt>
                <c:pt idx="183">
                  <c:v>6.3045840262999997</c:v>
                </c:pt>
                <c:pt idx="184">
                  <c:v>6.3627495765999997</c:v>
                </c:pt>
                <c:pt idx="185">
                  <c:v>6.6089448929000003</c:v>
                </c:pt>
                <c:pt idx="186">
                  <c:v>6.6187152862999996</c:v>
                </c:pt>
                <c:pt idx="187">
                  <c:v>6.4525809287999998</c:v>
                </c:pt>
                <c:pt idx="188">
                  <c:v>6.4936938285999997</c:v>
                </c:pt>
                <c:pt idx="189">
                  <c:v>6.7337346076999998</c:v>
                </c:pt>
                <c:pt idx="190">
                  <c:v>6.7494544983000004</c:v>
                </c:pt>
                <c:pt idx="191">
                  <c:v>6.5994620322999999</c:v>
                </c:pt>
                <c:pt idx="192">
                  <c:v>6.6236653327999999</c:v>
                </c:pt>
                <c:pt idx="193">
                  <c:v>6.8553018569999997</c:v>
                </c:pt>
                <c:pt idx="194">
                  <c:v>6.8791069984000002</c:v>
                </c:pt>
                <c:pt idx="195">
                  <c:v>6.7450327873000004</c:v>
                </c:pt>
                <c:pt idx="196">
                  <c:v>6.7539181708999996</c:v>
                </c:pt>
                <c:pt idx="197">
                  <c:v>6.9733595847999998</c:v>
                </c:pt>
                <c:pt idx="198">
                  <c:v>7.0090694427000004</c:v>
                </c:pt>
                <c:pt idx="199">
                  <c:v>6.8875489234999998</c:v>
                </c:pt>
                <c:pt idx="200">
                  <c:v>6.7257580756999999</c:v>
                </c:pt>
                <c:pt idx="201">
                  <c:v>6.4760518074000002</c:v>
                </c:pt>
                <c:pt idx="202">
                  <c:v>5.8365449905000002</c:v>
                </c:pt>
                <c:pt idx="203">
                  <c:v>4.9004173278999996</c:v>
                </c:pt>
                <c:pt idx="204">
                  <c:v>4.0634708405</c:v>
                </c:pt>
                <c:pt idx="205">
                  <c:v>3.5675349235999998</c:v>
                </c:pt>
                <c:pt idx="206">
                  <c:v>3.1747260094</c:v>
                </c:pt>
                <c:pt idx="207">
                  <c:v>2.9110896586999999</c:v>
                </c:pt>
                <c:pt idx="208">
                  <c:v>2.8910553454999999</c:v>
                </c:pt>
                <c:pt idx="209">
                  <c:v>3.0752255917000002</c:v>
                </c:pt>
                <c:pt idx="210">
                  <c:v>3.1475059985999998</c:v>
                </c:pt>
                <c:pt idx="211">
                  <c:v>3.0492186546000002</c:v>
                </c:pt>
                <c:pt idx="212">
                  <c:v>3.0227468013999998</c:v>
                </c:pt>
                <c:pt idx="213">
                  <c:v>3.1982717514000001</c:v>
                </c:pt>
                <c:pt idx="214">
                  <c:v>3.2790980339</c:v>
                </c:pt>
                <c:pt idx="215">
                  <c:v>3.1884663105</c:v>
                </c:pt>
                <c:pt idx="216">
                  <c:v>3.1548621655</c:v>
                </c:pt>
                <c:pt idx="217">
                  <c:v>3.3211255074000001</c:v>
                </c:pt>
                <c:pt idx="218">
                  <c:v>3.4111166000000002</c:v>
                </c:pt>
                <c:pt idx="219">
                  <c:v>3.3275904655000001</c:v>
                </c:pt>
                <c:pt idx="220">
                  <c:v>3.2862517834</c:v>
                </c:pt>
                <c:pt idx="221">
                  <c:v>3.4424366951000001</c:v>
                </c:pt>
                <c:pt idx="222">
                  <c:v>3.5425336360999999</c:v>
                </c:pt>
                <c:pt idx="223">
                  <c:v>3.4659645556999998</c:v>
                </c:pt>
                <c:pt idx="224">
                  <c:v>3.4172139168000002</c:v>
                </c:pt>
                <c:pt idx="225">
                  <c:v>3.5617067813999999</c:v>
                </c:pt>
                <c:pt idx="226">
                  <c:v>3.6695935726000002</c:v>
                </c:pt>
                <c:pt idx="227">
                  <c:v>3.5998618602999999</c:v>
                </c:pt>
                <c:pt idx="228">
                  <c:v>3.5425457954000001</c:v>
                </c:pt>
                <c:pt idx="229">
                  <c:v>3.6718077660000001</c:v>
                </c:pt>
                <c:pt idx="230">
                  <c:v>3.7911872864</c:v>
                </c:pt>
                <c:pt idx="231">
                  <c:v>3.7262732983000002</c:v>
                </c:pt>
                <c:pt idx="232">
                  <c:v>3.6590812206000001</c:v>
                </c:pt>
                <c:pt idx="233">
                  <c:v>3.7669513226000002</c:v>
                </c:pt>
                <c:pt idx="234">
                  <c:v>3.8920085430000002</c:v>
                </c:pt>
                <c:pt idx="235">
                  <c:v>3.8277065754000001</c:v>
                </c:pt>
                <c:pt idx="236">
                  <c:v>3.7581899166000001</c:v>
                </c:pt>
                <c:pt idx="237">
                  <c:v>3.8510696888</c:v>
                </c:pt>
                <c:pt idx="238">
                  <c:v>3.9690976142999999</c:v>
                </c:pt>
                <c:pt idx="239">
                  <c:v>3.8975043296999998</c:v>
                </c:pt>
                <c:pt idx="240">
                  <c:v>3.8154535294</c:v>
                </c:pt>
                <c:pt idx="241">
                  <c:v>3.8970239162000002</c:v>
                </c:pt>
                <c:pt idx="242">
                  <c:v>4.0056347846999998</c:v>
                </c:pt>
                <c:pt idx="243">
                  <c:v>3.9274263382000001</c:v>
                </c:pt>
                <c:pt idx="244">
                  <c:v>3.8259260654</c:v>
                </c:pt>
                <c:pt idx="245">
                  <c:v>3.8873200416999998</c:v>
                </c:pt>
                <c:pt idx="246">
                  <c:v>3.9638929367000002</c:v>
                </c:pt>
                <c:pt idx="247">
                  <c:v>3.8804261684000001</c:v>
                </c:pt>
                <c:pt idx="248">
                  <c:v>3.7612769604</c:v>
                </c:pt>
                <c:pt idx="249">
                  <c:v>3.7914943695000001</c:v>
                </c:pt>
                <c:pt idx="250">
                  <c:v>3.8372514247999998</c:v>
                </c:pt>
                <c:pt idx="251">
                  <c:v>3.7572526931999999</c:v>
                </c:pt>
                <c:pt idx="252">
                  <c:v>3.5941014290000002</c:v>
                </c:pt>
                <c:pt idx="253">
                  <c:v>3.5802538395000001</c:v>
                </c:pt>
                <c:pt idx="254">
                  <c:v>3.5769331455</c:v>
                </c:pt>
                <c:pt idx="255">
                  <c:v>3.4713780879999998</c:v>
                </c:pt>
                <c:pt idx="256">
                  <c:v>3.3233289719000001</c:v>
                </c:pt>
                <c:pt idx="257">
                  <c:v>3.2526941299000001</c:v>
                </c:pt>
                <c:pt idx="258">
                  <c:v>3.1713635921000001</c:v>
                </c:pt>
                <c:pt idx="259">
                  <c:v>3.0840814114000001</c:v>
                </c:pt>
                <c:pt idx="260">
                  <c:v>2.8970346451000002</c:v>
                </c:pt>
                <c:pt idx="261">
                  <c:v>2.8233773707999998</c:v>
                </c:pt>
                <c:pt idx="262">
                  <c:v>2.7269842624999998</c:v>
                </c:pt>
                <c:pt idx="263">
                  <c:v>2.4391722679000001</c:v>
                </c:pt>
                <c:pt idx="264">
                  <c:v>2.4469599724000002</c:v>
                </c:pt>
                <c:pt idx="265">
                  <c:v>2.2047290801999999</c:v>
                </c:pt>
                <c:pt idx="266">
                  <c:v>1.8581268787</c:v>
                </c:pt>
                <c:pt idx="267">
                  <c:v>1.591438055</c:v>
                </c:pt>
                <c:pt idx="268">
                  <c:v>1.3611599207</c:v>
                </c:pt>
                <c:pt idx="269">
                  <c:v>0.90413182973999995</c:v>
                </c:pt>
                <c:pt idx="270">
                  <c:v>0.40547272562999997</c:v>
                </c:pt>
                <c:pt idx="271">
                  <c:v>-0.16206377745</c:v>
                </c:pt>
                <c:pt idx="272">
                  <c:v>-0.90642130374999996</c:v>
                </c:pt>
                <c:pt idx="273">
                  <c:v>-1.9660475254000001</c:v>
                </c:pt>
                <c:pt idx="274">
                  <c:v>-3.2302823066999999</c:v>
                </c:pt>
                <c:pt idx="275">
                  <c:v>-4.5512394905000004</c:v>
                </c:pt>
                <c:pt idx="276">
                  <c:v>-5.8480734825000003</c:v>
                </c:pt>
                <c:pt idx="277">
                  <c:v>-6.9341421127</c:v>
                </c:pt>
                <c:pt idx="278">
                  <c:v>-7.8865008353999997</c:v>
                </c:pt>
                <c:pt idx="279">
                  <c:v>-8.7698087692000009</c:v>
                </c:pt>
                <c:pt idx="280">
                  <c:v>-9.6524276733000001</c:v>
                </c:pt>
                <c:pt idx="281">
                  <c:v>-10.513309479</c:v>
                </c:pt>
                <c:pt idx="282">
                  <c:v>-11.405936240999999</c:v>
                </c:pt>
                <c:pt idx="283">
                  <c:v>-12.396871567</c:v>
                </c:pt>
                <c:pt idx="284">
                  <c:v>-13.604306221</c:v>
                </c:pt>
                <c:pt idx="285">
                  <c:v>-15.385974883999999</c:v>
                </c:pt>
                <c:pt idx="286">
                  <c:v>-18.013542175000001</c:v>
                </c:pt>
                <c:pt idx="287">
                  <c:v>-21.095003127999998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工作表5!$C$1:$C$2</c:f>
              <c:strCache>
                <c:ptCount val="1"/>
                <c:pt idx="0">
                  <c:v>—0.35 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工作表5!$C$3:$C$290</c:f>
              <c:numCache>
                <c:formatCode>0.000_ </c:formatCode>
                <c:ptCount val="288"/>
                <c:pt idx="0">
                  <c:v>-24.195772171000002</c:v>
                </c:pt>
                <c:pt idx="1">
                  <c:v>-26.693199157999999</c:v>
                </c:pt>
                <c:pt idx="2">
                  <c:v>-28.495336533</c:v>
                </c:pt>
                <c:pt idx="3">
                  <c:v>-29.570652008</c:v>
                </c:pt>
                <c:pt idx="4">
                  <c:v>-29.952518463000001</c:v>
                </c:pt>
                <c:pt idx="5">
                  <c:v>-29.57059288</c:v>
                </c:pt>
                <c:pt idx="6">
                  <c:v>-28.343196869</c:v>
                </c:pt>
                <c:pt idx="7">
                  <c:v>-26.352310181</c:v>
                </c:pt>
                <c:pt idx="8">
                  <c:v>-23.769529342999999</c:v>
                </c:pt>
                <c:pt idx="9">
                  <c:v>-21.017976761</c:v>
                </c:pt>
                <c:pt idx="10">
                  <c:v>-18.514095306000002</c:v>
                </c:pt>
                <c:pt idx="11">
                  <c:v>-16.507398604999999</c:v>
                </c:pt>
                <c:pt idx="12">
                  <c:v>-14.940471648999999</c:v>
                </c:pt>
                <c:pt idx="13">
                  <c:v>-13.767599106</c:v>
                </c:pt>
                <c:pt idx="14">
                  <c:v>-12.8770895</c:v>
                </c:pt>
                <c:pt idx="15">
                  <c:v>-12.11584568</c:v>
                </c:pt>
                <c:pt idx="16">
                  <c:v>-11.473944663999999</c:v>
                </c:pt>
                <c:pt idx="17">
                  <c:v>-10.893984795</c:v>
                </c:pt>
                <c:pt idx="18">
                  <c:v>-10.302513123000001</c:v>
                </c:pt>
                <c:pt idx="19">
                  <c:v>-9.8694391250999995</c:v>
                </c:pt>
                <c:pt idx="20">
                  <c:v>-9.4492616652999999</c:v>
                </c:pt>
                <c:pt idx="21">
                  <c:v>-9.2782821655000003</c:v>
                </c:pt>
                <c:pt idx="22">
                  <c:v>-9.2108745575000004</c:v>
                </c:pt>
                <c:pt idx="23">
                  <c:v>-9.1919164658000003</c:v>
                </c:pt>
                <c:pt idx="24">
                  <c:v>-9.3618535994999998</c:v>
                </c:pt>
                <c:pt idx="25">
                  <c:v>-9.6814813613999995</c:v>
                </c:pt>
                <c:pt idx="26">
                  <c:v>-10.209583282000001</c:v>
                </c:pt>
                <c:pt idx="27">
                  <c:v>-10.78699398</c:v>
                </c:pt>
                <c:pt idx="28">
                  <c:v>-11.466652870000001</c:v>
                </c:pt>
                <c:pt idx="29">
                  <c:v>-12.160495758</c:v>
                </c:pt>
                <c:pt idx="30">
                  <c:v>-13.038304329000001</c:v>
                </c:pt>
                <c:pt idx="31">
                  <c:v>-14.121365547</c:v>
                </c:pt>
                <c:pt idx="32">
                  <c:v>-15.461630821</c:v>
                </c:pt>
                <c:pt idx="33">
                  <c:v>-17.340915679999998</c:v>
                </c:pt>
                <c:pt idx="34">
                  <c:v>-20.026123046999999</c:v>
                </c:pt>
                <c:pt idx="35">
                  <c:v>-23.105533600000001</c:v>
                </c:pt>
                <c:pt idx="36">
                  <c:v>-26.022045134999999</c:v>
                </c:pt>
                <c:pt idx="37">
                  <c:v>-28.353750228999999</c:v>
                </c:pt>
                <c:pt idx="38">
                  <c:v>-29.918611525999999</c:v>
                </c:pt>
                <c:pt idx="39">
                  <c:v>-30.675899506</c:v>
                </c:pt>
                <c:pt idx="40">
                  <c:v>-30.668321608999999</c:v>
                </c:pt>
                <c:pt idx="41">
                  <c:v>-29.816677093999999</c:v>
                </c:pt>
                <c:pt idx="42">
                  <c:v>-28.143123627000001</c:v>
                </c:pt>
                <c:pt idx="43">
                  <c:v>-25.687072753999999</c:v>
                </c:pt>
                <c:pt idx="44">
                  <c:v>-22.650156021000001</c:v>
                </c:pt>
                <c:pt idx="45">
                  <c:v>-19.433937072999999</c:v>
                </c:pt>
                <c:pt idx="46">
                  <c:v>-16.542165755999999</c:v>
                </c:pt>
                <c:pt idx="47">
                  <c:v>-14.20351696</c:v>
                </c:pt>
                <c:pt idx="48">
                  <c:v>-12.573290825000001</c:v>
                </c:pt>
                <c:pt idx="49">
                  <c:v>-11.504984856</c:v>
                </c:pt>
                <c:pt idx="50">
                  <c:v>-10.787559508999999</c:v>
                </c:pt>
                <c:pt idx="51">
                  <c:v>-10.409996033000001</c:v>
                </c:pt>
                <c:pt idx="52">
                  <c:v>-10.160185814</c:v>
                </c:pt>
                <c:pt idx="53">
                  <c:v>-9.9870948792000007</c:v>
                </c:pt>
                <c:pt idx="54">
                  <c:v>-9.9261569976999997</c:v>
                </c:pt>
                <c:pt idx="55">
                  <c:v>-10.180714607000001</c:v>
                </c:pt>
                <c:pt idx="56">
                  <c:v>-10.460412979000001</c:v>
                </c:pt>
                <c:pt idx="57">
                  <c:v>-10.708021164</c:v>
                </c:pt>
                <c:pt idx="58">
                  <c:v>-10.640964508</c:v>
                </c:pt>
                <c:pt idx="59">
                  <c:v>-10.311394691</c:v>
                </c:pt>
                <c:pt idx="60">
                  <c:v>-9.9894771575999997</c:v>
                </c:pt>
                <c:pt idx="61">
                  <c:v>-9.8193073273000007</c:v>
                </c:pt>
                <c:pt idx="62">
                  <c:v>-9.9473524094000005</c:v>
                </c:pt>
                <c:pt idx="63">
                  <c:v>-10.098941803000001</c:v>
                </c:pt>
                <c:pt idx="64">
                  <c:v>-10.349619864999999</c:v>
                </c:pt>
                <c:pt idx="65">
                  <c:v>-10.794167519</c:v>
                </c:pt>
                <c:pt idx="66">
                  <c:v>-11.61560154</c:v>
                </c:pt>
                <c:pt idx="67">
                  <c:v>-12.82714653</c:v>
                </c:pt>
                <c:pt idx="68">
                  <c:v>-14.724248886</c:v>
                </c:pt>
                <c:pt idx="69">
                  <c:v>-17.282911300999999</c:v>
                </c:pt>
                <c:pt idx="70">
                  <c:v>-20.340650558</c:v>
                </c:pt>
                <c:pt idx="71">
                  <c:v>-23.537038803000002</c:v>
                </c:pt>
                <c:pt idx="72">
                  <c:v>-26.412334441999999</c:v>
                </c:pt>
                <c:pt idx="73">
                  <c:v>-28.610433577999999</c:v>
                </c:pt>
                <c:pt idx="74">
                  <c:v>-30.024341583000002</c:v>
                </c:pt>
                <c:pt idx="75">
                  <c:v>-30.583824157999999</c:v>
                </c:pt>
                <c:pt idx="76">
                  <c:v>-30.346508025999999</c:v>
                </c:pt>
                <c:pt idx="77">
                  <c:v>-29.326408386000001</c:v>
                </c:pt>
                <c:pt idx="78">
                  <c:v>-27.498867035</c:v>
                </c:pt>
                <c:pt idx="79">
                  <c:v>-24.940359116</c:v>
                </c:pt>
                <c:pt idx="80">
                  <c:v>-21.945211410999999</c:v>
                </c:pt>
                <c:pt idx="81">
                  <c:v>-18.966047286999999</c:v>
                </c:pt>
                <c:pt idx="82">
                  <c:v>-16.581506729000001</c:v>
                </c:pt>
                <c:pt idx="83">
                  <c:v>-14.907443046999999</c:v>
                </c:pt>
                <c:pt idx="84">
                  <c:v>-13.649697304</c:v>
                </c:pt>
                <c:pt idx="85">
                  <c:v>-12.585946083</c:v>
                </c:pt>
                <c:pt idx="86">
                  <c:v>-11.755290985</c:v>
                </c:pt>
                <c:pt idx="87">
                  <c:v>-11.033274650999999</c:v>
                </c:pt>
                <c:pt idx="88">
                  <c:v>-10.353264809000001</c:v>
                </c:pt>
                <c:pt idx="89">
                  <c:v>-9.7632465363000005</c:v>
                </c:pt>
                <c:pt idx="90">
                  <c:v>-9.2459363936999992</c:v>
                </c:pt>
                <c:pt idx="91">
                  <c:v>-8.9541788101000002</c:v>
                </c:pt>
                <c:pt idx="92">
                  <c:v>-8.8432598113999994</c:v>
                </c:pt>
                <c:pt idx="93">
                  <c:v>-8.8447504043999992</c:v>
                </c:pt>
                <c:pt idx="94">
                  <c:v>-8.9408397675</c:v>
                </c:pt>
                <c:pt idx="95">
                  <c:v>-9.2501115799000004</c:v>
                </c:pt>
                <c:pt idx="96">
                  <c:v>-9.6972465514999993</c:v>
                </c:pt>
                <c:pt idx="97">
                  <c:v>-10.20880127</c:v>
                </c:pt>
                <c:pt idx="98">
                  <c:v>-10.809401512000001</c:v>
                </c:pt>
                <c:pt idx="99">
                  <c:v>-11.439126968</c:v>
                </c:pt>
                <c:pt idx="100">
                  <c:v>-12.170971870000001</c:v>
                </c:pt>
                <c:pt idx="101">
                  <c:v>-12.956615448000001</c:v>
                </c:pt>
                <c:pt idx="102">
                  <c:v>-13.993660927000001</c:v>
                </c:pt>
                <c:pt idx="103">
                  <c:v>-15.45482254</c:v>
                </c:pt>
                <c:pt idx="104">
                  <c:v>-17.447082519999999</c:v>
                </c:pt>
                <c:pt idx="105">
                  <c:v>-19.835886001999999</c:v>
                </c:pt>
                <c:pt idx="106">
                  <c:v>-22.462581634999999</c:v>
                </c:pt>
                <c:pt idx="107">
                  <c:v>-25.04058075</c:v>
                </c:pt>
                <c:pt idx="108">
                  <c:v>-27.263772964000001</c:v>
                </c:pt>
                <c:pt idx="109">
                  <c:v>-28.832265853999999</c:v>
                </c:pt>
                <c:pt idx="110">
                  <c:v>-29.635885239</c:v>
                </c:pt>
                <c:pt idx="111">
                  <c:v>-29.587253571000002</c:v>
                </c:pt>
                <c:pt idx="112">
                  <c:v>-28.777276993000001</c:v>
                </c:pt>
                <c:pt idx="113">
                  <c:v>-27.236370087000001</c:v>
                </c:pt>
                <c:pt idx="114">
                  <c:v>-25.046218872000001</c:v>
                </c:pt>
                <c:pt idx="115">
                  <c:v>-22.356592178</c:v>
                </c:pt>
                <c:pt idx="116">
                  <c:v>-19.476325988999999</c:v>
                </c:pt>
                <c:pt idx="117">
                  <c:v>-16.687080383000001</c:v>
                </c:pt>
                <c:pt idx="118">
                  <c:v>-14.416551589999999</c:v>
                </c:pt>
                <c:pt idx="119">
                  <c:v>-12.845972060999999</c:v>
                </c:pt>
                <c:pt idx="120">
                  <c:v>-11.770669936999999</c:v>
                </c:pt>
                <c:pt idx="121">
                  <c:v>-10.896681786</c:v>
                </c:pt>
                <c:pt idx="122">
                  <c:v>-10.147322655</c:v>
                </c:pt>
                <c:pt idx="123">
                  <c:v>-9.4175281524999992</c:v>
                </c:pt>
                <c:pt idx="124">
                  <c:v>-8.7450876235999999</c:v>
                </c:pt>
                <c:pt idx="125">
                  <c:v>-8.0750474929999996</c:v>
                </c:pt>
                <c:pt idx="126">
                  <c:v>-7.3961548805000001</c:v>
                </c:pt>
                <c:pt idx="127">
                  <c:v>-6.5082702637000001</c:v>
                </c:pt>
                <c:pt idx="128">
                  <c:v>-5.4802927970999997</c:v>
                </c:pt>
                <c:pt idx="129">
                  <c:v>-4.3051180840000001</c:v>
                </c:pt>
                <c:pt idx="130">
                  <c:v>-3.1722388268000001</c:v>
                </c:pt>
                <c:pt idx="131">
                  <c:v>-2.1348822116999999</c:v>
                </c:pt>
                <c:pt idx="132">
                  <c:v>-1.4309617281</c:v>
                </c:pt>
                <c:pt idx="133">
                  <c:v>-0.78462707996000003</c:v>
                </c:pt>
                <c:pt idx="134">
                  <c:v>-0.13015374540999999</c:v>
                </c:pt>
                <c:pt idx="135">
                  <c:v>0.57028210163000004</c:v>
                </c:pt>
                <c:pt idx="136">
                  <c:v>1.0633171797000001</c:v>
                </c:pt>
                <c:pt idx="137">
                  <c:v>1.394490242</c:v>
                </c:pt>
                <c:pt idx="138">
                  <c:v>1.7285536528000001</c:v>
                </c:pt>
                <c:pt idx="139">
                  <c:v>2.0076098442000001</c:v>
                </c:pt>
                <c:pt idx="140">
                  <c:v>2.3038814068</c:v>
                </c:pt>
                <c:pt idx="141">
                  <c:v>2.5217869282000001</c:v>
                </c:pt>
                <c:pt idx="142">
                  <c:v>2.8045122622999998</c:v>
                </c:pt>
                <c:pt idx="143">
                  <c:v>3.0429251194</c:v>
                </c:pt>
                <c:pt idx="144">
                  <c:v>3.2954320907999999</c:v>
                </c:pt>
                <c:pt idx="145">
                  <c:v>3.5242264270999999</c:v>
                </c:pt>
                <c:pt idx="146">
                  <c:v>3.7609546185</c:v>
                </c:pt>
                <c:pt idx="147">
                  <c:v>3.8823049068</c:v>
                </c:pt>
                <c:pt idx="148">
                  <c:v>4.0353493690000004</c:v>
                </c:pt>
                <c:pt idx="149">
                  <c:v>4.3463349341999997</c:v>
                </c:pt>
                <c:pt idx="150">
                  <c:v>4.5001749992000004</c:v>
                </c:pt>
                <c:pt idx="151">
                  <c:v>4.4860463142000002</c:v>
                </c:pt>
                <c:pt idx="152">
                  <c:v>4.6531291008000002</c:v>
                </c:pt>
                <c:pt idx="153">
                  <c:v>4.9890184401999997</c:v>
                </c:pt>
                <c:pt idx="154">
                  <c:v>5.0977101325999996</c:v>
                </c:pt>
                <c:pt idx="155">
                  <c:v>4.9733867644999998</c:v>
                </c:pt>
                <c:pt idx="156">
                  <c:v>5.1282167435000003</c:v>
                </c:pt>
                <c:pt idx="157">
                  <c:v>5.4754414558000004</c:v>
                </c:pt>
                <c:pt idx="158">
                  <c:v>5.5415968895000001</c:v>
                </c:pt>
                <c:pt idx="159">
                  <c:v>5.3656892775999996</c:v>
                </c:pt>
                <c:pt idx="160">
                  <c:v>5.5082259177999999</c:v>
                </c:pt>
                <c:pt idx="161">
                  <c:v>5.8222880362999998</c:v>
                </c:pt>
                <c:pt idx="162">
                  <c:v>5.862139225</c:v>
                </c:pt>
                <c:pt idx="163">
                  <c:v>5.6762762069999999</c:v>
                </c:pt>
                <c:pt idx="164">
                  <c:v>5.7900934219</c:v>
                </c:pt>
                <c:pt idx="165">
                  <c:v>6.0761885642999998</c:v>
                </c:pt>
                <c:pt idx="166">
                  <c:v>6.0909204483000003</c:v>
                </c:pt>
                <c:pt idx="167">
                  <c:v>5.8973417281999998</c:v>
                </c:pt>
                <c:pt idx="168">
                  <c:v>5.9819636344999996</c:v>
                </c:pt>
                <c:pt idx="169">
                  <c:v>6.2496848105999998</c:v>
                </c:pt>
                <c:pt idx="170">
                  <c:v>6.2542576790000002</c:v>
                </c:pt>
                <c:pt idx="171">
                  <c:v>6.0649175644</c:v>
                </c:pt>
                <c:pt idx="172">
                  <c:v>6.1327290535000003</c:v>
                </c:pt>
                <c:pt idx="173">
                  <c:v>6.3962664603999997</c:v>
                </c:pt>
                <c:pt idx="174">
                  <c:v>6.4013228415999999</c:v>
                </c:pt>
                <c:pt idx="175">
                  <c:v>6.2196168900000002</c:v>
                </c:pt>
                <c:pt idx="176">
                  <c:v>6.2724833487999998</c:v>
                </c:pt>
                <c:pt idx="177">
                  <c:v>6.5312700271999997</c:v>
                </c:pt>
                <c:pt idx="178">
                  <c:v>6.5400915146000003</c:v>
                </c:pt>
                <c:pt idx="179">
                  <c:v>6.3679366112000002</c:v>
                </c:pt>
                <c:pt idx="180">
                  <c:v>6.4105958939000001</c:v>
                </c:pt>
                <c:pt idx="181">
                  <c:v>6.6660509109000001</c:v>
                </c:pt>
                <c:pt idx="182">
                  <c:v>6.6784682273999998</c:v>
                </c:pt>
                <c:pt idx="183">
                  <c:v>6.5152826308999998</c:v>
                </c:pt>
                <c:pt idx="184">
                  <c:v>6.5473246573999999</c:v>
                </c:pt>
                <c:pt idx="185">
                  <c:v>6.8010964394000002</c:v>
                </c:pt>
                <c:pt idx="186">
                  <c:v>6.8174791336</c:v>
                </c:pt>
                <c:pt idx="187">
                  <c:v>6.6640114784</c:v>
                </c:pt>
                <c:pt idx="188">
                  <c:v>6.6851129532</c:v>
                </c:pt>
                <c:pt idx="189">
                  <c:v>6.9359445572</c:v>
                </c:pt>
                <c:pt idx="190">
                  <c:v>6.9563622475000004</c:v>
                </c:pt>
                <c:pt idx="191">
                  <c:v>6.8147096634000004</c:v>
                </c:pt>
                <c:pt idx="192">
                  <c:v>6.8228883742999997</c:v>
                </c:pt>
                <c:pt idx="193">
                  <c:v>7.0687828063999998</c:v>
                </c:pt>
                <c:pt idx="194">
                  <c:v>7.0952935219000004</c:v>
                </c:pt>
                <c:pt idx="195">
                  <c:v>6.9673223494999998</c:v>
                </c:pt>
                <c:pt idx="196">
                  <c:v>6.9606323241999997</c:v>
                </c:pt>
                <c:pt idx="197">
                  <c:v>7.1982593536000001</c:v>
                </c:pt>
                <c:pt idx="198">
                  <c:v>7.2341403960999999</c:v>
                </c:pt>
                <c:pt idx="199">
                  <c:v>7.1227555274999999</c:v>
                </c:pt>
                <c:pt idx="200">
                  <c:v>7.0984435080999999</c:v>
                </c:pt>
                <c:pt idx="201">
                  <c:v>7.1516861915999996</c:v>
                </c:pt>
                <c:pt idx="202">
                  <c:v>6.7087965012000002</c:v>
                </c:pt>
                <c:pt idx="203">
                  <c:v>5.8688998222000004</c:v>
                </c:pt>
                <c:pt idx="204">
                  <c:v>4.9375500679000002</c:v>
                </c:pt>
                <c:pt idx="205">
                  <c:v>4.2558813095000003</c:v>
                </c:pt>
                <c:pt idx="206">
                  <c:v>3.5793180466000001</c:v>
                </c:pt>
                <c:pt idx="207">
                  <c:v>2.9967198372000001</c:v>
                </c:pt>
                <c:pt idx="208">
                  <c:v>2.7769856452999999</c:v>
                </c:pt>
                <c:pt idx="209">
                  <c:v>2.9733386039999998</c:v>
                </c:pt>
                <c:pt idx="210">
                  <c:v>3.0568938255</c:v>
                </c:pt>
                <c:pt idx="211">
                  <c:v>2.9652659893000002</c:v>
                </c:pt>
                <c:pt idx="212">
                  <c:v>2.9143600464000001</c:v>
                </c:pt>
                <c:pt idx="213">
                  <c:v>3.1027953625000002</c:v>
                </c:pt>
                <c:pt idx="214">
                  <c:v>3.1971976757</c:v>
                </c:pt>
                <c:pt idx="215">
                  <c:v>3.1054372787000002</c:v>
                </c:pt>
                <c:pt idx="216">
                  <c:v>3.0507855414999998</c:v>
                </c:pt>
                <c:pt idx="217">
                  <c:v>3.2320027351</c:v>
                </c:pt>
                <c:pt idx="218">
                  <c:v>3.3357181548999999</c:v>
                </c:pt>
                <c:pt idx="219">
                  <c:v>3.2445466517999999</c:v>
                </c:pt>
                <c:pt idx="220">
                  <c:v>3.1835525036000001</c:v>
                </c:pt>
                <c:pt idx="221">
                  <c:v>3.3598937987999999</c:v>
                </c:pt>
                <c:pt idx="222">
                  <c:v>3.4714043139999999</c:v>
                </c:pt>
                <c:pt idx="223">
                  <c:v>3.3817968369</c:v>
                </c:pt>
                <c:pt idx="224">
                  <c:v>3.3109054565</c:v>
                </c:pt>
                <c:pt idx="225">
                  <c:v>3.4785535336</c:v>
                </c:pt>
                <c:pt idx="226">
                  <c:v>3.5936121940999999</c:v>
                </c:pt>
                <c:pt idx="227">
                  <c:v>3.5091376305000002</c:v>
                </c:pt>
                <c:pt idx="228">
                  <c:v>3.4303784369999999</c:v>
                </c:pt>
                <c:pt idx="229">
                  <c:v>3.5877542496000001</c:v>
                </c:pt>
                <c:pt idx="230">
                  <c:v>3.7098791598999998</c:v>
                </c:pt>
                <c:pt idx="231">
                  <c:v>3.6330482960000001</c:v>
                </c:pt>
                <c:pt idx="232">
                  <c:v>3.5433218479000002</c:v>
                </c:pt>
                <c:pt idx="233">
                  <c:v>3.6773192883000001</c:v>
                </c:pt>
                <c:pt idx="234">
                  <c:v>3.8062570094999999</c:v>
                </c:pt>
                <c:pt idx="235">
                  <c:v>3.7335553169</c:v>
                </c:pt>
                <c:pt idx="236">
                  <c:v>3.6407446861000001</c:v>
                </c:pt>
                <c:pt idx="237">
                  <c:v>3.752686739</c:v>
                </c:pt>
                <c:pt idx="238">
                  <c:v>3.8821437359000002</c:v>
                </c:pt>
                <c:pt idx="239">
                  <c:v>3.8008077144999999</c:v>
                </c:pt>
                <c:pt idx="240">
                  <c:v>3.6996552943999998</c:v>
                </c:pt>
                <c:pt idx="241">
                  <c:v>3.7941853999999999</c:v>
                </c:pt>
                <c:pt idx="242">
                  <c:v>3.9146811962000001</c:v>
                </c:pt>
                <c:pt idx="243">
                  <c:v>3.8292133808000002</c:v>
                </c:pt>
                <c:pt idx="244">
                  <c:v>3.7101316452000002</c:v>
                </c:pt>
                <c:pt idx="245">
                  <c:v>3.7840211391</c:v>
                </c:pt>
                <c:pt idx="246">
                  <c:v>3.8698377608999999</c:v>
                </c:pt>
                <c:pt idx="247">
                  <c:v>3.7813928127000001</c:v>
                </c:pt>
                <c:pt idx="248">
                  <c:v>3.6448895930999998</c:v>
                </c:pt>
                <c:pt idx="249">
                  <c:v>3.6900267600999999</c:v>
                </c:pt>
                <c:pt idx="250">
                  <c:v>3.7426052094000002</c:v>
                </c:pt>
                <c:pt idx="251">
                  <c:v>3.6541287899000001</c:v>
                </c:pt>
                <c:pt idx="252">
                  <c:v>3.4864439963999998</c:v>
                </c:pt>
                <c:pt idx="253">
                  <c:v>3.4730441569999999</c:v>
                </c:pt>
                <c:pt idx="254">
                  <c:v>3.4861974716000002</c:v>
                </c:pt>
                <c:pt idx="255">
                  <c:v>3.3692061900999999</c:v>
                </c:pt>
                <c:pt idx="256">
                  <c:v>3.2087771893000001</c:v>
                </c:pt>
                <c:pt idx="257">
                  <c:v>3.1462509632</c:v>
                </c:pt>
                <c:pt idx="258">
                  <c:v>3.0752770901000002</c:v>
                </c:pt>
                <c:pt idx="259">
                  <c:v>2.9709231853000002</c:v>
                </c:pt>
                <c:pt idx="260">
                  <c:v>2.8124394417</c:v>
                </c:pt>
                <c:pt idx="261">
                  <c:v>2.721009016</c:v>
                </c:pt>
                <c:pt idx="262">
                  <c:v>2.5953190327</c:v>
                </c:pt>
                <c:pt idx="263">
                  <c:v>2.3547375202</c:v>
                </c:pt>
                <c:pt idx="264">
                  <c:v>2.3245360851000001</c:v>
                </c:pt>
                <c:pt idx="265">
                  <c:v>2.1077334881000001</c:v>
                </c:pt>
                <c:pt idx="266">
                  <c:v>1.762237668</c:v>
                </c:pt>
                <c:pt idx="267">
                  <c:v>1.4801578522000001</c:v>
                </c:pt>
                <c:pt idx="268">
                  <c:v>1.2615823745999999</c:v>
                </c:pt>
                <c:pt idx="269">
                  <c:v>0.79461783171</c:v>
                </c:pt>
                <c:pt idx="270">
                  <c:v>0.30473229288999998</c:v>
                </c:pt>
                <c:pt idx="271">
                  <c:v>-0.26723980904</c:v>
                </c:pt>
                <c:pt idx="272">
                  <c:v>-1.0090889931</c:v>
                </c:pt>
                <c:pt idx="273">
                  <c:v>-2.0732753276999998</c:v>
                </c:pt>
                <c:pt idx="274">
                  <c:v>-3.3313703537000001</c:v>
                </c:pt>
                <c:pt idx="275">
                  <c:v>-4.6556568146000004</c:v>
                </c:pt>
                <c:pt idx="276">
                  <c:v>-5.9530577659999997</c:v>
                </c:pt>
                <c:pt idx="277">
                  <c:v>-7.0401301384000003</c:v>
                </c:pt>
                <c:pt idx="278">
                  <c:v>-7.9884300232000003</c:v>
                </c:pt>
                <c:pt idx="279">
                  <c:v>-8.8747577667000002</c:v>
                </c:pt>
                <c:pt idx="280">
                  <c:v>-9.7570676804000005</c:v>
                </c:pt>
                <c:pt idx="281">
                  <c:v>-10.618900299</c:v>
                </c:pt>
                <c:pt idx="282">
                  <c:v>-11.509320259000001</c:v>
                </c:pt>
                <c:pt idx="283">
                  <c:v>-12.502200127</c:v>
                </c:pt>
                <c:pt idx="284">
                  <c:v>-13.708787918000001</c:v>
                </c:pt>
                <c:pt idx="285">
                  <c:v>-15.491603851000001</c:v>
                </c:pt>
                <c:pt idx="286">
                  <c:v>-18.117792130000002</c:v>
                </c:pt>
                <c:pt idx="287">
                  <c:v>-21.200584412000001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29600"/>
        <c:axId val="267131136"/>
      </c:lineChart>
      <c:catAx>
        <c:axId val="2671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31136"/>
        <c:crosses val="autoZero"/>
        <c:auto val="1"/>
        <c:lblAlgn val="ctr"/>
        <c:lblOffset val="100"/>
        <c:noMultiLvlLbl val="0"/>
      </c:catAx>
      <c:valAx>
        <c:axId val="267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工作表5!$P$3:$P$290</c:f>
              <c:numCache>
                <c:formatCode>0.00E+00</c:formatCode>
                <c:ptCount val="288"/>
                <c:pt idx="0">
                  <c:v>-24.362148285</c:v>
                </c:pt>
                <c:pt idx="1">
                  <c:v>-26.846288681000001</c:v>
                </c:pt>
                <c:pt idx="2">
                  <c:v>-28.640373230000002</c:v>
                </c:pt>
                <c:pt idx="3">
                  <c:v>-29.706464767</c:v>
                </c:pt>
                <c:pt idx="4">
                  <c:v>-30.083332062</c:v>
                </c:pt>
                <c:pt idx="5">
                  <c:v>-29.69026947</c:v>
                </c:pt>
                <c:pt idx="6">
                  <c:v>-28.457048415999999</c:v>
                </c:pt>
                <c:pt idx="7">
                  <c:v>-26.457832335999999</c:v>
                </c:pt>
                <c:pt idx="8">
                  <c:v>-23.866901398</c:v>
                </c:pt>
                <c:pt idx="9">
                  <c:v>-21.103130341</c:v>
                </c:pt>
                <c:pt idx="10">
                  <c:v>-18.589344024999999</c:v>
                </c:pt>
                <c:pt idx="11">
                  <c:v>-16.569595336999999</c:v>
                </c:pt>
                <c:pt idx="12">
                  <c:v>-14.991010665999999</c:v>
                </c:pt>
                <c:pt idx="13">
                  <c:v>-13.805810928</c:v>
                </c:pt>
                <c:pt idx="14">
                  <c:v>-12.908441544</c:v>
                </c:pt>
                <c:pt idx="15">
                  <c:v>-12.13892746</c:v>
                </c:pt>
                <c:pt idx="16">
                  <c:v>-11.487565994000001</c:v>
                </c:pt>
                <c:pt idx="17">
                  <c:v>-10.895632744</c:v>
                </c:pt>
                <c:pt idx="18">
                  <c:v>-10.301050185999999</c:v>
                </c:pt>
                <c:pt idx="19">
                  <c:v>-9.8560409545999992</c:v>
                </c:pt>
                <c:pt idx="20">
                  <c:v>-9.4270744323999995</c:v>
                </c:pt>
                <c:pt idx="21">
                  <c:v>-9.2486143112000008</c:v>
                </c:pt>
                <c:pt idx="22">
                  <c:v>-9.1749238967999993</c:v>
                </c:pt>
                <c:pt idx="23">
                  <c:v>-9.1508378983000007</c:v>
                </c:pt>
                <c:pt idx="24">
                  <c:v>-9.3102054596000006</c:v>
                </c:pt>
                <c:pt idx="25">
                  <c:v>-9.6222591400000006</c:v>
                </c:pt>
                <c:pt idx="26">
                  <c:v>-10.142827034</c:v>
                </c:pt>
                <c:pt idx="27">
                  <c:v>-10.708634376999999</c:v>
                </c:pt>
                <c:pt idx="28">
                  <c:v>-11.379099846000001</c:v>
                </c:pt>
                <c:pt idx="29">
                  <c:v>-12.062236786</c:v>
                </c:pt>
                <c:pt idx="30">
                  <c:v>-12.934253693</c:v>
                </c:pt>
                <c:pt idx="31">
                  <c:v>-14.008015632999999</c:v>
                </c:pt>
                <c:pt idx="32">
                  <c:v>-15.338624000999999</c:v>
                </c:pt>
                <c:pt idx="33">
                  <c:v>-17.205858231000001</c:v>
                </c:pt>
                <c:pt idx="34">
                  <c:v>-19.880369185999999</c:v>
                </c:pt>
                <c:pt idx="35">
                  <c:v>-22.947784424000002</c:v>
                </c:pt>
                <c:pt idx="36">
                  <c:v>-25.854066848999999</c:v>
                </c:pt>
                <c:pt idx="37">
                  <c:v>-28.175497055000001</c:v>
                </c:pt>
                <c:pt idx="38">
                  <c:v>-29.732677460000001</c:v>
                </c:pt>
                <c:pt idx="39">
                  <c:v>-30.483602523999998</c:v>
                </c:pt>
                <c:pt idx="40">
                  <c:v>-30.467885971000001</c:v>
                </c:pt>
                <c:pt idx="41">
                  <c:v>-29.606958388999999</c:v>
                </c:pt>
                <c:pt idx="42">
                  <c:v>-27.927438735999999</c:v>
                </c:pt>
                <c:pt idx="43">
                  <c:v>-25.462165833</c:v>
                </c:pt>
                <c:pt idx="44">
                  <c:v>-22.415410994999998</c:v>
                </c:pt>
                <c:pt idx="45">
                  <c:v>-19.188476562000002</c:v>
                </c:pt>
                <c:pt idx="46">
                  <c:v>-16.285764694000001</c:v>
                </c:pt>
                <c:pt idx="47">
                  <c:v>-13.942088127</c:v>
                </c:pt>
                <c:pt idx="48">
                  <c:v>-12.313863754</c:v>
                </c:pt>
                <c:pt idx="49">
                  <c:v>-11.234154701</c:v>
                </c:pt>
                <c:pt idx="50">
                  <c:v>-10.512022972</c:v>
                </c:pt>
                <c:pt idx="51">
                  <c:v>-10.137051582</c:v>
                </c:pt>
                <c:pt idx="52">
                  <c:v>-9.8832960129000007</c:v>
                </c:pt>
                <c:pt idx="53">
                  <c:v>-9.7092609406000001</c:v>
                </c:pt>
                <c:pt idx="54">
                  <c:v>-9.6661615372000007</c:v>
                </c:pt>
                <c:pt idx="55">
                  <c:v>-9.9479227066</c:v>
                </c:pt>
                <c:pt idx="56">
                  <c:v>-10.220259666</c:v>
                </c:pt>
                <c:pt idx="57">
                  <c:v>-10.438182831000001</c:v>
                </c:pt>
                <c:pt idx="58">
                  <c:v>-10.333956718</c:v>
                </c:pt>
                <c:pt idx="59">
                  <c:v>-9.9583234787000006</c:v>
                </c:pt>
                <c:pt idx="60">
                  <c:v>-9.5858421325999998</c:v>
                </c:pt>
                <c:pt idx="61">
                  <c:v>-9.3545703887999991</c:v>
                </c:pt>
                <c:pt idx="62">
                  <c:v>-9.4454088210999991</c:v>
                </c:pt>
                <c:pt idx="63">
                  <c:v>-9.5304813384999996</c:v>
                </c:pt>
                <c:pt idx="64">
                  <c:v>-9.7317390441999994</c:v>
                </c:pt>
                <c:pt idx="65">
                  <c:v>-10.119174004</c:v>
                </c:pt>
                <c:pt idx="66">
                  <c:v>-10.947271346999999</c:v>
                </c:pt>
                <c:pt idx="67">
                  <c:v>-12.156322479</c:v>
                </c:pt>
                <c:pt idx="68">
                  <c:v>-13.982871056</c:v>
                </c:pt>
                <c:pt idx="69">
                  <c:v>-16.505498886000002</c:v>
                </c:pt>
                <c:pt idx="70">
                  <c:v>-19.550968170000001</c:v>
                </c:pt>
                <c:pt idx="71">
                  <c:v>-22.768693924000001</c:v>
                </c:pt>
                <c:pt idx="72">
                  <c:v>-25.669685363999999</c:v>
                </c:pt>
                <c:pt idx="73">
                  <c:v>-27.913751602000001</c:v>
                </c:pt>
                <c:pt idx="74">
                  <c:v>-29.376775742</c:v>
                </c:pt>
                <c:pt idx="75">
                  <c:v>-30.002511978000001</c:v>
                </c:pt>
                <c:pt idx="76">
                  <c:v>-29.841386794999998</c:v>
                </c:pt>
                <c:pt idx="77">
                  <c:v>-28.909162520999999</c:v>
                </c:pt>
                <c:pt idx="78">
                  <c:v>-27.162477493000001</c:v>
                </c:pt>
                <c:pt idx="79">
                  <c:v>-24.680366515999999</c:v>
                </c:pt>
                <c:pt idx="80">
                  <c:v>-21.738050461</c:v>
                </c:pt>
                <c:pt idx="81">
                  <c:v>-18.804080963000001</c:v>
                </c:pt>
                <c:pt idx="82">
                  <c:v>-16.453493118000001</c:v>
                </c:pt>
                <c:pt idx="83">
                  <c:v>-14.818469048000001</c:v>
                </c:pt>
                <c:pt idx="84">
                  <c:v>-13.557686806</c:v>
                </c:pt>
                <c:pt idx="85">
                  <c:v>-12.469099998000001</c:v>
                </c:pt>
                <c:pt idx="86">
                  <c:v>-11.571083069</c:v>
                </c:pt>
                <c:pt idx="87">
                  <c:v>-10.813140869</c:v>
                </c:pt>
                <c:pt idx="88">
                  <c:v>-10.084594727000001</c:v>
                </c:pt>
                <c:pt idx="89">
                  <c:v>-9.4176521301000005</c:v>
                </c:pt>
                <c:pt idx="90">
                  <c:v>-8.8775024414000008</c:v>
                </c:pt>
                <c:pt idx="91">
                  <c:v>-8.5350456238000003</c:v>
                </c:pt>
                <c:pt idx="92">
                  <c:v>-8.3494091033999993</c:v>
                </c:pt>
                <c:pt idx="93">
                  <c:v>-8.3230199813999999</c:v>
                </c:pt>
                <c:pt idx="94">
                  <c:v>-8.4302511214999996</c:v>
                </c:pt>
                <c:pt idx="95">
                  <c:v>-8.7418994903999998</c:v>
                </c:pt>
                <c:pt idx="96">
                  <c:v>-9.1438913344999992</c:v>
                </c:pt>
                <c:pt idx="97">
                  <c:v>-9.6226377487000008</c:v>
                </c:pt>
                <c:pt idx="98">
                  <c:v>-10.224187851</c:v>
                </c:pt>
                <c:pt idx="99">
                  <c:v>-10.83490181</c:v>
                </c:pt>
                <c:pt idx="100">
                  <c:v>-11.523213387</c:v>
                </c:pt>
                <c:pt idx="101">
                  <c:v>-12.271164894</c:v>
                </c:pt>
                <c:pt idx="102">
                  <c:v>-13.244066238</c:v>
                </c:pt>
                <c:pt idx="103">
                  <c:v>-14.500904083</c:v>
                </c:pt>
                <c:pt idx="104">
                  <c:v>-16.250988007</c:v>
                </c:pt>
                <c:pt idx="105">
                  <c:v>-18.590866088999999</c:v>
                </c:pt>
                <c:pt idx="106">
                  <c:v>-21.376171112000002</c:v>
                </c:pt>
                <c:pt idx="107">
                  <c:v>-24.157014846999999</c:v>
                </c:pt>
                <c:pt idx="108">
                  <c:v>-26.544240951999999</c:v>
                </c:pt>
                <c:pt idx="109">
                  <c:v>-28.209314345999999</c:v>
                </c:pt>
                <c:pt idx="110">
                  <c:v>-29.105537415000001</c:v>
                </c:pt>
                <c:pt idx="111">
                  <c:v>-29.174215317000002</c:v>
                </c:pt>
                <c:pt idx="112">
                  <c:v>-28.520431518999999</c:v>
                </c:pt>
                <c:pt idx="113">
                  <c:v>-27.123584746999999</c:v>
                </c:pt>
                <c:pt idx="114">
                  <c:v>-24.981031418000001</c:v>
                </c:pt>
                <c:pt idx="115">
                  <c:v>-22.194816588999998</c:v>
                </c:pt>
                <c:pt idx="116">
                  <c:v>-19.136299133000001</c:v>
                </c:pt>
                <c:pt idx="117">
                  <c:v>-16.227724075000001</c:v>
                </c:pt>
                <c:pt idx="118">
                  <c:v>-13.967720032000001</c:v>
                </c:pt>
                <c:pt idx="119">
                  <c:v>-12.421289443999999</c:v>
                </c:pt>
                <c:pt idx="120">
                  <c:v>-11.318337440000001</c:v>
                </c:pt>
                <c:pt idx="121">
                  <c:v>-10.399007796999999</c:v>
                </c:pt>
                <c:pt idx="122">
                  <c:v>-9.5606994629000006</c:v>
                </c:pt>
                <c:pt idx="123">
                  <c:v>-8.7540769577000006</c:v>
                </c:pt>
                <c:pt idx="124">
                  <c:v>-7.9691996573999999</c:v>
                </c:pt>
                <c:pt idx="125">
                  <c:v>-7.1590623856000004</c:v>
                </c:pt>
                <c:pt idx="126">
                  <c:v>-6.3296594620000004</c:v>
                </c:pt>
                <c:pt idx="127">
                  <c:v>-5.3824553489999998</c:v>
                </c:pt>
                <c:pt idx="128">
                  <c:v>-4.3776893615999999</c:v>
                </c:pt>
                <c:pt idx="129">
                  <c:v>-3.2944517136</c:v>
                </c:pt>
                <c:pt idx="130">
                  <c:v>-2.2570848465000002</c:v>
                </c:pt>
                <c:pt idx="131">
                  <c:v>-1.3385369778</c:v>
                </c:pt>
                <c:pt idx="132">
                  <c:v>-0.80692821740999998</c:v>
                </c:pt>
                <c:pt idx="133">
                  <c:v>-0.31617179512999999</c:v>
                </c:pt>
                <c:pt idx="134">
                  <c:v>8.9854568243000005E-2</c:v>
                </c:pt>
                <c:pt idx="135">
                  <c:v>0.56103354691999996</c:v>
                </c:pt>
                <c:pt idx="136">
                  <c:v>0.98111659287999997</c:v>
                </c:pt>
                <c:pt idx="137">
                  <c:v>1.3638983965</c:v>
                </c:pt>
                <c:pt idx="138">
                  <c:v>1.7826136350999999</c:v>
                </c:pt>
                <c:pt idx="139">
                  <c:v>2.2502400874999999</c:v>
                </c:pt>
                <c:pt idx="140">
                  <c:v>2.6652524470999999</c:v>
                </c:pt>
                <c:pt idx="141">
                  <c:v>3.0217926502000001</c:v>
                </c:pt>
                <c:pt idx="142">
                  <c:v>3.4126315116999999</c:v>
                </c:pt>
                <c:pt idx="143">
                  <c:v>3.7533042431000001</c:v>
                </c:pt>
                <c:pt idx="144">
                  <c:v>4.1179051399000004</c:v>
                </c:pt>
                <c:pt idx="145">
                  <c:v>4.4235348701000001</c:v>
                </c:pt>
                <c:pt idx="146">
                  <c:v>4.7735214233000001</c:v>
                </c:pt>
                <c:pt idx="147">
                  <c:v>4.9600448608000001</c:v>
                </c:pt>
                <c:pt idx="148">
                  <c:v>5.1754298209999998</c:v>
                </c:pt>
                <c:pt idx="149">
                  <c:v>5.5818448067000004</c:v>
                </c:pt>
                <c:pt idx="150">
                  <c:v>5.8112511634999997</c:v>
                </c:pt>
                <c:pt idx="151">
                  <c:v>5.8566517830000002</c:v>
                </c:pt>
                <c:pt idx="152">
                  <c:v>6.1126704215999998</c:v>
                </c:pt>
                <c:pt idx="153">
                  <c:v>6.4897551537</c:v>
                </c:pt>
                <c:pt idx="154">
                  <c:v>6.6861829758000004</c:v>
                </c:pt>
                <c:pt idx="155">
                  <c:v>6.6506528854000004</c:v>
                </c:pt>
                <c:pt idx="156">
                  <c:v>6.8802323340999996</c:v>
                </c:pt>
                <c:pt idx="157">
                  <c:v>7.2556962967</c:v>
                </c:pt>
                <c:pt idx="158">
                  <c:v>7.3987259864999997</c:v>
                </c:pt>
                <c:pt idx="159">
                  <c:v>7.3124008179000004</c:v>
                </c:pt>
                <c:pt idx="160">
                  <c:v>7.5254883766000003</c:v>
                </c:pt>
                <c:pt idx="161">
                  <c:v>7.8774170875999996</c:v>
                </c:pt>
                <c:pt idx="162">
                  <c:v>7.9760541916000003</c:v>
                </c:pt>
                <c:pt idx="163">
                  <c:v>7.8602471351999998</c:v>
                </c:pt>
                <c:pt idx="164">
                  <c:v>8.0474224090999993</c:v>
                </c:pt>
                <c:pt idx="165">
                  <c:v>8.3798484801999997</c:v>
                </c:pt>
                <c:pt idx="166">
                  <c:v>8.4637269974000002</c:v>
                </c:pt>
                <c:pt idx="167">
                  <c:v>8.3376827240000004</c:v>
                </c:pt>
                <c:pt idx="168">
                  <c:v>8.5031566620000003</c:v>
                </c:pt>
                <c:pt idx="169">
                  <c:v>8.8157768250000004</c:v>
                </c:pt>
                <c:pt idx="170">
                  <c:v>8.8895931243999993</c:v>
                </c:pt>
                <c:pt idx="171">
                  <c:v>8.7601232528999997</c:v>
                </c:pt>
                <c:pt idx="172">
                  <c:v>8.9062137604</c:v>
                </c:pt>
                <c:pt idx="173">
                  <c:v>9.2161207198999993</c:v>
                </c:pt>
                <c:pt idx="174">
                  <c:v>9.2885532379000004</c:v>
                </c:pt>
                <c:pt idx="175">
                  <c:v>9.1652154921999998</c:v>
                </c:pt>
                <c:pt idx="176">
                  <c:v>9.2928638457999995</c:v>
                </c:pt>
                <c:pt idx="177">
                  <c:v>9.5995273589999996</c:v>
                </c:pt>
                <c:pt idx="178">
                  <c:v>9.6731967926000006</c:v>
                </c:pt>
                <c:pt idx="179">
                  <c:v>9.5618400573999995</c:v>
                </c:pt>
                <c:pt idx="180">
                  <c:v>9.6749563216999999</c:v>
                </c:pt>
                <c:pt idx="181">
                  <c:v>9.9801301955999993</c:v>
                </c:pt>
                <c:pt idx="182">
                  <c:v>10.055224419</c:v>
                </c:pt>
                <c:pt idx="183">
                  <c:v>9.9539661407000004</c:v>
                </c:pt>
                <c:pt idx="184">
                  <c:v>10.051746368</c:v>
                </c:pt>
                <c:pt idx="185">
                  <c:v>10.355344772</c:v>
                </c:pt>
                <c:pt idx="186">
                  <c:v>10.437415122999999</c:v>
                </c:pt>
                <c:pt idx="187">
                  <c:v>10.348642349</c:v>
                </c:pt>
                <c:pt idx="188">
                  <c:v>10.428768158</c:v>
                </c:pt>
                <c:pt idx="189">
                  <c:v>10.724221229999999</c:v>
                </c:pt>
                <c:pt idx="190">
                  <c:v>10.814914702999999</c:v>
                </c:pt>
                <c:pt idx="191">
                  <c:v>10.741952896000001</c:v>
                </c:pt>
                <c:pt idx="192">
                  <c:v>10.806648254000001</c:v>
                </c:pt>
                <c:pt idx="193">
                  <c:v>11.092572212</c:v>
                </c:pt>
                <c:pt idx="194">
                  <c:v>11.193403244000001</c:v>
                </c:pt>
                <c:pt idx="195">
                  <c:v>11.130746841000001</c:v>
                </c:pt>
                <c:pt idx="196">
                  <c:v>11.182956696</c:v>
                </c:pt>
                <c:pt idx="197">
                  <c:v>11.459532738</c:v>
                </c:pt>
                <c:pt idx="198">
                  <c:v>11.054102898</c:v>
                </c:pt>
                <c:pt idx="199">
                  <c:v>9.5083646773999995</c:v>
                </c:pt>
                <c:pt idx="200">
                  <c:v>7.2887468338000003</c:v>
                </c:pt>
                <c:pt idx="201">
                  <c:v>4.8531589508000001</c:v>
                </c:pt>
                <c:pt idx="202">
                  <c:v>2.2830116749</c:v>
                </c:pt>
                <c:pt idx="203">
                  <c:v>-1.7281912266999998E-2</c:v>
                </c:pt>
                <c:pt idx="204">
                  <c:v>-1.480219245</c:v>
                </c:pt>
                <c:pt idx="205">
                  <c:v>-1.7489272356000001</c:v>
                </c:pt>
                <c:pt idx="206">
                  <c:v>-1.6101621389</c:v>
                </c:pt>
                <c:pt idx="207">
                  <c:v>-1.6460045576</c:v>
                </c:pt>
                <c:pt idx="208">
                  <c:v>-1.6207883357999999</c:v>
                </c:pt>
                <c:pt idx="209">
                  <c:v>-1.3786081076000001</c:v>
                </c:pt>
                <c:pt idx="210">
                  <c:v>-1.2287499904999999</c:v>
                </c:pt>
                <c:pt idx="211">
                  <c:v>-1.258841157</c:v>
                </c:pt>
                <c:pt idx="212">
                  <c:v>-1.2402895689</c:v>
                </c:pt>
                <c:pt idx="213">
                  <c:v>-1.0104738473999999</c:v>
                </c:pt>
                <c:pt idx="214">
                  <c:v>-0.85116809606999999</c:v>
                </c:pt>
                <c:pt idx="215">
                  <c:v>-0.87391793728</c:v>
                </c:pt>
                <c:pt idx="216">
                  <c:v>-0.86051940918000003</c:v>
                </c:pt>
                <c:pt idx="217">
                  <c:v>-0.64090710878000001</c:v>
                </c:pt>
                <c:pt idx="218">
                  <c:v>-0.47327286005000002</c:v>
                </c:pt>
                <c:pt idx="219">
                  <c:v>-0.49371385573999998</c:v>
                </c:pt>
                <c:pt idx="220">
                  <c:v>-0.48700726032000002</c:v>
                </c:pt>
                <c:pt idx="221">
                  <c:v>-0.27686330675999998</c:v>
                </c:pt>
                <c:pt idx="222">
                  <c:v>-0.10011843592</c:v>
                </c:pt>
                <c:pt idx="223">
                  <c:v>-0.11491557211</c:v>
                </c:pt>
                <c:pt idx="224">
                  <c:v>-0.11465080082</c:v>
                </c:pt>
                <c:pt idx="225">
                  <c:v>7.9734243452999995E-2</c:v>
                </c:pt>
                <c:pt idx="226">
                  <c:v>0.25977104901999998</c:v>
                </c:pt>
                <c:pt idx="227">
                  <c:v>0.25049671531000001</c:v>
                </c:pt>
                <c:pt idx="228">
                  <c:v>0.24654388427999999</c:v>
                </c:pt>
                <c:pt idx="229">
                  <c:v>0.42776581645</c:v>
                </c:pt>
                <c:pt idx="230">
                  <c:v>0.61490345001000002</c:v>
                </c:pt>
                <c:pt idx="231">
                  <c:v>0.60444450378000003</c:v>
                </c:pt>
                <c:pt idx="232">
                  <c:v>0.59209471941000003</c:v>
                </c:pt>
                <c:pt idx="233">
                  <c:v>0.75641137361999999</c:v>
                </c:pt>
                <c:pt idx="234">
                  <c:v>0.94511234759999996</c:v>
                </c:pt>
                <c:pt idx="235">
                  <c:v>0.93514150381000005</c:v>
                </c:pt>
                <c:pt idx="236">
                  <c:v>0.91964769362999998</c:v>
                </c:pt>
                <c:pt idx="237">
                  <c:v>1.0700924397</c:v>
                </c:pt>
                <c:pt idx="238">
                  <c:v>1.2454240322000001</c:v>
                </c:pt>
                <c:pt idx="239">
                  <c:v>1.2309838532999999</c:v>
                </c:pt>
                <c:pt idx="240">
                  <c:v>1.2060409783999999</c:v>
                </c:pt>
                <c:pt idx="241">
                  <c:v>1.3445459604000001</c:v>
                </c:pt>
                <c:pt idx="242">
                  <c:v>1.4993293285</c:v>
                </c:pt>
                <c:pt idx="243">
                  <c:v>1.4829586744000001</c:v>
                </c:pt>
                <c:pt idx="244">
                  <c:v>1.4429119825000001</c:v>
                </c:pt>
                <c:pt idx="245">
                  <c:v>1.5582213402</c:v>
                </c:pt>
                <c:pt idx="246">
                  <c:v>1.6830922365000001</c:v>
                </c:pt>
                <c:pt idx="247">
                  <c:v>1.6662254332999999</c:v>
                </c:pt>
                <c:pt idx="248">
                  <c:v>1.616052866</c:v>
                </c:pt>
                <c:pt idx="249">
                  <c:v>1.6914485693000001</c:v>
                </c:pt>
                <c:pt idx="250">
                  <c:v>1.795173049</c:v>
                </c:pt>
                <c:pt idx="251">
                  <c:v>1.7743256091999999</c:v>
                </c:pt>
                <c:pt idx="252">
                  <c:v>1.6868122816</c:v>
                </c:pt>
                <c:pt idx="253">
                  <c:v>1.7408055066999999</c:v>
                </c:pt>
                <c:pt idx="254">
                  <c:v>1.7577384709999999</c:v>
                </c:pt>
                <c:pt idx="255">
                  <c:v>1.7552583218</c:v>
                </c:pt>
                <c:pt idx="256">
                  <c:v>1.6832621098</c:v>
                </c:pt>
                <c:pt idx="257">
                  <c:v>1.6776913404</c:v>
                </c:pt>
                <c:pt idx="258">
                  <c:v>1.6426851749</c:v>
                </c:pt>
                <c:pt idx="259">
                  <c:v>1.6236001253000001</c:v>
                </c:pt>
                <c:pt idx="260">
                  <c:v>1.5561255217000001</c:v>
                </c:pt>
                <c:pt idx="261">
                  <c:v>1.5239726305000001</c:v>
                </c:pt>
                <c:pt idx="262">
                  <c:v>1.4320572615</c:v>
                </c:pt>
                <c:pt idx="263">
                  <c:v>1.2763364315000001</c:v>
                </c:pt>
                <c:pt idx="264">
                  <c:v>1.323248148</c:v>
                </c:pt>
                <c:pt idx="265">
                  <c:v>1.1221125126</c:v>
                </c:pt>
                <c:pt idx="266">
                  <c:v>0.86029410362000003</c:v>
                </c:pt>
                <c:pt idx="267">
                  <c:v>0.63430058956000002</c:v>
                </c:pt>
                <c:pt idx="268">
                  <c:v>0.45354238152999998</c:v>
                </c:pt>
                <c:pt idx="269">
                  <c:v>5.0099831073999998E-2</c:v>
                </c:pt>
                <c:pt idx="270">
                  <c:v>-0.38887983561</c:v>
                </c:pt>
                <c:pt idx="271">
                  <c:v>-0.90842372178999997</c:v>
                </c:pt>
                <c:pt idx="272">
                  <c:v>-1.6198445559000001</c:v>
                </c:pt>
                <c:pt idx="273">
                  <c:v>-2.6303977966000001</c:v>
                </c:pt>
                <c:pt idx="274">
                  <c:v>-3.8596518039999999</c:v>
                </c:pt>
                <c:pt idx="275">
                  <c:v>-5.1469821930000004</c:v>
                </c:pt>
                <c:pt idx="276">
                  <c:v>-6.4095377922000001</c:v>
                </c:pt>
                <c:pt idx="277">
                  <c:v>-7.4567899704</c:v>
                </c:pt>
                <c:pt idx="278">
                  <c:v>-8.3827714919999998</c:v>
                </c:pt>
                <c:pt idx="279">
                  <c:v>-9.2339401245000001</c:v>
                </c:pt>
                <c:pt idx="280">
                  <c:v>-10.085618019</c:v>
                </c:pt>
                <c:pt idx="281">
                  <c:v>-10.916275024000001</c:v>
                </c:pt>
                <c:pt idx="282">
                  <c:v>-11.784576416</c:v>
                </c:pt>
                <c:pt idx="283">
                  <c:v>-12.750435829000001</c:v>
                </c:pt>
                <c:pt idx="284">
                  <c:v>-13.937986373999999</c:v>
                </c:pt>
                <c:pt idx="285">
                  <c:v>-15.699666977</c:v>
                </c:pt>
                <c:pt idx="286">
                  <c:v>-18.311613083000001</c:v>
                </c:pt>
                <c:pt idx="287">
                  <c:v>-21.377676009999998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工作表5!$Q$3:$Q$290</c:f>
              <c:numCache>
                <c:formatCode>0.00E+00</c:formatCode>
                <c:ptCount val="288"/>
                <c:pt idx="0">
                  <c:v>-24.490978241000001</c:v>
                </c:pt>
                <c:pt idx="1">
                  <c:v>-26.977254867999999</c:v>
                </c:pt>
                <c:pt idx="2">
                  <c:v>-28.76925087</c:v>
                </c:pt>
                <c:pt idx="3">
                  <c:v>-29.837285994999998</c:v>
                </c:pt>
                <c:pt idx="4">
                  <c:v>-30.212289810000001</c:v>
                </c:pt>
                <c:pt idx="5">
                  <c:v>-29.820825577000001</c:v>
                </c:pt>
                <c:pt idx="6">
                  <c:v>-28.585832595999999</c:v>
                </c:pt>
                <c:pt idx="7">
                  <c:v>-26.588020324999999</c:v>
                </c:pt>
                <c:pt idx="8">
                  <c:v>-23.995792389000002</c:v>
                </c:pt>
                <c:pt idx="9">
                  <c:v>-21.233497620000001</c:v>
                </c:pt>
                <c:pt idx="10">
                  <c:v>-18.717945099000001</c:v>
                </c:pt>
                <c:pt idx="11">
                  <c:v>-16.699440001999999</c:v>
                </c:pt>
                <c:pt idx="12">
                  <c:v>-15.120312691000001</c:v>
                </c:pt>
                <c:pt idx="13">
                  <c:v>-13.93656826</c:v>
                </c:pt>
                <c:pt idx="14">
                  <c:v>-13.036862373</c:v>
                </c:pt>
                <c:pt idx="15">
                  <c:v>-12.268145561000001</c:v>
                </c:pt>
                <c:pt idx="16">
                  <c:v>-11.617271423</c:v>
                </c:pt>
                <c:pt idx="17">
                  <c:v>-11.027400017</c:v>
                </c:pt>
                <c:pt idx="18">
                  <c:v>-10.427978516</c:v>
                </c:pt>
                <c:pt idx="19">
                  <c:v>-9.9847421646000001</c:v>
                </c:pt>
                <c:pt idx="20">
                  <c:v>-9.5572938919000006</c:v>
                </c:pt>
                <c:pt idx="21">
                  <c:v>-9.3802413940000005</c:v>
                </c:pt>
                <c:pt idx="22">
                  <c:v>-9.3029956818000006</c:v>
                </c:pt>
                <c:pt idx="23">
                  <c:v>-9.2786989212000002</c:v>
                </c:pt>
                <c:pt idx="24">
                  <c:v>-9.4414682388000006</c:v>
                </c:pt>
                <c:pt idx="25">
                  <c:v>-9.7525157928000006</c:v>
                </c:pt>
                <c:pt idx="26">
                  <c:v>-10.27165699</c:v>
                </c:pt>
                <c:pt idx="27">
                  <c:v>-10.83859539</c:v>
                </c:pt>
                <c:pt idx="28">
                  <c:v>-11.508461951999999</c:v>
                </c:pt>
                <c:pt idx="29">
                  <c:v>-12.192394257</c:v>
                </c:pt>
                <c:pt idx="30">
                  <c:v>-13.063885688999999</c:v>
                </c:pt>
                <c:pt idx="31">
                  <c:v>-14.138613701000001</c:v>
                </c:pt>
                <c:pt idx="32">
                  <c:v>-15.46901226</c:v>
                </c:pt>
                <c:pt idx="33">
                  <c:v>-17.336969375999999</c:v>
                </c:pt>
                <c:pt idx="34">
                  <c:v>-20.011466980000002</c:v>
                </c:pt>
                <c:pt idx="35">
                  <c:v>-23.079872130999998</c:v>
                </c:pt>
                <c:pt idx="36">
                  <c:v>-25.986373901</c:v>
                </c:pt>
                <c:pt idx="37">
                  <c:v>-28.308307648</c:v>
                </c:pt>
                <c:pt idx="38">
                  <c:v>-29.865261078</c:v>
                </c:pt>
                <c:pt idx="39">
                  <c:v>-30.615825653000002</c:v>
                </c:pt>
                <c:pt idx="40">
                  <c:v>-30.599773407000001</c:v>
                </c:pt>
                <c:pt idx="41">
                  <c:v>-29.738294601</c:v>
                </c:pt>
                <c:pt idx="42">
                  <c:v>-28.057395934999999</c:v>
                </c:pt>
                <c:pt idx="43">
                  <c:v>-25.590988158999998</c:v>
                </c:pt>
                <c:pt idx="44">
                  <c:v>-22.542873383</c:v>
                </c:pt>
                <c:pt idx="45">
                  <c:v>-19.314996719</c:v>
                </c:pt>
                <c:pt idx="46">
                  <c:v>-16.411037445000002</c:v>
                </c:pt>
                <c:pt idx="47">
                  <c:v>-14.068318367</c:v>
                </c:pt>
                <c:pt idx="48">
                  <c:v>-12.442450523</c:v>
                </c:pt>
                <c:pt idx="49">
                  <c:v>-11.360082626000001</c:v>
                </c:pt>
                <c:pt idx="50">
                  <c:v>-10.639955520999999</c:v>
                </c:pt>
                <c:pt idx="51">
                  <c:v>-10.264932632000001</c:v>
                </c:pt>
                <c:pt idx="52">
                  <c:v>-10.014378548</c:v>
                </c:pt>
                <c:pt idx="53">
                  <c:v>-9.8413772582999997</c:v>
                </c:pt>
                <c:pt idx="54">
                  <c:v>-9.8090848922999996</c:v>
                </c:pt>
                <c:pt idx="55">
                  <c:v>-10.092679977</c:v>
                </c:pt>
                <c:pt idx="56">
                  <c:v>-10.376853943</c:v>
                </c:pt>
                <c:pt idx="57">
                  <c:v>-10.591537475999999</c:v>
                </c:pt>
                <c:pt idx="58">
                  <c:v>-10.473768234</c:v>
                </c:pt>
                <c:pt idx="59">
                  <c:v>-10.095174789</c:v>
                </c:pt>
                <c:pt idx="60">
                  <c:v>-9.7201042174999994</c:v>
                </c:pt>
                <c:pt idx="61">
                  <c:v>-9.4990034103000003</c:v>
                </c:pt>
                <c:pt idx="62">
                  <c:v>-9.5763673782000005</c:v>
                </c:pt>
                <c:pt idx="63">
                  <c:v>-9.6654548644999991</c:v>
                </c:pt>
                <c:pt idx="64">
                  <c:v>-9.8627996445000008</c:v>
                </c:pt>
                <c:pt idx="65">
                  <c:v>-10.261889458000001</c:v>
                </c:pt>
                <c:pt idx="66">
                  <c:v>-11.090338707000001</c:v>
                </c:pt>
                <c:pt idx="67">
                  <c:v>-12.319202423</c:v>
                </c:pt>
                <c:pt idx="68">
                  <c:v>-14.206591606</c:v>
                </c:pt>
                <c:pt idx="69">
                  <c:v>-16.773593902999998</c:v>
                </c:pt>
                <c:pt idx="70">
                  <c:v>-19.838829041</c:v>
                </c:pt>
                <c:pt idx="71">
                  <c:v>-23.052326202</c:v>
                </c:pt>
                <c:pt idx="72">
                  <c:v>-25.935756683000001</c:v>
                </c:pt>
                <c:pt idx="73">
                  <c:v>-28.158540725999998</c:v>
                </c:pt>
                <c:pt idx="74">
                  <c:v>-29.597515105999999</c:v>
                </c:pt>
                <c:pt idx="75">
                  <c:v>-30.190942763999999</c:v>
                </c:pt>
                <c:pt idx="76">
                  <c:v>-29.996812819999999</c:v>
                </c:pt>
                <c:pt idx="77">
                  <c:v>-29.023881912</c:v>
                </c:pt>
                <c:pt idx="78">
                  <c:v>-27.237085342</c:v>
                </c:pt>
                <c:pt idx="79">
                  <c:v>-24.723812103</c:v>
                </c:pt>
                <c:pt idx="80">
                  <c:v>-21.771852493000001</c:v>
                </c:pt>
                <c:pt idx="81">
                  <c:v>-18.847944259999998</c:v>
                </c:pt>
                <c:pt idx="82">
                  <c:v>-16.519691467000001</c:v>
                </c:pt>
                <c:pt idx="83">
                  <c:v>-14.882135391</c:v>
                </c:pt>
                <c:pt idx="84">
                  <c:v>-13.618517876</c:v>
                </c:pt>
                <c:pt idx="85">
                  <c:v>-12.524524689</c:v>
                </c:pt>
                <c:pt idx="86">
                  <c:v>-11.627267838</c:v>
                </c:pt>
                <c:pt idx="87">
                  <c:v>-10.857227325</c:v>
                </c:pt>
                <c:pt idx="88">
                  <c:v>-10.132310866999999</c:v>
                </c:pt>
                <c:pt idx="89">
                  <c:v>-9.4835290908999994</c:v>
                </c:pt>
                <c:pt idx="90">
                  <c:v>-8.9225425719999993</c:v>
                </c:pt>
                <c:pt idx="91">
                  <c:v>-8.5643949509000006</c:v>
                </c:pt>
                <c:pt idx="92">
                  <c:v>-8.4081287384000003</c:v>
                </c:pt>
                <c:pt idx="93">
                  <c:v>-8.3824672698999994</c:v>
                </c:pt>
                <c:pt idx="94">
                  <c:v>-8.4838628769</c:v>
                </c:pt>
                <c:pt idx="95">
                  <c:v>-8.8070411681999996</c:v>
                </c:pt>
                <c:pt idx="96">
                  <c:v>-9.2544660568000001</c:v>
                </c:pt>
                <c:pt idx="97">
                  <c:v>-9.7588644028000004</c:v>
                </c:pt>
                <c:pt idx="98">
                  <c:v>-10.351784706</c:v>
                </c:pt>
                <c:pt idx="99">
                  <c:v>-10.964888573</c:v>
                </c:pt>
                <c:pt idx="100">
                  <c:v>-11.689945221</c:v>
                </c:pt>
                <c:pt idx="101">
                  <c:v>-12.443839072999999</c:v>
                </c:pt>
                <c:pt idx="102">
                  <c:v>-13.409511566000001</c:v>
                </c:pt>
                <c:pt idx="103">
                  <c:v>-14.807837486</c:v>
                </c:pt>
                <c:pt idx="104">
                  <c:v>-16.758489609000002</c:v>
                </c:pt>
                <c:pt idx="105">
                  <c:v>-19.166791916000001</c:v>
                </c:pt>
                <c:pt idx="106">
                  <c:v>-21.82535553</c:v>
                </c:pt>
                <c:pt idx="107">
                  <c:v>-24.442163467</c:v>
                </c:pt>
                <c:pt idx="108">
                  <c:v>-26.704162598</c:v>
                </c:pt>
                <c:pt idx="109">
                  <c:v>-28.326930999999998</c:v>
                </c:pt>
                <c:pt idx="110">
                  <c:v>-29.196809769000001</c:v>
                </c:pt>
                <c:pt idx="111">
                  <c:v>-29.230882645000001</c:v>
                </c:pt>
                <c:pt idx="112">
                  <c:v>-28.498661040999998</c:v>
                </c:pt>
                <c:pt idx="113">
                  <c:v>-27.030277252000001</c:v>
                </c:pt>
                <c:pt idx="114">
                  <c:v>-24.889478683</c:v>
                </c:pt>
                <c:pt idx="115">
                  <c:v>-22.238914489999999</c:v>
                </c:pt>
                <c:pt idx="116">
                  <c:v>-19.389432907</c:v>
                </c:pt>
                <c:pt idx="117">
                  <c:v>-16.636695862</c:v>
                </c:pt>
                <c:pt idx="118">
                  <c:v>-14.368445396</c:v>
                </c:pt>
                <c:pt idx="119">
                  <c:v>-12.764296531999999</c:v>
                </c:pt>
                <c:pt idx="120">
                  <c:v>-11.622749328999999</c:v>
                </c:pt>
                <c:pt idx="121">
                  <c:v>-10.690880775</c:v>
                </c:pt>
                <c:pt idx="122">
                  <c:v>-9.8779983521000005</c:v>
                </c:pt>
                <c:pt idx="123">
                  <c:v>-9.0932893752999995</c:v>
                </c:pt>
                <c:pt idx="124">
                  <c:v>-8.3519353866999992</c:v>
                </c:pt>
                <c:pt idx="125">
                  <c:v>-7.6204857826000003</c:v>
                </c:pt>
                <c:pt idx="126">
                  <c:v>-6.8909945488000002</c:v>
                </c:pt>
                <c:pt idx="127">
                  <c:v>-5.9835548401</c:v>
                </c:pt>
                <c:pt idx="128">
                  <c:v>-4.9532637596000004</c:v>
                </c:pt>
                <c:pt idx="129">
                  <c:v>-3.7807352543000001</c:v>
                </c:pt>
                <c:pt idx="130">
                  <c:v>-2.6262145042</c:v>
                </c:pt>
                <c:pt idx="131">
                  <c:v>-1.5657016039</c:v>
                </c:pt>
                <c:pt idx="132">
                  <c:v>-0.82965165377000005</c:v>
                </c:pt>
                <c:pt idx="133">
                  <c:v>-0.15616650878999999</c:v>
                </c:pt>
                <c:pt idx="134">
                  <c:v>0.53038430213999999</c:v>
                </c:pt>
                <c:pt idx="135">
                  <c:v>1.2762130499</c:v>
                </c:pt>
                <c:pt idx="136">
                  <c:v>1.8577270507999999</c:v>
                </c:pt>
                <c:pt idx="137">
                  <c:v>2.2713277340000002</c:v>
                </c:pt>
                <c:pt idx="138">
                  <c:v>2.6752097607000001</c:v>
                </c:pt>
                <c:pt idx="139">
                  <c:v>2.9970366954999998</c:v>
                </c:pt>
                <c:pt idx="140">
                  <c:v>3.3214309216000002</c:v>
                </c:pt>
                <c:pt idx="141">
                  <c:v>3.5895969868000002</c:v>
                </c:pt>
                <c:pt idx="142">
                  <c:v>3.9044210911000001</c:v>
                </c:pt>
                <c:pt idx="143">
                  <c:v>4.1970257759000003</c:v>
                </c:pt>
                <c:pt idx="144">
                  <c:v>4.5146574974</c:v>
                </c:pt>
                <c:pt idx="145">
                  <c:v>4.8271760941000004</c:v>
                </c:pt>
                <c:pt idx="146">
                  <c:v>5.1343817711000002</c:v>
                </c:pt>
                <c:pt idx="147">
                  <c:v>5.3125720023999996</c:v>
                </c:pt>
                <c:pt idx="148">
                  <c:v>5.5343475342000001</c:v>
                </c:pt>
                <c:pt idx="149">
                  <c:v>5.9166188240000004</c:v>
                </c:pt>
                <c:pt idx="150">
                  <c:v>6.1532139778000001</c:v>
                </c:pt>
                <c:pt idx="151">
                  <c:v>6.1882944107000002</c:v>
                </c:pt>
                <c:pt idx="152">
                  <c:v>6.4012122154000002</c:v>
                </c:pt>
                <c:pt idx="153">
                  <c:v>6.7903580665999996</c:v>
                </c:pt>
                <c:pt idx="154">
                  <c:v>6.9748129844999998</c:v>
                </c:pt>
                <c:pt idx="155">
                  <c:v>6.9344091414999998</c:v>
                </c:pt>
                <c:pt idx="156">
                  <c:v>7.1331548691000002</c:v>
                </c:pt>
                <c:pt idx="157">
                  <c:v>7.5128355025999998</c:v>
                </c:pt>
                <c:pt idx="158">
                  <c:v>7.6630959510999999</c:v>
                </c:pt>
                <c:pt idx="159">
                  <c:v>7.5672931670999999</c:v>
                </c:pt>
                <c:pt idx="160">
                  <c:v>7.7536745071000004</c:v>
                </c:pt>
                <c:pt idx="161">
                  <c:v>8.1154785155999996</c:v>
                </c:pt>
                <c:pt idx="162">
                  <c:v>8.2331275940000008</c:v>
                </c:pt>
                <c:pt idx="163">
                  <c:v>8.1166534424000005</c:v>
                </c:pt>
                <c:pt idx="164">
                  <c:v>8.2791919707999995</c:v>
                </c:pt>
                <c:pt idx="165">
                  <c:v>8.6354608535999997</c:v>
                </c:pt>
                <c:pt idx="166">
                  <c:v>8.7337760924999994</c:v>
                </c:pt>
                <c:pt idx="167">
                  <c:v>8.6194629669000005</c:v>
                </c:pt>
                <c:pt idx="168">
                  <c:v>8.7504806519000002</c:v>
                </c:pt>
                <c:pt idx="169">
                  <c:v>9.0681142806999997</c:v>
                </c:pt>
                <c:pt idx="170">
                  <c:v>9.1511888504000005</c:v>
                </c:pt>
                <c:pt idx="171">
                  <c:v>9.0337696075</c:v>
                </c:pt>
                <c:pt idx="172">
                  <c:v>9.1463108063000007</c:v>
                </c:pt>
                <c:pt idx="173">
                  <c:v>9.4563875197999998</c:v>
                </c:pt>
                <c:pt idx="174">
                  <c:v>9.5388469695999998</c:v>
                </c:pt>
                <c:pt idx="175">
                  <c:v>9.4268016815000006</c:v>
                </c:pt>
                <c:pt idx="176">
                  <c:v>9.5273303986000002</c:v>
                </c:pt>
                <c:pt idx="177">
                  <c:v>9.8342943191999996</c:v>
                </c:pt>
                <c:pt idx="178">
                  <c:v>9.9200134277000007</c:v>
                </c:pt>
                <c:pt idx="179">
                  <c:v>9.8180961608999997</c:v>
                </c:pt>
                <c:pt idx="180">
                  <c:v>9.9060049056999997</c:v>
                </c:pt>
                <c:pt idx="181">
                  <c:v>10.21118927</c:v>
                </c:pt>
                <c:pt idx="182">
                  <c:v>10.297585486999999</c:v>
                </c:pt>
                <c:pt idx="183">
                  <c:v>10.20335865</c:v>
                </c:pt>
                <c:pt idx="184">
                  <c:v>10.283509254</c:v>
                </c:pt>
                <c:pt idx="185">
                  <c:v>10.587192535</c:v>
                </c:pt>
                <c:pt idx="186">
                  <c:v>10.677822113</c:v>
                </c:pt>
                <c:pt idx="187">
                  <c:v>10.589790344000001</c:v>
                </c:pt>
                <c:pt idx="188">
                  <c:v>10.659078598000001</c:v>
                </c:pt>
                <c:pt idx="189">
                  <c:v>10.960189819</c:v>
                </c:pt>
                <c:pt idx="190">
                  <c:v>11.055090904</c:v>
                </c:pt>
                <c:pt idx="191">
                  <c:v>10.979037285</c:v>
                </c:pt>
                <c:pt idx="192">
                  <c:v>11.032545089999999</c:v>
                </c:pt>
                <c:pt idx="193">
                  <c:v>11.329362869000001</c:v>
                </c:pt>
                <c:pt idx="194">
                  <c:v>11.429908751999999</c:v>
                </c:pt>
                <c:pt idx="195">
                  <c:v>11.363251686</c:v>
                </c:pt>
                <c:pt idx="196">
                  <c:v>11.406058311000001</c:v>
                </c:pt>
                <c:pt idx="197">
                  <c:v>11.69595623</c:v>
                </c:pt>
                <c:pt idx="198">
                  <c:v>11.805153847</c:v>
                </c:pt>
                <c:pt idx="199">
                  <c:v>11.217288971</c:v>
                </c:pt>
                <c:pt idx="200">
                  <c:v>9.7154579163000001</c:v>
                </c:pt>
                <c:pt idx="201">
                  <c:v>7.6768951416000002</c:v>
                </c:pt>
                <c:pt idx="202">
                  <c:v>5.0341296195999998</c:v>
                </c:pt>
                <c:pt idx="203">
                  <c:v>2.2240278721000002</c:v>
                </c:pt>
                <c:pt idx="204">
                  <c:v>-7.7184446155999994E-2</c:v>
                </c:pt>
                <c:pt idx="205">
                  <c:v>-1.3440346718</c:v>
                </c:pt>
                <c:pt idx="206">
                  <c:v>-1.7373584509</c:v>
                </c:pt>
                <c:pt idx="207">
                  <c:v>-1.7788888216000001</c:v>
                </c:pt>
                <c:pt idx="208">
                  <c:v>-1.7629158496999999</c:v>
                </c:pt>
                <c:pt idx="209">
                  <c:v>-1.5098129511</c:v>
                </c:pt>
                <c:pt idx="210">
                  <c:v>-1.3599708079999999</c:v>
                </c:pt>
                <c:pt idx="211">
                  <c:v>-1.4001073837</c:v>
                </c:pt>
                <c:pt idx="212">
                  <c:v>-1.3843573332000001</c:v>
                </c:pt>
                <c:pt idx="213">
                  <c:v>-1.1397570372000001</c:v>
                </c:pt>
                <c:pt idx="214">
                  <c:v>-0.98220831155999999</c:v>
                </c:pt>
                <c:pt idx="215">
                  <c:v>-1.0183446407000001</c:v>
                </c:pt>
                <c:pt idx="216">
                  <c:v>-1.0085846186</c:v>
                </c:pt>
                <c:pt idx="217">
                  <c:v>-0.77083182335</c:v>
                </c:pt>
                <c:pt idx="218">
                  <c:v>-0.60541337729</c:v>
                </c:pt>
                <c:pt idx="219">
                  <c:v>-0.64010006189000002</c:v>
                </c:pt>
                <c:pt idx="220">
                  <c:v>-0.63258928060999997</c:v>
                </c:pt>
                <c:pt idx="221">
                  <c:v>-0.40340408683000001</c:v>
                </c:pt>
                <c:pt idx="222">
                  <c:v>-0.23339900374</c:v>
                </c:pt>
                <c:pt idx="223">
                  <c:v>-0.26312965155000001</c:v>
                </c:pt>
                <c:pt idx="224">
                  <c:v>-0.26048249006000002</c:v>
                </c:pt>
                <c:pt idx="225">
                  <c:v>-4.0979374200000002E-2</c:v>
                </c:pt>
                <c:pt idx="226">
                  <c:v>0.12902627885000001</c:v>
                </c:pt>
                <c:pt idx="227">
                  <c:v>0.1103490293</c:v>
                </c:pt>
                <c:pt idx="228">
                  <c:v>9.9683627486000001E-2</c:v>
                </c:pt>
                <c:pt idx="229">
                  <c:v>0.30435356497999999</c:v>
                </c:pt>
                <c:pt idx="230">
                  <c:v>0.48517575860000001</c:v>
                </c:pt>
                <c:pt idx="231">
                  <c:v>0.47000792622999998</c:v>
                </c:pt>
                <c:pt idx="232">
                  <c:v>0.44816264509999998</c:v>
                </c:pt>
                <c:pt idx="233">
                  <c:v>0.63181638717999999</c:v>
                </c:pt>
                <c:pt idx="234">
                  <c:v>0.81891626120000005</c:v>
                </c:pt>
                <c:pt idx="235">
                  <c:v>0.80357646942000005</c:v>
                </c:pt>
                <c:pt idx="236">
                  <c:v>0.77610230445999995</c:v>
                </c:pt>
                <c:pt idx="237">
                  <c:v>0.94240677357000002</c:v>
                </c:pt>
                <c:pt idx="238">
                  <c:v>1.1232355833000001</c:v>
                </c:pt>
                <c:pt idx="239">
                  <c:v>1.1020083427</c:v>
                </c:pt>
                <c:pt idx="240">
                  <c:v>1.0638085604</c:v>
                </c:pt>
                <c:pt idx="241">
                  <c:v>1.2155355215000001</c:v>
                </c:pt>
                <c:pt idx="242">
                  <c:v>1.3792600632000001</c:v>
                </c:pt>
                <c:pt idx="243">
                  <c:v>1.3554464579000001</c:v>
                </c:pt>
                <c:pt idx="244">
                  <c:v>1.2992016076999999</c:v>
                </c:pt>
                <c:pt idx="245">
                  <c:v>1.4329236746</c:v>
                </c:pt>
                <c:pt idx="246">
                  <c:v>1.5601770878000001</c:v>
                </c:pt>
                <c:pt idx="247">
                  <c:v>1.5433897971999999</c:v>
                </c:pt>
                <c:pt idx="248">
                  <c:v>1.4752699137</c:v>
                </c:pt>
                <c:pt idx="249">
                  <c:v>1.5631514788</c:v>
                </c:pt>
                <c:pt idx="250">
                  <c:v>1.6768727302999999</c:v>
                </c:pt>
                <c:pt idx="251">
                  <c:v>1.6514995098</c:v>
                </c:pt>
                <c:pt idx="252">
                  <c:v>1.5472651719999999</c:v>
                </c:pt>
                <c:pt idx="253">
                  <c:v>1.6102823019000001</c:v>
                </c:pt>
                <c:pt idx="254">
                  <c:v>1.6337025166000001</c:v>
                </c:pt>
                <c:pt idx="255">
                  <c:v>1.6235010623999999</c:v>
                </c:pt>
                <c:pt idx="256">
                  <c:v>1.5568940639</c:v>
                </c:pt>
                <c:pt idx="257">
                  <c:v>1.5442478657000001</c:v>
                </c:pt>
                <c:pt idx="258">
                  <c:v>1.5117480754999999</c:v>
                </c:pt>
                <c:pt idx="259">
                  <c:v>1.497440815</c:v>
                </c:pt>
                <c:pt idx="260">
                  <c:v>1.4267930983999999</c:v>
                </c:pt>
                <c:pt idx="261">
                  <c:v>1.3937120437999999</c:v>
                </c:pt>
                <c:pt idx="262">
                  <c:v>1.2988741398000001</c:v>
                </c:pt>
                <c:pt idx="263">
                  <c:v>1.1552977562</c:v>
                </c:pt>
                <c:pt idx="264">
                  <c:v>1.1823711395000001</c:v>
                </c:pt>
                <c:pt idx="265">
                  <c:v>0.9991940856</c:v>
                </c:pt>
                <c:pt idx="266">
                  <c:v>0.73638963699000004</c:v>
                </c:pt>
                <c:pt idx="267">
                  <c:v>0.49661058187000001</c:v>
                </c:pt>
                <c:pt idx="268">
                  <c:v>0.33411067723999999</c:v>
                </c:pt>
                <c:pt idx="269">
                  <c:v>-8.6439654231000002E-2</c:v>
                </c:pt>
                <c:pt idx="270">
                  <c:v>-0.51125526428000001</c:v>
                </c:pt>
                <c:pt idx="271">
                  <c:v>-1.0405374764999999</c:v>
                </c:pt>
                <c:pt idx="272">
                  <c:v>-1.7469598055</c:v>
                </c:pt>
                <c:pt idx="273">
                  <c:v>-2.7634375095000001</c:v>
                </c:pt>
                <c:pt idx="274">
                  <c:v>-3.9837660789</c:v>
                </c:pt>
                <c:pt idx="275">
                  <c:v>-5.2776651381999997</c:v>
                </c:pt>
                <c:pt idx="276">
                  <c:v>-6.5386123656999997</c:v>
                </c:pt>
                <c:pt idx="277">
                  <c:v>-7.5883874892999996</c:v>
                </c:pt>
                <c:pt idx="278">
                  <c:v>-8.5085401535000003</c:v>
                </c:pt>
                <c:pt idx="279">
                  <c:v>-9.3645811080999994</c:v>
                </c:pt>
                <c:pt idx="280">
                  <c:v>-10.214312552999999</c:v>
                </c:pt>
                <c:pt idx="281">
                  <c:v>-11.047489166</c:v>
                </c:pt>
                <c:pt idx="282">
                  <c:v>-11.912073135</c:v>
                </c:pt>
                <c:pt idx="283">
                  <c:v>-12.881246567</c:v>
                </c:pt>
                <c:pt idx="284">
                  <c:v>-14.066684723</c:v>
                </c:pt>
                <c:pt idx="285">
                  <c:v>-15.830785751000001</c:v>
                </c:pt>
                <c:pt idx="286">
                  <c:v>-18.440132140999999</c:v>
                </c:pt>
                <c:pt idx="287">
                  <c:v>-21.508630752999998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60576"/>
        <c:axId val="267166464"/>
      </c:lineChart>
      <c:catAx>
        <c:axId val="26716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66464"/>
        <c:crosses val="autoZero"/>
        <c:auto val="1"/>
        <c:lblAlgn val="ctr"/>
        <c:lblOffset val="100"/>
        <c:noMultiLvlLbl val="0"/>
      </c:catAx>
      <c:valAx>
        <c:axId val="26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工作表5!$P$133:$P$153</c:f>
              <c:numCache>
                <c:formatCode>0.00E+00</c:formatCode>
                <c:ptCount val="21"/>
                <c:pt idx="0">
                  <c:v>-2.2570848465000002</c:v>
                </c:pt>
                <c:pt idx="1">
                  <c:v>-1.3385369778</c:v>
                </c:pt>
                <c:pt idx="2">
                  <c:v>-0.80692821740999998</c:v>
                </c:pt>
                <c:pt idx="3">
                  <c:v>-0.31617179512999999</c:v>
                </c:pt>
                <c:pt idx="4">
                  <c:v>8.9854568243000005E-2</c:v>
                </c:pt>
                <c:pt idx="5">
                  <c:v>0.56103354691999996</c:v>
                </c:pt>
                <c:pt idx="6">
                  <c:v>0.98111659287999997</c:v>
                </c:pt>
                <c:pt idx="7">
                  <c:v>1.3638983965</c:v>
                </c:pt>
                <c:pt idx="8">
                  <c:v>1.7826136350999999</c:v>
                </c:pt>
                <c:pt idx="9">
                  <c:v>2.2502400874999999</c:v>
                </c:pt>
                <c:pt idx="10">
                  <c:v>2.6652524470999999</c:v>
                </c:pt>
                <c:pt idx="11">
                  <c:v>3.0217926502000001</c:v>
                </c:pt>
                <c:pt idx="12">
                  <c:v>3.4126315116999999</c:v>
                </c:pt>
                <c:pt idx="13">
                  <c:v>3.7533042431000001</c:v>
                </c:pt>
                <c:pt idx="14">
                  <c:v>4.1179051399000004</c:v>
                </c:pt>
                <c:pt idx="15">
                  <c:v>4.4235348701000001</c:v>
                </c:pt>
                <c:pt idx="16">
                  <c:v>4.7735214233000001</c:v>
                </c:pt>
                <c:pt idx="17">
                  <c:v>4.9600448608000001</c:v>
                </c:pt>
                <c:pt idx="18">
                  <c:v>5.1754298209999998</c:v>
                </c:pt>
                <c:pt idx="19">
                  <c:v>5.5818448067000004</c:v>
                </c:pt>
                <c:pt idx="20">
                  <c:v>5.8112511634999997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工作表5!$Q$133:$Q$153</c:f>
              <c:numCache>
                <c:formatCode>0.00E+00</c:formatCode>
                <c:ptCount val="21"/>
                <c:pt idx="0">
                  <c:v>-2.6262145042</c:v>
                </c:pt>
                <c:pt idx="1">
                  <c:v>-1.5657016039</c:v>
                </c:pt>
                <c:pt idx="2">
                  <c:v>-0.82965165377000005</c:v>
                </c:pt>
                <c:pt idx="3">
                  <c:v>-0.15616650878999999</c:v>
                </c:pt>
                <c:pt idx="4">
                  <c:v>0.53038430213999999</c:v>
                </c:pt>
                <c:pt idx="5">
                  <c:v>1.2762130499</c:v>
                </c:pt>
                <c:pt idx="6">
                  <c:v>1.8577270507999999</c:v>
                </c:pt>
                <c:pt idx="7">
                  <c:v>2.2713277340000002</c:v>
                </c:pt>
                <c:pt idx="8">
                  <c:v>2.6752097607000001</c:v>
                </c:pt>
                <c:pt idx="9">
                  <c:v>2.9970366954999998</c:v>
                </c:pt>
                <c:pt idx="10">
                  <c:v>3.3214309216000002</c:v>
                </c:pt>
                <c:pt idx="11">
                  <c:v>3.5895969868000002</c:v>
                </c:pt>
                <c:pt idx="12">
                  <c:v>3.9044210911000001</c:v>
                </c:pt>
                <c:pt idx="13">
                  <c:v>4.1970257759000003</c:v>
                </c:pt>
                <c:pt idx="14">
                  <c:v>4.5146574974</c:v>
                </c:pt>
                <c:pt idx="15">
                  <c:v>4.8271760941000004</c:v>
                </c:pt>
                <c:pt idx="16">
                  <c:v>5.1343817711000002</c:v>
                </c:pt>
                <c:pt idx="17">
                  <c:v>5.3125720023999996</c:v>
                </c:pt>
                <c:pt idx="18">
                  <c:v>5.5343475342000001</c:v>
                </c:pt>
                <c:pt idx="19">
                  <c:v>5.9166188240000004</c:v>
                </c:pt>
                <c:pt idx="20">
                  <c:v>6.1532139778000001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80288"/>
        <c:axId val="267198464"/>
      </c:lineChart>
      <c:catAx>
        <c:axId val="26718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98464"/>
        <c:crosses val="autoZero"/>
        <c:auto val="1"/>
        <c:lblAlgn val="ctr"/>
        <c:lblOffset val="100"/>
        <c:noMultiLvlLbl val="0"/>
      </c:catAx>
      <c:valAx>
        <c:axId val="2671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OH_dissociation!$B$2:$L$2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-0.5</c:v>
                </c:pt>
                <c:pt idx="3">
                  <c:v>-0.35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0.35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OH_dissociation!$B$5:$L$5</c:f>
              <c:numCache>
                <c:formatCode>0.00_ </c:formatCode>
                <c:ptCount val="11"/>
                <c:pt idx="0">
                  <c:v>0.11338000000000648</c:v>
                </c:pt>
                <c:pt idx="1">
                  <c:v>8.7449999999989814E-2</c:v>
                </c:pt>
                <c:pt idx="2">
                  <c:v>7.1030000000007476E-2</c:v>
                </c:pt>
                <c:pt idx="3">
                  <c:v>6.1710000000005039E-2</c:v>
                </c:pt>
                <c:pt idx="4">
                  <c:v>5.2529999999990196E-2</c:v>
                </c:pt>
                <c:pt idx="5">
                  <c:v>4.0760000000034324E-2</c:v>
                </c:pt>
                <c:pt idx="6">
                  <c:v>3.231999999997015E-2</c:v>
                </c:pt>
                <c:pt idx="7">
                  <c:v>2.5239999999996598E-2</c:v>
                </c:pt>
                <c:pt idx="8">
                  <c:v>1.7419999999958691E-2</c:v>
                </c:pt>
                <c:pt idx="9">
                  <c:v>5.2000000000020918E-3</c:v>
                </c:pt>
                <c:pt idx="10">
                  <c:v>4.1000000004487447E-4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09728"/>
        <c:axId val="267518720"/>
      </c:scatterChart>
      <c:valAx>
        <c:axId val="267209728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267518720"/>
        <c:crossesAt val="-1"/>
        <c:crossBetween val="midCat"/>
      </c:valAx>
      <c:valAx>
        <c:axId val="2675187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6720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166688</xdr:colOff>
      <xdr:row>6</xdr:row>
      <xdr:rowOff>0</xdr:rowOff>
    </xdr:from>
    <xdr:to>
      <xdr:col>11</xdr:col>
      <xdr:colOff>160735</xdr:colOff>
      <xdr:row>17</xdr:row>
      <xdr:rowOff>148231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136072</xdr:colOff>
      <xdr:row>13</xdr:row>
      <xdr:rowOff>0</xdr:rowOff>
    </xdr:from>
    <xdr:to>
      <xdr:col>14</xdr:col>
      <xdr:colOff>596900</xdr:colOff>
      <xdr:row>28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199570</xdr:colOff>
      <xdr:row>1</xdr:row>
      <xdr:rowOff>72571</xdr:rowOff>
    </xdr:from>
    <xdr:to>
      <xdr:col>12</xdr:col>
      <xdr:colOff>780143</xdr:colOff>
      <xdr:row>30</xdr:row>
      <xdr:rowOff>54429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14111</xdr:colOff>
      <xdr:row>274</xdr:row>
      <xdr:rowOff>14111</xdr:rowOff>
    </xdr:from>
    <xdr:to>
      <xdr:col>24</xdr:col>
      <xdr:colOff>155223</xdr:colOff>
      <xdr:row>319</xdr:row>
      <xdr:rowOff>141111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162277</xdr:colOff>
      <xdr:row>158</xdr:row>
      <xdr:rowOff>169334</xdr:rowOff>
    </xdr:from>
    <xdr:to>
      <xdr:col>31</xdr:col>
      <xdr:colOff>282221</xdr:colOff>
      <xdr:row>186</xdr:row>
      <xdr:rowOff>73378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66260</xdr:colOff>
      <xdr:row>5</xdr:row>
      <xdr:rowOff>48868</xdr:rowOff>
    </xdr:from>
    <xdr:to>
      <xdr:col>6</xdr:col>
      <xdr:colOff>74543</xdr:colOff>
      <xdr:row>21</xdr:row>
      <xdr:rowOff>9111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水汽尾迹">
  <a:themeElements>
    <a:clrScheme name="水汽尾迹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水汽尾迹">
      <a:majorFont>
        <a:latin typeface="Century Gothic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2" zoomScale="160" zoomScaleNormal="160" zoomScalePageLayoutView="160" workbookViewId="0">
      <selection activeCell="M12" sqref="M12"/>
    </sheetView>
  </sheetViews>
  <sheetFormatPr defaultColWidth="8.875" defaultRowHeight="13.5"/>
  <cols>
    <col min="2" max="2" width="8.875" style="6"/>
    <col min="3" max="3" width="10.5" style="6" bestFit="1" customWidth="1"/>
    <col min="4" max="4" width="8.875" style="8"/>
    <col min="5" max="6" width="8.875" style="6"/>
    <col min="7" max="7" width="8.875" style="7"/>
  </cols>
  <sheetData>
    <row r="1" spans="1:7">
      <c r="A1" s="2" t="s">
        <v>2</v>
      </c>
      <c r="B1" s="4" t="s">
        <v>0</v>
      </c>
      <c r="C1" s="4" t="s">
        <v>1</v>
      </c>
    </row>
    <row r="2" spans="1:7">
      <c r="A2" s="3">
        <v>-1</v>
      </c>
      <c r="B2" s="5"/>
      <c r="C2" s="5">
        <v>-474.78230000000002</v>
      </c>
      <c r="D2" s="8">
        <f t="shared" ref="D2:D12" si="0">C2-B2</f>
        <v>-474.78230000000002</v>
      </c>
      <c r="E2" s="6">
        <v>-9.7666392999999996</v>
      </c>
      <c r="F2" s="6">
        <v>-463.75893000000002</v>
      </c>
      <c r="G2" s="7">
        <f>C2-F2-E2</f>
        <v>-1.2567307000000003</v>
      </c>
    </row>
    <row r="3" spans="1:7">
      <c r="A3" s="3">
        <v>-0.8</v>
      </c>
      <c r="B3" s="5"/>
      <c r="C3" s="5">
        <v>-473.68943999999999</v>
      </c>
      <c r="D3" s="8">
        <f t="shared" si="0"/>
        <v>-473.68943999999999</v>
      </c>
      <c r="E3" s="6">
        <v>-9.7666392999999996</v>
      </c>
      <c r="F3" s="6">
        <v>-462.77415000000002</v>
      </c>
      <c r="G3" s="7">
        <f t="shared" ref="G3:G12" si="1">C3-F3-E3</f>
        <v>-1.1486506999999708</v>
      </c>
    </row>
    <row r="4" spans="1:7">
      <c r="A4" s="3">
        <v>-0.5</v>
      </c>
      <c r="B4" s="5">
        <v>-471.67349000000002</v>
      </c>
      <c r="C4" s="5">
        <v>-472.48525999999998</v>
      </c>
      <c r="D4" s="8">
        <f t="shared" si="0"/>
        <v>-0.81176999999996724</v>
      </c>
      <c r="E4" s="6">
        <v>-9.7666392999999996</v>
      </c>
      <c r="F4" s="6">
        <v>-461.70411999999999</v>
      </c>
      <c r="G4" s="7">
        <f t="shared" si="1"/>
        <v>-1.0145006999999939</v>
      </c>
    </row>
    <row r="5" spans="1:7">
      <c r="A5" s="3">
        <v>-0.3</v>
      </c>
      <c r="B5" s="5">
        <v>-471.13056</v>
      </c>
      <c r="C5" s="5">
        <v>-471.97678000000002</v>
      </c>
      <c r="D5" s="8">
        <f t="shared" si="0"/>
        <v>-0.84622000000001663</v>
      </c>
      <c r="E5" s="6">
        <v>-9.7666392999999996</v>
      </c>
      <c r="F5" s="6">
        <v>-461.26562999999999</v>
      </c>
      <c r="G5" s="7">
        <f t="shared" si="1"/>
        <v>-0.94451070000003234</v>
      </c>
    </row>
    <row r="6" spans="1:7">
      <c r="A6" s="3">
        <v>-0.1</v>
      </c>
      <c r="B6" s="5">
        <v>-470.84021000000001</v>
      </c>
      <c r="C6" s="5">
        <v>-471.69644</v>
      </c>
      <c r="D6" s="8">
        <f t="shared" si="0"/>
        <v>-0.85622999999998228</v>
      </c>
      <c r="E6" s="6">
        <v>-9.7666392999999996</v>
      </c>
      <c r="F6" s="6">
        <v>-461.04680999999999</v>
      </c>
      <c r="G6" s="7">
        <f t="shared" si="1"/>
        <v>-0.88299070000000235</v>
      </c>
    </row>
    <row r="7" spans="1:7">
      <c r="A7" s="3">
        <v>0</v>
      </c>
      <c r="B7" s="5">
        <v>-470.80421000000001</v>
      </c>
      <c r="C7" s="5">
        <v>-471.64193999999998</v>
      </c>
      <c r="D7" s="8">
        <f t="shared" si="0"/>
        <v>-0.837729999999965</v>
      </c>
      <c r="E7" s="6">
        <v>-9.7666392999999996</v>
      </c>
      <c r="F7" s="6">
        <v>-461.01976999999999</v>
      </c>
      <c r="G7" s="7">
        <f t="shared" si="1"/>
        <v>-0.85553069999998321</v>
      </c>
    </row>
    <row r="8" spans="1:7">
      <c r="A8" s="3">
        <v>0.1</v>
      </c>
      <c r="B8" s="5"/>
      <c r="C8" s="5">
        <v>-471.64229999999998</v>
      </c>
      <c r="D8" s="8">
        <f t="shared" si="0"/>
        <v>-471.64229999999998</v>
      </c>
      <c r="E8" s="6">
        <v>-9.7666392999999996</v>
      </c>
      <c r="F8" s="6">
        <v>-461.04707000000002</v>
      </c>
      <c r="G8" s="7">
        <f t="shared" si="1"/>
        <v>-0.8285906999999586</v>
      </c>
    </row>
    <row r="9" spans="1:7">
      <c r="A9" s="3">
        <v>0.3</v>
      </c>
      <c r="B9" s="5">
        <v>-471.11505</v>
      </c>
      <c r="C9" s="5">
        <v>-471.81004000000001</v>
      </c>
      <c r="D9" s="8">
        <f t="shared" si="0"/>
        <v>-0.69499000000001843</v>
      </c>
      <c r="E9" s="6">
        <v>-9.7666392999999996</v>
      </c>
      <c r="F9" s="6">
        <v>-461.26596000000001</v>
      </c>
      <c r="G9" s="7">
        <f t="shared" si="1"/>
        <v>-0.77744070000000853</v>
      </c>
    </row>
    <row r="10" spans="1:7">
      <c r="A10" s="3">
        <v>0.5</v>
      </c>
      <c r="B10" s="5"/>
      <c r="C10" s="5">
        <v>-472.20569</v>
      </c>
      <c r="D10" s="8">
        <f t="shared" si="0"/>
        <v>-472.20569</v>
      </c>
      <c r="E10" s="6">
        <v>-9.7666392999999996</v>
      </c>
      <c r="F10" s="6">
        <v>-461.70411999999999</v>
      </c>
      <c r="G10" s="7">
        <f t="shared" si="1"/>
        <v>-0.73493070000001559</v>
      </c>
    </row>
    <row r="11" spans="1:7">
      <c r="A11" s="3">
        <v>0.8</v>
      </c>
      <c r="B11" s="5"/>
      <c r="C11" s="5">
        <v>-473.22606999999999</v>
      </c>
      <c r="D11" s="8">
        <f t="shared" si="0"/>
        <v>-473.22606999999999</v>
      </c>
      <c r="E11" s="6">
        <v>-9.7666392999999996</v>
      </c>
      <c r="F11" s="6">
        <v>-462.77420000000001</v>
      </c>
      <c r="G11" s="7">
        <f t="shared" si="1"/>
        <v>-0.68523069999998576</v>
      </c>
    </row>
    <row r="12" spans="1:7">
      <c r="A12" s="3">
        <v>1</v>
      </c>
      <c r="B12" s="5">
        <v>-473.92336</v>
      </c>
      <c r="C12" s="5">
        <v>-474.19033000000002</v>
      </c>
      <c r="D12" s="8">
        <f t="shared" si="0"/>
        <v>-0.26697000000001481</v>
      </c>
      <c r="E12" s="6">
        <v>-9.7666392999999996</v>
      </c>
      <c r="F12" s="6">
        <v>-463.76019000000002</v>
      </c>
      <c r="G12" s="7">
        <f t="shared" si="1"/>
        <v>-0.66350069999999484</v>
      </c>
    </row>
    <row r="13" spans="1:7">
      <c r="A13" s="1"/>
      <c r="B13" s="5"/>
      <c r="C13" s="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C20" sqref="C20"/>
    </sheetView>
  </sheetViews>
  <sheetFormatPr defaultColWidth="10.875" defaultRowHeight="13.5"/>
  <cols>
    <col min="1" max="1" width="14.875" style="1" customWidth="1"/>
    <col min="2" max="16384" width="10.875" style="1"/>
  </cols>
  <sheetData>
    <row r="1" spans="1:12" ht="20.25" customHeight="1">
      <c r="A1" s="104" t="s">
        <v>184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4.25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s="78" customFormat="1" ht="15.75" thickTop="1" thickBot="1">
      <c r="A3" s="80" t="s">
        <v>183</v>
      </c>
      <c r="B3" s="78">
        <v>2</v>
      </c>
      <c r="C3" s="78">
        <v>3</v>
      </c>
      <c r="D3" s="78">
        <v>4</v>
      </c>
      <c r="E3" s="78">
        <v>6</v>
      </c>
      <c r="F3" s="78">
        <v>7</v>
      </c>
      <c r="G3" s="78">
        <v>8</v>
      </c>
      <c r="H3" s="78">
        <v>10</v>
      </c>
      <c r="I3" s="78">
        <v>12</v>
      </c>
      <c r="J3" s="78">
        <v>17</v>
      </c>
      <c r="K3" s="78">
        <v>18</v>
      </c>
      <c r="L3" s="78">
        <v>25</v>
      </c>
    </row>
    <row r="4" spans="1:12" ht="14.25" thickTop="1">
      <c r="A4" s="79" t="s">
        <v>3</v>
      </c>
      <c r="B4" s="47">
        <v>-720.29888000000005</v>
      </c>
      <c r="C4" s="47">
        <v>-719.95681000000002</v>
      </c>
      <c r="D4" s="47">
        <v>-720.13795000000005</v>
      </c>
      <c r="E4" s="47">
        <v>-719.91310999999996</v>
      </c>
      <c r="F4" s="31">
        <v>-720.08457999999996</v>
      </c>
      <c r="G4" s="31">
        <v>-720.35645999999997</v>
      </c>
      <c r="H4" s="47">
        <v>-720.17754000000002</v>
      </c>
      <c r="I4" s="47">
        <v>-720.62901999999997</v>
      </c>
      <c r="J4" s="31">
        <v>-720.78517999999997</v>
      </c>
      <c r="K4" s="31">
        <v>-720.52991999999995</v>
      </c>
      <c r="L4" s="31">
        <v>-720.95263999999997</v>
      </c>
    </row>
    <row r="5" spans="1:12">
      <c r="A5" s="79" t="s">
        <v>4</v>
      </c>
      <c r="B5" s="47">
        <v>-719.85551999999996</v>
      </c>
      <c r="C5" s="47">
        <v>-720.05498999999998</v>
      </c>
      <c r="D5" s="47">
        <v>-719.65332999999998</v>
      </c>
      <c r="E5" s="47">
        <v>-719.81426999999996</v>
      </c>
      <c r="F5" s="31">
        <v>-719.84375</v>
      </c>
      <c r="G5" s="31">
        <v>-720.10955999999999</v>
      </c>
      <c r="H5" s="47">
        <v>-719.37693000000002</v>
      </c>
      <c r="I5" s="47">
        <v>-720.55913999999996</v>
      </c>
      <c r="J5" s="31">
        <v>-720.55933000000005</v>
      </c>
      <c r="K5" s="31">
        <v>-720.31803000000002</v>
      </c>
      <c r="L5" s="31">
        <v>-720.74013000000002</v>
      </c>
    </row>
    <row r="6" spans="1:12">
      <c r="A6" s="79" t="s">
        <v>187</v>
      </c>
      <c r="B6" s="47">
        <f>B5-B4</f>
        <v>0.4433600000000979</v>
      </c>
      <c r="C6" s="47">
        <f t="shared" ref="C6:E6" si="0">C5-C4</f>
        <v>-9.8179999999956635E-2</v>
      </c>
      <c r="D6" s="47">
        <f t="shared" si="0"/>
        <v>0.48462000000006356</v>
      </c>
      <c r="E6" s="47">
        <f t="shared" si="0"/>
        <v>9.8839999999995598E-2</v>
      </c>
      <c r="F6" s="31">
        <f t="shared" ref="F6:L6" si="1">F5-F4</f>
        <v>0.24082999999995991</v>
      </c>
      <c r="G6" s="31">
        <f t="shared" si="1"/>
        <v>0.24689999999998236</v>
      </c>
      <c r="H6" s="47">
        <f t="shared" si="1"/>
        <v>0.80061000000000604</v>
      </c>
      <c r="I6" s="47">
        <f t="shared" si="1"/>
        <v>6.9880000000011933E-2</v>
      </c>
      <c r="J6" s="31">
        <f t="shared" si="1"/>
        <v>0.22584999999992306</v>
      </c>
      <c r="K6" s="31">
        <f t="shared" si="1"/>
        <v>0.21188999999992575</v>
      </c>
      <c r="L6" s="31">
        <f t="shared" si="1"/>
        <v>0.21250999999995202</v>
      </c>
    </row>
    <row r="7" spans="1:12">
      <c r="A7" s="79" t="s">
        <v>188</v>
      </c>
      <c r="B7" s="46">
        <v>1.98</v>
      </c>
      <c r="C7" s="46">
        <v>2.25</v>
      </c>
      <c r="D7" s="46">
        <v>2</v>
      </c>
      <c r="E7" s="46">
        <v>2.2799999999999998</v>
      </c>
      <c r="F7" s="1">
        <v>2.0299999999999998</v>
      </c>
      <c r="G7" s="1">
        <v>2.1</v>
      </c>
      <c r="H7" s="46">
        <v>2.0640999999999998</v>
      </c>
      <c r="I7" s="46">
        <v>2.25</v>
      </c>
      <c r="J7" s="1">
        <v>2.0238</v>
      </c>
      <c r="K7" s="1">
        <v>2.04</v>
      </c>
      <c r="L7" s="1">
        <v>2.0499999999999998</v>
      </c>
    </row>
    <row r="8" spans="1:12">
      <c r="B8" s="1" t="s">
        <v>124</v>
      </c>
      <c r="C8" s="31">
        <f>AVERAGE(F6:G6,J6:L6)</f>
        <v>0.22759599999994862</v>
      </c>
    </row>
    <row r="9" spans="1:12" ht="14.25" thickBot="1"/>
    <row r="10" spans="1:12" s="78" customFormat="1" ht="15.75" thickTop="1" thickBot="1">
      <c r="A10" s="81" t="s">
        <v>185</v>
      </c>
      <c r="B10" s="78">
        <v>2</v>
      </c>
      <c r="C10" s="78">
        <v>3</v>
      </c>
      <c r="D10" s="78">
        <v>4</v>
      </c>
      <c r="E10" s="78">
        <v>6</v>
      </c>
      <c r="F10" s="78">
        <v>7</v>
      </c>
      <c r="G10" s="78">
        <v>8</v>
      </c>
      <c r="H10" s="78">
        <v>10</v>
      </c>
      <c r="I10" s="78">
        <v>12</v>
      </c>
      <c r="J10" s="78">
        <v>17</v>
      </c>
      <c r="K10" s="78">
        <v>18</v>
      </c>
      <c r="L10" s="78">
        <v>25</v>
      </c>
    </row>
    <row r="11" spans="1:12" ht="14.25" thickTop="1">
      <c r="A11" s="79" t="s">
        <v>3</v>
      </c>
      <c r="B11" s="31">
        <v>-720.01494000000002</v>
      </c>
      <c r="C11" s="31"/>
      <c r="D11" s="47">
        <v>-719.35027000000002</v>
      </c>
      <c r="E11" s="31">
        <v>-719.69309999999996</v>
      </c>
      <c r="F11" s="31">
        <v>-720.17849000000001</v>
      </c>
      <c r="G11" s="31">
        <v>-720.30237999999997</v>
      </c>
      <c r="H11" s="47">
        <v>-719.40863000000002</v>
      </c>
      <c r="I11" s="31">
        <v>-720.59952999999996</v>
      </c>
      <c r="J11" s="31"/>
      <c r="K11" s="31"/>
      <c r="L11" s="31"/>
    </row>
    <row r="12" spans="1:12">
      <c r="A12" s="79" t="s">
        <v>4</v>
      </c>
      <c r="B12" s="31">
        <v>-719.58722999999998</v>
      </c>
      <c r="C12" s="31">
        <v>-719.91376000000002</v>
      </c>
      <c r="D12" s="47">
        <v>-719.86239999999998</v>
      </c>
      <c r="E12" s="31">
        <v>-719.63476000000003</v>
      </c>
      <c r="F12" s="31">
        <v>-719.76433999999995</v>
      </c>
      <c r="G12" s="31">
        <v>-720.26547000000005</v>
      </c>
      <c r="H12" s="47">
        <v>-719.88364999999999</v>
      </c>
      <c r="I12" s="31">
        <v>-720.57392000000004</v>
      </c>
      <c r="J12" s="47">
        <v>-720.68124999999998</v>
      </c>
      <c r="K12" s="47">
        <v>-720.19763</v>
      </c>
      <c r="L12" s="31">
        <v>-720.94269999999995</v>
      </c>
    </row>
    <row r="13" spans="1:12">
      <c r="A13" s="79" t="s">
        <v>187</v>
      </c>
      <c r="B13" s="31">
        <f>B12-B11</f>
        <v>0.42771000000004733</v>
      </c>
      <c r="C13" s="31"/>
      <c r="D13" s="47">
        <f t="shared" ref="D13:I13" si="2">D12-D11</f>
        <v>-0.51212999999995645</v>
      </c>
      <c r="E13" s="31">
        <f t="shared" si="2"/>
        <v>5.8339999999930114E-2</v>
      </c>
      <c r="F13" s="31">
        <f t="shared" si="2"/>
        <v>0.4141500000000633</v>
      </c>
      <c r="G13" s="31">
        <f t="shared" si="2"/>
        <v>3.6909999999920728E-2</v>
      </c>
      <c r="H13" s="47">
        <f t="shared" si="2"/>
        <v>-0.47501999999997224</v>
      </c>
      <c r="I13" s="31">
        <f t="shared" si="2"/>
        <v>2.560999999991509E-2</v>
      </c>
      <c r="J13" s="31"/>
      <c r="K13" s="31"/>
      <c r="L13" s="31"/>
    </row>
    <row r="14" spans="1:12">
      <c r="A14" s="79" t="s">
        <v>188</v>
      </c>
      <c r="B14" s="1">
        <v>1.99</v>
      </c>
      <c r="C14" s="1">
        <v>2.2642000000000002</v>
      </c>
      <c r="D14" s="46">
        <v>2.2949999999999999</v>
      </c>
      <c r="E14" s="1">
        <v>2.2694000000000001</v>
      </c>
      <c r="F14" s="1">
        <v>2.2324999999999999</v>
      </c>
      <c r="G14" s="1">
        <v>2.2155999999999998</v>
      </c>
      <c r="H14" s="46">
        <v>1.5115000000000001</v>
      </c>
      <c r="I14" s="1">
        <v>2.2955999999999999</v>
      </c>
      <c r="K14" s="1">
        <v>2.0550000000000002</v>
      </c>
      <c r="L14" s="1">
        <v>2.2000000000000002</v>
      </c>
    </row>
    <row r="15" spans="1:12" ht="14.25" thickBot="1"/>
    <row r="16" spans="1:12" s="78" customFormat="1" ht="15.75" thickTop="1" thickBot="1">
      <c r="A16" s="81" t="s">
        <v>186</v>
      </c>
      <c r="B16" s="78">
        <v>2</v>
      </c>
      <c r="C16" s="78">
        <v>3</v>
      </c>
      <c r="D16" s="78">
        <v>4</v>
      </c>
      <c r="E16" s="78">
        <v>6</v>
      </c>
      <c r="F16" s="78">
        <v>7</v>
      </c>
      <c r="G16" s="78">
        <v>8</v>
      </c>
      <c r="H16" s="78">
        <v>10</v>
      </c>
      <c r="I16" s="78">
        <v>12</v>
      </c>
      <c r="J16" s="78">
        <v>17</v>
      </c>
      <c r="K16" s="78">
        <v>18</v>
      </c>
      <c r="L16" s="78">
        <v>25</v>
      </c>
    </row>
    <row r="17" spans="1:12" ht="14.25" thickTop="1">
      <c r="A17" s="79" t="s">
        <v>3</v>
      </c>
      <c r="B17" s="31">
        <v>-720.88306999999998</v>
      </c>
      <c r="C17" s="31">
        <v>-720.62175000000002</v>
      </c>
      <c r="D17" s="31">
        <v>-720.72891000000004</v>
      </c>
      <c r="E17" s="31">
        <v>-719.76251999999999</v>
      </c>
      <c r="F17" s="31">
        <v>-721.00025000000005</v>
      </c>
      <c r="G17" s="31">
        <v>-720.76450999999997</v>
      </c>
      <c r="H17" s="31"/>
      <c r="I17" s="31">
        <v>-720.97294999999997</v>
      </c>
      <c r="J17" s="31">
        <v>-721.19316000000003</v>
      </c>
      <c r="K17" s="31">
        <v>-721.04145000000005</v>
      </c>
      <c r="L17" s="31">
        <v>-721.45354999999995</v>
      </c>
    </row>
    <row r="18" spans="1:12">
      <c r="A18" s="79" t="s">
        <v>4</v>
      </c>
      <c r="B18" s="31">
        <v>-720.74158999999997</v>
      </c>
      <c r="C18" s="31">
        <v>-720.57231999999999</v>
      </c>
      <c r="D18" s="31">
        <v>-720.12509999999997</v>
      </c>
      <c r="E18" s="31">
        <v>-720.31367</v>
      </c>
      <c r="F18" s="31">
        <v>-721.00025000000005</v>
      </c>
      <c r="G18" s="31">
        <v>-720.72607000000005</v>
      </c>
      <c r="H18" s="47">
        <v>-720.39179000000001</v>
      </c>
      <c r="I18" s="31">
        <v>-720.95146</v>
      </c>
      <c r="J18" s="31">
        <v>-721.20331999999996</v>
      </c>
      <c r="K18" s="31">
        <v>-721.02682000000004</v>
      </c>
      <c r="L18" s="31">
        <v>-721.42907000000002</v>
      </c>
    </row>
    <row r="19" spans="1:12">
      <c r="A19" s="79" t="s">
        <v>187</v>
      </c>
      <c r="B19" s="31">
        <f>B18-B17</f>
        <v>0.14148000000000138</v>
      </c>
      <c r="C19" s="31">
        <f t="shared" ref="C19:G19" si="3">C18-C17</f>
        <v>4.9430000000029395E-2</v>
      </c>
      <c r="D19" s="31">
        <f t="shared" si="3"/>
        <v>0.60381000000006679</v>
      </c>
      <c r="E19" s="31">
        <f t="shared" si="3"/>
        <v>-0.55115000000000691</v>
      </c>
      <c r="F19" s="31">
        <f t="shared" si="3"/>
        <v>0</v>
      </c>
      <c r="G19" s="31">
        <f t="shared" si="3"/>
        <v>3.8439999999923202E-2</v>
      </c>
      <c r="H19" s="31"/>
      <c r="I19" s="31">
        <f>I18-I17</f>
        <v>2.1489999999971587E-2</v>
      </c>
      <c r="J19" s="31">
        <f>J18-J17</f>
        <v>-1.0159999999928004E-2</v>
      </c>
      <c r="K19" s="31">
        <f>K18-K17</f>
        <v>1.4630000000011023E-2</v>
      </c>
      <c r="L19" s="31">
        <f>L18-L17</f>
        <v>2.4479999999925894E-2</v>
      </c>
    </row>
    <row r="20" spans="1:12">
      <c r="A20" s="79" t="s">
        <v>188</v>
      </c>
      <c r="B20" s="1">
        <v>2.25</v>
      </c>
    </row>
  </sheetData>
  <mergeCells count="1">
    <mergeCell ref="A1:L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6" zoomScale="115" zoomScaleNormal="115" workbookViewId="0">
      <selection activeCell="I12" sqref="I12"/>
    </sheetView>
  </sheetViews>
  <sheetFormatPr defaultRowHeight="13.5"/>
  <cols>
    <col min="1" max="1" width="9" style="1"/>
    <col min="2" max="2" width="9.5" style="1" bestFit="1" customWidth="1"/>
    <col min="3" max="4" width="10.625" style="1" bestFit="1" customWidth="1"/>
    <col min="5" max="5" width="9.5" style="1" bestFit="1" customWidth="1"/>
    <col min="6" max="6" width="10.625" style="1" bestFit="1" customWidth="1"/>
    <col min="7" max="12" width="9.5" style="1" bestFit="1" customWidth="1"/>
    <col min="13" max="16384" width="9" style="1"/>
  </cols>
  <sheetData>
    <row r="1" spans="1:12" ht="22.5">
      <c r="A1" s="105" t="s">
        <v>189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>
      <c r="A2" s="9"/>
      <c r="B2" s="9">
        <v>-1</v>
      </c>
      <c r="C2" s="9">
        <v>-0.8</v>
      </c>
      <c r="D2" s="9">
        <v>-0.5</v>
      </c>
      <c r="E2" s="9">
        <v>-0.35</v>
      </c>
      <c r="F2" s="9">
        <v>-0.2</v>
      </c>
      <c r="G2" s="9">
        <v>0</v>
      </c>
      <c r="H2" s="9">
        <v>0.2</v>
      </c>
      <c r="I2" s="9">
        <v>0.35</v>
      </c>
      <c r="J2" s="9">
        <v>0.5</v>
      </c>
      <c r="K2" s="9">
        <v>0.8</v>
      </c>
      <c r="L2" s="9">
        <v>1</v>
      </c>
    </row>
    <row r="3" spans="1:12" s="31" customFormat="1">
      <c r="A3" s="35" t="s">
        <v>190</v>
      </c>
      <c r="B3" s="31">
        <v>-471.27071000000001</v>
      </c>
      <c r="C3" s="31">
        <v>-470.24732999999998</v>
      </c>
      <c r="D3" s="31">
        <v>-469.15289999999999</v>
      </c>
      <c r="E3" s="31">
        <v>-468.79264000000001</v>
      </c>
      <c r="F3" s="31">
        <v>-468.55741</v>
      </c>
      <c r="G3" s="31">
        <v>-468.43824000000001</v>
      </c>
      <c r="H3" s="31">
        <v>-468.54356999999999</v>
      </c>
      <c r="I3" s="31">
        <v>-468.76747999999998</v>
      </c>
      <c r="J3" s="31">
        <v>-469.11633999999998</v>
      </c>
      <c r="K3" s="31">
        <v>-470.19357000000002</v>
      </c>
      <c r="L3" s="31">
        <v>-471.19188000000003</v>
      </c>
    </row>
    <row r="4" spans="1:12" s="31" customFormat="1">
      <c r="A4" s="35" t="s">
        <v>191</v>
      </c>
      <c r="B4" s="31">
        <v>-471.15733</v>
      </c>
      <c r="C4" s="31">
        <v>-470.15987999999999</v>
      </c>
      <c r="D4" s="31">
        <v>-469.08186999999998</v>
      </c>
      <c r="E4" s="31">
        <v>-468.73093</v>
      </c>
      <c r="F4" s="31">
        <v>-468.50488000000001</v>
      </c>
      <c r="G4" s="31">
        <v>-468.39747999999997</v>
      </c>
      <c r="H4" s="31">
        <v>-468.51125000000002</v>
      </c>
      <c r="I4" s="31">
        <v>-468.74223999999998</v>
      </c>
      <c r="J4" s="31">
        <v>-469.09892000000002</v>
      </c>
      <c r="K4" s="31">
        <v>-470.18837000000002</v>
      </c>
      <c r="L4" s="31">
        <v>-471.19146999999998</v>
      </c>
    </row>
    <row r="5" spans="1:12">
      <c r="A5" s="9" t="s">
        <v>192</v>
      </c>
      <c r="B5" s="31">
        <f>B4-B3</f>
        <v>0.11338000000000648</v>
      </c>
      <c r="C5" s="31">
        <f t="shared" ref="C5:L5" si="0">C4-C3</f>
        <v>8.7449999999989814E-2</v>
      </c>
      <c r="D5" s="31">
        <f t="shared" si="0"/>
        <v>7.1030000000007476E-2</v>
      </c>
      <c r="E5" s="31">
        <f t="shared" si="0"/>
        <v>6.1710000000005039E-2</v>
      </c>
      <c r="F5" s="31">
        <f t="shared" si="0"/>
        <v>5.2529999999990196E-2</v>
      </c>
      <c r="G5" s="31">
        <f t="shared" si="0"/>
        <v>4.0760000000034324E-2</v>
      </c>
      <c r="H5" s="31">
        <f t="shared" si="0"/>
        <v>3.231999999997015E-2</v>
      </c>
      <c r="I5" s="31">
        <f t="shared" si="0"/>
        <v>2.5239999999996598E-2</v>
      </c>
      <c r="J5" s="31">
        <f t="shared" si="0"/>
        <v>1.7419999999958691E-2</v>
      </c>
      <c r="K5" s="31">
        <f t="shared" si="0"/>
        <v>5.2000000000020918E-3</v>
      </c>
      <c r="L5" s="31">
        <f t="shared" si="0"/>
        <v>4.1000000004487447E-4</v>
      </c>
    </row>
    <row r="15" spans="1:12" s="31" customFormat="1"/>
    <row r="16" spans="1:12" s="31" customFormat="1"/>
    <row r="24" spans="1:12" ht="22.5">
      <c r="A24" s="105" t="s">
        <v>193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</row>
    <row r="25" spans="1:12">
      <c r="A25" s="9"/>
      <c r="B25" s="9">
        <v>-1</v>
      </c>
      <c r="C25" s="9">
        <v>-0.8</v>
      </c>
      <c r="D25" s="9">
        <v>-0.5</v>
      </c>
      <c r="E25" s="9">
        <v>-0.35</v>
      </c>
      <c r="F25" s="9">
        <v>-0.2</v>
      </c>
      <c r="G25" s="9">
        <v>0</v>
      </c>
      <c r="H25" s="9">
        <v>0.2</v>
      </c>
      <c r="I25" s="9">
        <v>0.35</v>
      </c>
      <c r="J25" s="9">
        <v>0.5</v>
      </c>
      <c r="K25" s="9">
        <v>0.8</v>
      </c>
      <c r="L25" s="9">
        <v>1</v>
      </c>
    </row>
    <row r="26" spans="1:12">
      <c r="A26" s="35" t="s">
        <v>190</v>
      </c>
      <c r="B26" s="31">
        <v>-465.72359</v>
      </c>
      <c r="C26" s="31">
        <v>-465.72618999999997</v>
      </c>
      <c r="D26" s="31">
        <v>-465.72161</v>
      </c>
      <c r="E26" s="31">
        <v>-465.72561000000002</v>
      </c>
      <c r="F26" s="31">
        <v>-465.72568999999999</v>
      </c>
      <c r="G26" s="31">
        <v>-465.72277000000003</v>
      </c>
      <c r="H26" s="31"/>
      <c r="I26" s="31">
        <v>-465.72235999999998</v>
      </c>
      <c r="J26" s="31"/>
      <c r="K26" s="31">
        <v>-465.72831000000002</v>
      </c>
      <c r="L26" s="31">
        <v>-465.72241000000002</v>
      </c>
    </row>
    <row r="27" spans="1:12">
      <c r="A27" s="35" t="s">
        <v>191</v>
      </c>
      <c r="B27" s="31">
        <v>-465.64255000000003</v>
      </c>
      <c r="C27" s="31">
        <v>-465.63270999999997</v>
      </c>
      <c r="D27" s="31">
        <v>-465.64247999999998</v>
      </c>
      <c r="E27" s="31">
        <v>-465.64247999999998</v>
      </c>
      <c r="F27" s="31">
        <v>-465.64247999999998</v>
      </c>
      <c r="G27" s="31">
        <v>-465.64247999999998</v>
      </c>
      <c r="H27" s="31">
        <v>-465.64247999999998</v>
      </c>
      <c r="I27" s="31">
        <v>-465.64247999999998</v>
      </c>
      <c r="J27" s="31">
        <v>-465.64247999999998</v>
      </c>
      <c r="K27" s="31">
        <v>-465.64247999999998</v>
      </c>
      <c r="L27" s="31">
        <v>-465.64247999999998</v>
      </c>
    </row>
    <row r="28" spans="1:12">
      <c r="A28" s="9" t="s">
        <v>192</v>
      </c>
      <c r="B28" s="31">
        <f>B27-B26</f>
        <v>8.1039999999973134E-2</v>
      </c>
      <c r="C28" s="31">
        <f t="shared" ref="C28" si="1">C27-C26</f>
        <v>9.3479999999999563E-2</v>
      </c>
      <c r="D28" s="31">
        <f t="shared" ref="D28" si="2">D27-D26</f>
        <v>7.9130000000020573E-2</v>
      </c>
      <c r="E28" s="31">
        <f t="shared" ref="E28" si="3">E27-E26</f>
        <v>8.3130000000039672E-2</v>
      </c>
      <c r="F28" s="31">
        <f t="shared" ref="F28" si="4">F27-F26</f>
        <v>8.3210000000008222E-2</v>
      </c>
      <c r="G28" s="31">
        <f t="shared" ref="G28" si="5">G27-G26</f>
        <v>8.0290000000047712E-2</v>
      </c>
      <c r="H28" s="31">
        <f t="shared" ref="H28" si="6">H27-H26</f>
        <v>-465.64247999999998</v>
      </c>
      <c r="I28" s="31">
        <f t="shared" ref="I28" si="7">I27-I26</f>
        <v>7.9880000000002838E-2</v>
      </c>
      <c r="J28" s="31">
        <f t="shared" ref="J28" si="8">J27-J26</f>
        <v>-465.64247999999998</v>
      </c>
      <c r="K28" s="31">
        <f t="shared" ref="K28" si="9">K27-K26</f>
        <v>8.5830000000044038E-2</v>
      </c>
      <c r="L28" s="31">
        <f t="shared" ref="L28" si="10">L27-L26</f>
        <v>7.993000000004713E-2</v>
      </c>
    </row>
  </sheetData>
  <mergeCells count="2">
    <mergeCell ref="A1:L1"/>
    <mergeCell ref="A24:L24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2"/>
  <sheetViews>
    <sheetView tabSelected="1" topLeftCell="E4" zoomScale="175" zoomScaleNormal="175" workbookViewId="0">
      <selection activeCell="H6" sqref="H6"/>
    </sheetView>
  </sheetViews>
  <sheetFormatPr defaultRowHeight="13.5"/>
  <cols>
    <col min="1" max="1" width="9" style="1"/>
    <col min="2" max="2" width="14.375" style="1" customWidth="1"/>
    <col min="3" max="4" width="9.625" style="31" bestFit="1" customWidth="1"/>
    <col min="5" max="5" width="9.125" style="31" bestFit="1" customWidth="1"/>
    <col min="6" max="8" width="9" style="1"/>
    <col min="9" max="11" width="9.5" style="1" bestFit="1" customWidth="1"/>
    <col min="12" max="12" width="9.625" style="1" bestFit="1" customWidth="1"/>
    <col min="13" max="13" width="10.625" style="1" bestFit="1" customWidth="1"/>
    <col min="14" max="16384" width="9" style="1"/>
  </cols>
  <sheetData>
    <row r="1" spans="1:166" ht="14.25" thickBot="1">
      <c r="A1" s="110" t="s">
        <v>194</v>
      </c>
      <c r="B1" s="110"/>
      <c r="C1" s="110"/>
      <c r="D1" s="110"/>
      <c r="E1" s="110"/>
      <c r="F1" s="110"/>
      <c r="G1" s="117" t="s">
        <v>205</v>
      </c>
      <c r="H1" s="117"/>
      <c r="I1" s="117"/>
      <c r="J1" s="117"/>
      <c r="K1" s="117"/>
      <c r="L1" s="117"/>
      <c r="M1" s="117"/>
    </row>
    <row r="2" spans="1:166" s="88" customFormat="1" ht="14.25" thickTop="1">
      <c r="A2" s="108" t="s">
        <v>195</v>
      </c>
      <c r="C2" s="89" t="s">
        <v>201</v>
      </c>
      <c r="D2" s="89" t="s">
        <v>202</v>
      </c>
      <c r="E2" s="89"/>
    </row>
    <row r="3" spans="1:166" s="82" customFormat="1">
      <c r="A3" s="107"/>
      <c r="B3" s="82" t="s">
        <v>197</v>
      </c>
      <c r="C3" s="83"/>
      <c r="D3" s="83"/>
      <c r="E3" s="83"/>
    </row>
    <row r="4" spans="1:166" s="82" customFormat="1">
      <c r="A4" s="107"/>
      <c r="B4" s="82" t="s">
        <v>198</v>
      </c>
      <c r="C4" s="83"/>
      <c r="D4" s="83"/>
      <c r="E4" s="83" t="s">
        <v>203</v>
      </c>
    </row>
    <row r="5" spans="1:166" s="82" customFormat="1">
      <c r="A5" s="107"/>
      <c r="B5" s="82" t="s">
        <v>199</v>
      </c>
      <c r="C5" s="83"/>
      <c r="D5" s="83"/>
      <c r="E5" s="83"/>
    </row>
    <row r="6" spans="1:166" s="86" customFormat="1" ht="14.25" thickBot="1">
      <c r="A6" s="109"/>
      <c r="B6" s="86" t="s">
        <v>200</v>
      </c>
      <c r="C6" s="87"/>
      <c r="D6" s="87"/>
      <c r="E6" s="87"/>
      <c r="H6" s="122"/>
    </row>
    <row r="7" spans="1:166" s="84" customFormat="1" ht="15.75" thickTop="1">
      <c r="A7" s="106" t="s">
        <v>227</v>
      </c>
      <c r="C7" s="85" t="s">
        <v>201</v>
      </c>
      <c r="D7" s="85" t="s">
        <v>202</v>
      </c>
      <c r="E7" s="85" t="s">
        <v>206</v>
      </c>
      <c r="F7" s="115"/>
      <c r="G7" s="115"/>
      <c r="I7" s="84" t="s">
        <v>210</v>
      </c>
      <c r="J7" s="84" t="s">
        <v>211</v>
      </c>
      <c r="K7" s="84" t="s">
        <v>222</v>
      </c>
      <c r="L7" s="84" t="s">
        <v>213</v>
      </c>
      <c r="M7" s="84" t="s">
        <v>214</v>
      </c>
    </row>
    <row r="8" spans="1:166" s="83" customFormat="1" ht="13.5" customHeight="1">
      <c r="A8" s="107"/>
      <c r="B8" s="83" t="s">
        <v>197</v>
      </c>
      <c r="C8" s="102">
        <v>-369.84838999999999</v>
      </c>
      <c r="D8" s="83">
        <v>-371.10975000000002</v>
      </c>
      <c r="E8" s="83">
        <f>D8-C8</f>
        <v>-1.2613600000000247</v>
      </c>
      <c r="F8" s="116" t="s">
        <v>219</v>
      </c>
      <c r="G8" s="116"/>
      <c r="H8" s="83" t="s">
        <v>216</v>
      </c>
      <c r="I8" s="97">
        <v>-371.52852000000001</v>
      </c>
      <c r="J8" s="97">
        <v>-369.61115999999998</v>
      </c>
      <c r="K8" s="98">
        <v>-369.84136999999998</v>
      </c>
      <c r="L8" s="97">
        <f t="shared" ref="L8:L15" si="0">J8-I8</f>
        <v>1.9173600000000306</v>
      </c>
      <c r="M8" s="83">
        <f>K8-I8</f>
        <v>1.687150000000031</v>
      </c>
    </row>
    <row r="9" spans="1:166" s="83" customFormat="1">
      <c r="A9" s="107"/>
      <c r="B9" s="83" t="s">
        <v>198</v>
      </c>
      <c r="C9" s="83">
        <v>-365.89206000000001</v>
      </c>
      <c r="D9" s="83">
        <v>-366.16865000000001</v>
      </c>
      <c r="E9" s="83">
        <f t="shared" ref="E9:E10" si="1">D9-C9</f>
        <v>-0.27658999999999878</v>
      </c>
      <c r="F9" s="116"/>
      <c r="G9" s="116"/>
      <c r="H9" s="83" t="s">
        <v>218</v>
      </c>
      <c r="I9" s="83">
        <v>-367.59035999999998</v>
      </c>
      <c r="J9" s="83">
        <v>-365.54185000000001</v>
      </c>
      <c r="L9" s="83">
        <f t="shared" si="0"/>
        <v>2.0485099999999647</v>
      </c>
    </row>
    <row r="10" spans="1:166" s="83" customFormat="1">
      <c r="A10" s="107"/>
      <c r="B10" s="83" t="s">
        <v>199</v>
      </c>
      <c r="C10" s="83">
        <v>-371.05434000000002</v>
      </c>
      <c r="D10" s="83">
        <v>-371.22996999999998</v>
      </c>
      <c r="E10" s="83">
        <f t="shared" si="1"/>
        <v>-0.17562999999995554</v>
      </c>
      <c r="F10" s="116"/>
      <c r="G10" s="116"/>
      <c r="H10" s="83" t="s">
        <v>217</v>
      </c>
      <c r="I10" s="83">
        <v>-368.89645999999999</v>
      </c>
      <c r="J10" s="83">
        <v>-366.73084</v>
      </c>
      <c r="K10" s="83">
        <v>-367.75445000000002</v>
      </c>
      <c r="L10" s="83">
        <f t="shared" si="0"/>
        <v>2.1656199999999899</v>
      </c>
      <c r="M10" s="83">
        <f>K10-I10</f>
        <v>1.1420099999999707</v>
      </c>
    </row>
    <row r="11" spans="1:166" s="83" customFormat="1">
      <c r="A11" s="107"/>
      <c r="B11" s="83" t="s">
        <v>200</v>
      </c>
      <c r="C11" s="83">
        <v>-365.11752999999999</v>
      </c>
      <c r="D11" s="83">
        <v>-365.56060000000002</v>
      </c>
      <c r="E11" s="83">
        <f>D11-C11</f>
        <v>-0.44307000000003427</v>
      </c>
      <c r="F11" s="116"/>
      <c r="G11" s="116"/>
      <c r="H11" s="83" t="s">
        <v>223</v>
      </c>
      <c r="I11" s="83">
        <v>-367.78289999999998</v>
      </c>
      <c r="J11" s="83">
        <v>-367.01215000000002</v>
      </c>
      <c r="K11" s="83">
        <v>-367.75445000000002</v>
      </c>
      <c r="L11" s="83">
        <f t="shared" si="0"/>
        <v>0.77074999999996407</v>
      </c>
      <c r="M11" s="83">
        <f>K11-I11</f>
        <v>2.8449999999963893E-2</v>
      </c>
    </row>
    <row r="12" spans="1:166" s="87" customFormat="1" ht="14.25" thickBot="1">
      <c r="A12" s="118" t="s">
        <v>228</v>
      </c>
      <c r="B12" s="83" t="s">
        <v>216</v>
      </c>
      <c r="C12" s="97">
        <v>-369.84838999999999</v>
      </c>
      <c r="D12" s="97">
        <v>-371.52852000000001</v>
      </c>
      <c r="E12" s="83">
        <f>D12-C12</f>
        <v>-1.6801300000000197</v>
      </c>
      <c r="F12" s="116" t="s">
        <v>220</v>
      </c>
      <c r="G12" s="113"/>
      <c r="H12" s="83" t="s">
        <v>216</v>
      </c>
      <c r="I12" s="83">
        <v>-371.14886000000001</v>
      </c>
      <c r="J12" s="101">
        <v>-369.61115999999998</v>
      </c>
      <c r="K12" s="83">
        <v>-369.44251000000003</v>
      </c>
      <c r="L12" s="101">
        <f t="shared" si="0"/>
        <v>1.5377000000000294</v>
      </c>
      <c r="M12" s="83">
        <f>K12-I12</f>
        <v>1.7063499999999863</v>
      </c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</row>
    <row r="13" spans="1:166" s="83" customFormat="1" ht="14.25" thickTop="1">
      <c r="A13" s="119"/>
      <c r="B13" s="83" t="s">
        <v>224</v>
      </c>
      <c r="C13" s="97">
        <v>-365.89019000000002</v>
      </c>
      <c r="D13" s="83">
        <v>-367.59035999999998</v>
      </c>
      <c r="E13" s="97">
        <f>D13-C13</f>
        <v>-1.7001699999999573</v>
      </c>
      <c r="F13" s="113"/>
      <c r="G13" s="113"/>
      <c r="H13" s="83" t="s">
        <v>221</v>
      </c>
      <c r="I13" s="101">
        <v>-367.59035999999998</v>
      </c>
      <c r="J13" s="101">
        <v>-365.54185000000001</v>
      </c>
      <c r="L13" s="101">
        <f t="shared" si="0"/>
        <v>2.0485099999999647</v>
      </c>
    </row>
    <row r="14" spans="1:166" s="83" customFormat="1">
      <c r="A14" s="119"/>
      <c r="B14" s="83" t="s">
        <v>225</v>
      </c>
      <c r="C14" s="97">
        <v>-365.10586999999998</v>
      </c>
      <c r="D14" s="83">
        <v>-368.89645999999999</v>
      </c>
      <c r="E14" s="97">
        <f>D14-C14</f>
        <v>-3.7905900000000088</v>
      </c>
      <c r="F14" s="113"/>
      <c r="G14" s="113"/>
      <c r="H14" s="83" t="s">
        <v>232</v>
      </c>
      <c r="I14" s="101">
        <v>-368.89645999999999</v>
      </c>
      <c r="J14" s="101">
        <v>-366.73084</v>
      </c>
      <c r="K14" s="101">
        <v>-367.75445000000002</v>
      </c>
      <c r="L14" s="83">
        <f t="shared" si="0"/>
        <v>2.1656199999999899</v>
      </c>
      <c r="M14" s="83">
        <f>K14-I14</f>
        <v>1.1420099999999707</v>
      </c>
    </row>
    <row r="15" spans="1:166" s="91" customFormat="1" ht="14.25" thickBot="1">
      <c r="A15" s="120"/>
      <c r="B15" s="91" t="s">
        <v>226</v>
      </c>
      <c r="C15" s="91">
        <v>-364.99758000000003</v>
      </c>
      <c r="D15" s="83">
        <v>-367.78289999999998</v>
      </c>
      <c r="E15" s="101">
        <f>D15-C15</f>
        <v>-2.7853199999999561</v>
      </c>
      <c r="H15" s="83" t="s">
        <v>233</v>
      </c>
      <c r="I15" s="101">
        <v>-367.78289999999998</v>
      </c>
      <c r="J15" s="101">
        <v>-367.01215000000002</v>
      </c>
      <c r="K15" s="101">
        <v>-368.48809</v>
      </c>
      <c r="L15" s="83">
        <f t="shared" si="0"/>
        <v>0.77074999999996407</v>
      </c>
      <c r="M15" s="83">
        <f>K15-I15</f>
        <v>-0.70519000000001597</v>
      </c>
    </row>
    <row r="16" spans="1:166" s="92" customFormat="1" ht="15.75" thickTop="1">
      <c r="A16" s="96"/>
      <c r="C16" s="93"/>
      <c r="D16" s="93"/>
      <c r="E16" s="93"/>
      <c r="F16" s="114"/>
      <c r="G16" s="114"/>
      <c r="I16" s="92" t="s">
        <v>210</v>
      </c>
      <c r="J16" s="92" t="s">
        <v>211</v>
      </c>
      <c r="K16" s="92" t="s">
        <v>212</v>
      </c>
      <c r="L16" s="92" t="s">
        <v>213</v>
      </c>
      <c r="M16" s="92" t="s">
        <v>214</v>
      </c>
    </row>
    <row r="17" spans="1:13" s="83" customFormat="1">
      <c r="A17" s="107" t="s">
        <v>196</v>
      </c>
      <c r="B17" s="100" t="s">
        <v>229</v>
      </c>
      <c r="C17" s="83" t="s">
        <v>201</v>
      </c>
      <c r="D17" s="83" t="s">
        <v>202</v>
      </c>
      <c r="E17" s="83" t="s">
        <v>206</v>
      </c>
      <c r="F17" s="113" t="s">
        <v>215</v>
      </c>
      <c r="G17" s="113"/>
      <c r="H17" s="83" t="s">
        <v>207</v>
      </c>
      <c r="I17" s="83">
        <v>-365.62009</v>
      </c>
      <c r="K17" s="83">
        <v>-363.95215000000002</v>
      </c>
      <c r="M17" s="83">
        <f>K17-I17</f>
        <v>1.6679399999999873</v>
      </c>
    </row>
    <row r="18" spans="1:13" s="83" customFormat="1">
      <c r="A18" s="107"/>
      <c r="B18" s="83" t="s">
        <v>197</v>
      </c>
      <c r="C18" s="83">
        <v>-363.75484</v>
      </c>
      <c r="D18" s="83">
        <v>-365.62342999999998</v>
      </c>
      <c r="E18" s="83">
        <f>D18-C18</f>
        <v>-1.8685899999999833</v>
      </c>
      <c r="F18" s="113"/>
      <c r="G18" s="113"/>
      <c r="H18" s="83" t="s">
        <v>208</v>
      </c>
      <c r="I18" s="83">
        <v>-359.97525999999999</v>
      </c>
      <c r="J18" s="83">
        <v>-359.68846000000002</v>
      </c>
      <c r="K18" s="83">
        <v>-360.13472000000002</v>
      </c>
      <c r="L18" s="83">
        <f>J18-I18</f>
        <v>0.28679999999997108</v>
      </c>
      <c r="M18" s="83">
        <f>K18-I18</f>
        <v>-0.15946000000002414</v>
      </c>
    </row>
    <row r="19" spans="1:13" s="83" customFormat="1">
      <c r="A19" s="107"/>
      <c r="B19" s="83" t="s">
        <v>198</v>
      </c>
      <c r="C19" s="83">
        <v>-359.67559</v>
      </c>
      <c r="D19" s="83">
        <v>-360.33278000000001</v>
      </c>
      <c r="E19" s="83">
        <f>D19-C19</f>
        <v>-0.65719000000001415</v>
      </c>
      <c r="F19" s="113"/>
      <c r="G19" s="113"/>
      <c r="H19" s="83" t="s">
        <v>209</v>
      </c>
      <c r="I19" s="83">
        <v>-359.88099999999997</v>
      </c>
      <c r="J19" s="83">
        <v>-359.37599999999998</v>
      </c>
      <c r="K19" s="83">
        <v>-359.91672</v>
      </c>
      <c r="L19" s="83">
        <f>J19-I19</f>
        <v>0.50499999999999545</v>
      </c>
      <c r="M19" s="83">
        <f>K19-I19</f>
        <v>-3.5720000000026175E-2</v>
      </c>
    </row>
    <row r="20" spans="1:13" s="82" customFormat="1">
      <c r="A20" s="107"/>
      <c r="B20" s="82" t="s">
        <v>199</v>
      </c>
      <c r="C20" s="83"/>
      <c r="D20" s="83"/>
      <c r="E20" s="83"/>
    </row>
    <row r="21" spans="1:13" s="82" customFormat="1">
      <c r="A21" s="107"/>
      <c r="B21" s="82" t="s">
        <v>200</v>
      </c>
      <c r="C21" s="99">
        <v>-359.32127000000003</v>
      </c>
      <c r="D21" s="99">
        <v>-359.86838999999998</v>
      </c>
      <c r="E21" s="99">
        <f>D21-C21</f>
        <v>-0.54711999999994987</v>
      </c>
    </row>
    <row r="22" spans="1:13" s="99" customFormat="1">
      <c r="A22" s="107"/>
      <c r="B22" s="100" t="s">
        <v>230</v>
      </c>
      <c r="C22" s="99" t="s">
        <v>201</v>
      </c>
      <c r="D22" s="99" t="s">
        <v>202</v>
      </c>
      <c r="E22" s="99" t="s">
        <v>206</v>
      </c>
      <c r="F22" s="116" t="s">
        <v>231</v>
      </c>
      <c r="G22" s="113"/>
    </row>
    <row r="23" spans="1:13" s="99" customFormat="1">
      <c r="A23" s="107"/>
      <c r="B23" s="99" t="s">
        <v>197</v>
      </c>
      <c r="C23" s="99">
        <v>-363.80113</v>
      </c>
      <c r="D23" s="99">
        <v>-366.19574999999998</v>
      </c>
      <c r="E23" s="99">
        <f>D23-C23</f>
        <v>-2.3946199999999749</v>
      </c>
      <c r="F23" s="113"/>
      <c r="G23" s="113"/>
    </row>
    <row r="24" spans="1:13" s="99" customFormat="1">
      <c r="A24" s="107"/>
      <c r="B24" s="99" t="s">
        <v>198</v>
      </c>
      <c r="C24" s="99">
        <v>-359.79953999999998</v>
      </c>
      <c r="D24" s="99">
        <v>-362.25972000000002</v>
      </c>
      <c r="E24" s="99">
        <f>D24-C24</f>
        <v>-2.4601800000000367</v>
      </c>
      <c r="F24" s="113"/>
      <c r="G24" s="113"/>
    </row>
    <row r="25" spans="1:13" s="82" customFormat="1">
      <c r="A25" s="107"/>
      <c r="B25" s="82" t="s">
        <v>199</v>
      </c>
    </row>
    <row r="26" spans="1:13" s="90" customFormat="1" ht="14.25" thickBot="1">
      <c r="A26" s="121"/>
      <c r="B26" s="90" t="s">
        <v>200</v>
      </c>
      <c r="C26" s="91">
        <v>-359.32026999999999</v>
      </c>
      <c r="D26" s="91">
        <v>-363.35694000000001</v>
      </c>
      <c r="E26" s="99">
        <f>D26-C26</f>
        <v>-4.0366700000000151</v>
      </c>
    </row>
    <row r="27" spans="1:13" s="92" customFormat="1" ht="14.25" thickTop="1">
      <c r="A27" s="111" t="s">
        <v>204</v>
      </c>
      <c r="C27" s="93" t="s">
        <v>201</v>
      </c>
      <c r="D27" s="93" t="s">
        <v>202</v>
      </c>
      <c r="E27" s="85" t="s">
        <v>206</v>
      </c>
    </row>
    <row r="28" spans="1:13" s="82" customFormat="1">
      <c r="A28" s="107"/>
      <c r="B28" s="82" t="s">
        <v>197</v>
      </c>
      <c r="C28" s="83">
        <v>-357.89988</v>
      </c>
      <c r="D28" s="83">
        <v>-360.13486999999998</v>
      </c>
      <c r="E28" s="83">
        <f>D28-C28</f>
        <v>-2.234989999999982</v>
      </c>
    </row>
    <row r="29" spans="1:13" s="82" customFormat="1">
      <c r="A29" s="107"/>
      <c r="B29" s="82" t="s">
        <v>198</v>
      </c>
      <c r="C29" s="83">
        <v>-353.93466000000001</v>
      </c>
      <c r="D29" s="83">
        <v>-354.49304999999998</v>
      </c>
      <c r="E29" s="83">
        <f>D29-C29</f>
        <v>-0.55838999999997441</v>
      </c>
    </row>
    <row r="30" spans="1:13" s="82" customFormat="1">
      <c r="A30" s="107"/>
      <c r="B30" s="82" t="s">
        <v>199</v>
      </c>
      <c r="C30" s="83"/>
      <c r="D30" s="83"/>
      <c r="E30" s="83"/>
    </row>
    <row r="31" spans="1:13" s="94" customFormat="1" ht="14.25" thickBot="1">
      <c r="A31" s="112"/>
      <c r="B31" s="94" t="s">
        <v>200</v>
      </c>
      <c r="C31" s="95">
        <v>-352.97107</v>
      </c>
      <c r="D31" s="95">
        <v>-354.25808000000001</v>
      </c>
      <c r="E31" s="95">
        <f>D31-C31</f>
        <v>-1.2870100000000093</v>
      </c>
    </row>
    <row r="32" spans="1:13" ht="14.25" thickTop="1"/>
  </sheetData>
  <mergeCells count="13">
    <mergeCell ref="A7:A11"/>
    <mergeCell ref="A2:A6"/>
    <mergeCell ref="A1:F1"/>
    <mergeCell ref="A27:A31"/>
    <mergeCell ref="F17:G19"/>
    <mergeCell ref="F16:G16"/>
    <mergeCell ref="F7:G7"/>
    <mergeCell ref="F12:G14"/>
    <mergeCell ref="F8:G11"/>
    <mergeCell ref="G1:M1"/>
    <mergeCell ref="A12:A15"/>
    <mergeCell ref="F22:G24"/>
    <mergeCell ref="A17:A2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184" workbookViewId="0">
      <selection activeCell="F39" sqref="F39"/>
    </sheetView>
  </sheetViews>
  <sheetFormatPr defaultColWidth="8.875" defaultRowHeight="13.5"/>
  <cols>
    <col min="1" max="1" width="8.875" style="1"/>
    <col min="2" max="2" width="15.125" style="1" customWidth="1"/>
    <col min="3" max="3" width="9.625" style="1" bestFit="1" customWidth="1"/>
    <col min="4" max="4" width="13.625" style="1" customWidth="1"/>
    <col min="5" max="6" width="9.625" style="1" bestFit="1" customWidth="1"/>
    <col min="7" max="7" width="8.875" style="1"/>
    <col min="8" max="8" width="11.125" style="1" customWidth="1"/>
    <col min="9" max="16384" width="8.875" style="1"/>
  </cols>
  <sheetData>
    <row r="1" spans="1:7" s="13" customFormat="1">
      <c r="A1" s="12" t="s">
        <v>3</v>
      </c>
    </row>
    <row r="2" spans="1:7" s="19" customFormat="1">
      <c r="A2" s="18" t="s">
        <v>6</v>
      </c>
      <c r="B2" s="19" t="s">
        <v>44</v>
      </c>
      <c r="C2" s="19" t="s">
        <v>15</v>
      </c>
      <c r="D2" s="19" t="s">
        <v>16</v>
      </c>
      <c r="E2" s="19" t="s">
        <v>17</v>
      </c>
    </row>
    <row r="3" spans="1:7">
      <c r="B3" s="5" t="s">
        <v>8</v>
      </c>
      <c r="C3" s="5">
        <v>-733.23406</v>
      </c>
      <c r="D3" s="5">
        <v>-234.66693000000001</v>
      </c>
      <c r="E3" s="5">
        <f t="shared" ref="E3:E9" si="0">C3-D3</f>
        <v>-498.56713000000002</v>
      </c>
    </row>
    <row r="4" spans="1:7">
      <c r="B4" s="1" t="s">
        <v>9</v>
      </c>
      <c r="C4" s="5">
        <v>-733.25364999999999</v>
      </c>
      <c r="D4" s="5">
        <v>-234.65512000000001</v>
      </c>
      <c r="E4" s="5">
        <f t="shared" si="0"/>
        <v>-498.59852999999998</v>
      </c>
    </row>
    <row r="5" spans="1:7">
      <c r="B5" s="1" t="s">
        <v>10</v>
      </c>
      <c r="C5" s="5">
        <v>-732.62982</v>
      </c>
      <c r="D5" s="5">
        <v>-234.03055000000001</v>
      </c>
      <c r="E5" s="5">
        <f t="shared" si="0"/>
        <v>-498.59926999999999</v>
      </c>
    </row>
    <row r="6" spans="1:7">
      <c r="B6" s="1" t="s">
        <v>11</v>
      </c>
      <c r="C6" s="48">
        <v>-733.55078000000003</v>
      </c>
      <c r="D6" s="5">
        <v>-234.02481</v>
      </c>
      <c r="E6" s="5">
        <f t="shared" si="0"/>
        <v>-499.52597000000003</v>
      </c>
      <c r="G6" s="1">
        <f>AVERAGE(E3:E9)</f>
        <v>-498.78503999999992</v>
      </c>
    </row>
    <row r="7" spans="1:7">
      <c r="B7" s="1" t="s">
        <v>12</v>
      </c>
      <c r="C7" s="5">
        <v>-733.72958000000006</v>
      </c>
      <c r="D7" s="5">
        <v>-234.86543</v>
      </c>
      <c r="E7" s="5">
        <f t="shared" si="0"/>
        <v>-498.86415000000005</v>
      </c>
    </row>
    <row r="8" spans="1:7">
      <c r="B8" s="1" t="s">
        <v>13</v>
      </c>
      <c r="C8" s="5">
        <v>-733.35789</v>
      </c>
      <c r="D8" s="5">
        <v>-235.16042999999999</v>
      </c>
      <c r="E8" s="5">
        <f t="shared" si="0"/>
        <v>-498.19745999999998</v>
      </c>
    </row>
    <row r="9" spans="1:7">
      <c r="B9" s="1" t="s">
        <v>14</v>
      </c>
      <c r="C9" s="5">
        <v>-733.14945999999998</v>
      </c>
      <c r="D9" s="5">
        <v>-234.00668999999999</v>
      </c>
      <c r="E9" s="5">
        <f t="shared" si="0"/>
        <v>-499.14276999999998</v>
      </c>
    </row>
    <row r="10" spans="1:7">
      <c r="B10" s="1" t="s">
        <v>58</v>
      </c>
      <c r="C10" s="5">
        <v>-733.5068</v>
      </c>
      <c r="D10" s="5"/>
      <c r="E10" s="5"/>
    </row>
    <row r="11" spans="1:7" s="19" customFormat="1">
      <c r="A11" s="18" t="s">
        <v>7</v>
      </c>
      <c r="B11" s="19" t="s">
        <v>45</v>
      </c>
      <c r="C11" s="19" t="s">
        <v>15</v>
      </c>
      <c r="D11" s="19" t="s">
        <v>16</v>
      </c>
      <c r="E11" s="19" t="s">
        <v>17</v>
      </c>
    </row>
    <row r="12" spans="1:7">
      <c r="A12" s="9"/>
      <c r="B12" s="5" t="s">
        <v>8</v>
      </c>
      <c r="C12" s="5">
        <v>-734.37654999999995</v>
      </c>
      <c r="D12" s="5">
        <v>-235.27929</v>
      </c>
      <c r="E12" s="5">
        <f>C12-D12</f>
        <v>-499.09725999999995</v>
      </c>
    </row>
    <row r="13" spans="1:7">
      <c r="A13" s="9"/>
      <c r="B13" s="1" t="s">
        <v>9</v>
      </c>
      <c r="C13" s="5">
        <v>-734.39575000000002</v>
      </c>
      <c r="D13" s="5">
        <v>-235.21727000000001</v>
      </c>
      <c r="E13" s="5">
        <f t="shared" ref="E13:E18" si="1">C13-D13</f>
        <v>-499.17848000000004</v>
      </c>
    </row>
    <row r="14" spans="1:7">
      <c r="A14" s="9"/>
      <c r="B14" s="1" t="s">
        <v>10</v>
      </c>
      <c r="C14" s="5">
        <v>-733.98162000000002</v>
      </c>
      <c r="D14" s="5">
        <v>-234.97081</v>
      </c>
      <c r="E14" s="5">
        <f t="shared" si="1"/>
        <v>-499.01080999999999</v>
      </c>
    </row>
    <row r="15" spans="1:7">
      <c r="A15" s="9"/>
      <c r="B15" s="1" t="s">
        <v>11</v>
      </c>
      <c r="C15" s="5">
        <v>-734.52913999999998</v>
      </c>
      <c r="D15" s="5">
        <v>-235.19347999999999</v>
      </c>
      <c r="E15" s="5">
        <f t="shared" si="1"/>
        <v>-499.33565999999996</v>
      </c>
      <c r="G15" s="1">
        <f>AVERAGE(E12:E18)</f>
        <v>-499.32588857142855</v>
      </c>
    </row>
    <row r="16" spans="1:7">
      <c r="A16" s="9"/>
      <c r="B16" s="1" t="s">
        <v>12</v>
      </c>
      <c r="C16" s="5">
        <v>-734.76805000000002</v>
      </c>
      <c r="D16" s="5">
        <v>-235.05277000000001</v>
      </c>
      <c r="E16" s="5">
        <f t="shared" si="1"/>
        <v>-499.71528000000001</v>
      </c>
    </row>
    <row r="17" spans="1:10">
      <c r="A17" s="9"/>
      <c r="B17" s="1" t="s">
        <v>18</v>
      </c>
      <c r="C17" s="11">
        <v>-734.54782999999998</v>
      </c>
      <c r="D17" s="5">
        <v>-235.11258000000001</v>
      </c>
      <c r="E17" s="5">
        <f t="shared" si="1"/>
        <v>-499.43525</v>
      </c>
    </row>
    <row r="18" spans="1:10">
      <c r="A18" s="9"/>
      <c r="B18" s="1" t="s">
        <v>13</v>
      </c>
      <c r="C18" s="5">
        <v>-734.62106000000006</v>
      </c>
      <c r="D18" s="5">
        <v>-235.11258000000001</v>
      </c>
      <c r="E18" s="5">
        <f t="shared" si="1"/>
        <v>-499.50848000000008</v>
      </c>
    </row>
    <row r="19" spans="1:10">
      <c r="B19" s="1" t="s">
        <v>53</v>
      </c>
      <c r="C19" s="5">
        <v>-734.46299999999997</v>
      </c>
    </row>
    <row r="20" spans="1:10" s="15" customFormat="1">
      <c r="A20" s="14" t="s">
        <v>4</v>
      </c>
    </row>
    <row r="22" spans="1:10" s="17" customFormat="1">
      <c r="A22" s="16" t="s">
        <v>5</v>
      </c>
    </row>
    <row r="23" spans="1:10" s="19" customFormat="1">
      <c r="A23" s="18" t="s">
        <v>19</v>
      </c>
      <c r="B23" s="19" t="s">
        <v>45</v>
      </c>
      <c r="C23" s="19" t="s">
        <v>15</v>
      </c>
      <c r="D23" s="19" t="s">
        <v>16</v>
      </c>
      <c r="E23" s="19" t="s">
        <v>17</v>
      </c>
    </row>
    <row r="24" spans="1:10">
      <c r="A24" s="1" t="s">
        <v>60</v>
      </c>
      <c r="B24" s="1" t="s">
        <v>20</v>
      </c>
      <c r="C24" s="5">
        <v>-733.09598000000005</v>
      </c>
      <c r="D24" s="5">
        <v>-233.73336</v>
      </c>
      <c r="E24" s="5">
        <f>C24-D24</f>
        <v>-499.36262000000005</v>
      </c>
    </row>
    <row r="25" spans="1:10">
      <c r="A25" s="1" t="s">
        <v>59</v>
      </c>
      <c r="B25" s="1" t="s">
        <v>21</v>
      </c>
      <c r="C25" s="5">
        <v>-731.95258999999999</v>
      </c>
      <c r="D25" s="5">
        <v>-233.95660000000001</v>
      </c>
      <c r="E25" s="5">
        <f t="shared" ref="E25:E34" si="2">C25-D25</f>
        <v>-497.99599000000001</v>
      </c>
    </row>
    <row r="26" spans="1:10">
      <c r="A26" s="1" t="s">
        <v>59</v>
      </c>
      <c r="B26" s="1" t="s">
        <v>22</v>
      </c>
      <c r="C26" s="5">
        <v>-731.92042000000004</v>
      </c>
      <c r="D26" s="5">
        <v>-233.89311000000001</v>
      </c>
      <c r="E26" s="5">
        <f t="shared" si="2"/>
        <v>-498.02731000000006</v>
      </c>
      <c r="F26" s="43" t="s">
        <v>63</v>
      </c>
      <c r="G26" s="42">
        <f>AVERAGE(E25,E26)</f>
        <v>-498.01165000000003</v>
      </c>
    </row>
    <row r="27" spans="1:10" s="42" customFormat="1">
      <c r="B27" s="42" t="s">
        <v>23</v>
      </c>
      <c r="C27" s="43">
        <v>-727.39553999999998</v>
      </c>
      <c r="D27" s="44">
        <v>-224.15666999999999</v>
      </c>
      <c r="F27" s="42" t="s">
        <v>85</v>
      </c>
    </row>
    <row r="28" spans="1:10">
      <c r="A28" s="1" t="s">
        <v>60</v>
      </c>
      <c r="B28" s="1" t="s">
        <v>24</v>
      </c>
      <c r="C28" s="5">
        <v>-731.79736000000003</v>
      </c>
      <c r="D28" s="5">
        <v>-232.77618000000001</v>
      </c>
      <c r="E28" s="5">
        <f t="shared" si="2"/>
        <v>-499.02118000000002</v>
      </c>
      <c r="F28" s="1" t="s">
        <v>62</v>
      </c>
      <c r="G28" s="1">
        <f>AVERAGE(E24,E28:E34)</f>
        <v>-499.15853750000002</v>
      </c>
    </row>
    <row r="29" spans="1:10">
      <c r="A29" s="1" t="s">
        <v>60</v>
      </c>
      <c r="B29" s="1" t="s">
        <v>25</v>
      </c>
      <c r="C29" s="5">
        <v>-732.63157999999999</v>
      </c>
      <c r="D29" s="5">
        <v>-234.06882999999999</v>
      </c>
      <c r="E29" s="5">
        <f t="shared" si="2"/>
        <v>-498.56274999999999</v>
      </c>
      <c r="H29" s="1" t="s">
        <v>31</v>
      </c>
      <c r="I29" s="5" t="s">
        <v>63</v>
      </c>
      <c r="J29" s="1">
        <f>G26-G6</f>
        <v>0.77338999999989255</v>
      </c>
    </row>
    <row r="30" spans="1:10">
      <c r="A30" s="1" t="s">
        <v>60</v>
      </c>
      <c r="B30" s="1" t="s">
        <v>26</v>
      </c>
      <c r="C30" s="5">
        <v>-732.74869000000001</v>
      </c>
      <c r="D30" s="5">
        <v>-233.56699</v>
      </c>
      <c r="E30" s="5">
        <f t="shared" si="2"/>
        <v>-499.18169999999998</v>
      </c>
      <c r="I30" s="1" t="s">
        <v>62</v>
      </c>
      <c r="J30" s="1">
        <f>G28-G6</f>
        <v>-0.37349750000009863</v>
      </c>
    </row>
    <row r="31" spans="1:10">
      <c r="A31" s="1" t="s">
        <v>60</v>
      </c>
      <c r="B31" s="1" t="s">
        <v>27</v>
      </c>
      <c r="C31" s="5">
        <v>-733.02422000000001</v>
      </c>
      <c r="D31" s="5">
        <v>-233.88378</v>
      </c>
      <c r="E31" s="5">
        <f t="shared" si="2"/>
        <v>-499.14044000000001</v>
      </c>
    </row>
    <row r="32" spans="1:10">
      <c r="A32" s="1" t="s">
        <v>60</v>
      </c>
      <c r="B32" s="1" t="s">
        <v>28</v>
      </c>
      <c r="C32" s="5">
        <v>-732.45439999999996</v>
      </c>
      <c r="D32" s="5">
        <v>-232.47537</v>
      </c>
      <c r="E32" s="5">
        <f t="shared" si="2"/>
        <v>-499.97902999999997</v>
      </c>
    </row>
    <row r="33" spans="1:9">
      <c r="A33" s="1" t="s">
        <v>60</v>
      </c>
      <c r="B33" s="1" t="s">
        <v>29</v>
      </c>
      <c r="C33" s="5">
        <v>-732.36117999999999</v>
      </c>
      <c r="D33" s="5">
        <v>-233.60580999999999</v>
      </c>
      <c r="E33" s="5">
        <f t="shared" si="2"/>
        <v>-498.75536999999997</v>
      </c>
    </row>
    <row r="34" spans="1:9">
      <c r="A34" s="1" t="s">
        <v>61</v>
      </c>
      <c r="B34" s="1" t="s">
        <v>30</v>
      </c>
      <c r="C34" s="5">
        <v>-733.19083000000001</v>
      </c>
      <c r="D34" s="10">
        <v>-233.92562000000001</v>
      </c>
      <c r="E34" s="5">
        <f t="shared" si="2"/>
        <v>-499.26521000000002</v>
      </c>
    </row>
    <row r="35" spans="1:9" s="19" customFormat="1">
      <c r="A35" s="18" t="s">
        <v>7</v>
      </c>
      <c r="B35" s="19" t="s">
        <v>46</v>
      </c>
      <c r="C35" s="19" t="s">
        <v>15</v>
      </c>
      <c r="D35" s="19" t="s">
        <v>16</v>
      </c>
      <c r="E35" s="19" t="s">
        <v>17</v>
      </c>
    </row>
    <row r="36" spans="1:9">
      <c r="B36" s="1" t="s">
        <v>20</v>
      </c>
      <c r="C36" s="5">
        <v>-734.45497</v>
      </c>
      <c r="D36" s="5"/>
      <c r="E36" s="5"/>
      <c r="F36" s="5"/>
    </row>
    <row r="37" spans="1:9">
      <c r="B37" s="1" t="s">
        <v>32</v>
      </c>
      <c r="C37" s="5">
        <v>-733.03887999999995</v>
      </c>
      <c r="D37" s="5">
        <v>-233.26112000000001</v>
      </c>
      <c r="E37" s="5">
        <f t="shared" ref="E37:E42" si="3">C37-D37</f>
        <v>-499.77775999999994</v>
      </c>
      <c r="F37" s="5"/>
    </row>
    <row r="38" spans="1:9">
      <c r="B38" s="1" t="s">
        <v>33</v>
      </c>
      <c r="C38" s="5">
        <v>-733.05397000000005</v>
      </c>
      <c r="D38" s="5">
        <v>-232.99964</v>
      </c>
      <c r="E38" s="5">
        <f t="shared" si="3"/>
        <v>-500.05433000000005</v>
      </c>
      <c r="F38" s="5"/>
    </row>
    <row r="39" spans="1:9">
      <c r="B39" s="1" t="s">
        <v>34</v>
      </c>
      <c r="C39" s="5">
        <v>-733.32064000000003</v>
      </c>
      <c r="D39" s="5">
        <v>-233.00753</v>
      </c>
      <c r="E39" s="5">
        <f t="shared" si="3"/>
        <v>-500.31311000000005</v>
      </c>
      <c r="F39" s="5">
        <f>AVERAGE(E37:E42,E44:E49)</f>
        <v>-500.95079818181819</v>
      </c>
      <c r="H39" s="1" t="s">
        <v>43</v>
      </c>
      <c r="I39" s="1">
        <f>F39-G15</f>
        <v>-1.6249096103896363</v>
      </c>
    </row>
    <row r="40" spans="1:9">
      <c r="B40" s="1" t="s">
        <v>35</v>
      </c>
      <c r="C40" s="5">
        <v>-733.35239999999999</v>
      </c>
      <c r="D40" s="5">
        <v>-232.55797999999999</v>
      </c>
      <c r="E40" s="5">
        <f t="shared" si="3"/>
        <v>-500.79442</v>
      </c>
      <c r="F40" s="5"/>
    </row>
    <row r="41" spans="1:9">
      <c r="B41" s="1" t="s">
        <v>36</v>
      </c>
      <c r="C41" s="5">
        <v>-733.65659000000005</v>
      </c>
      <c r="D41" s="5">
        <v>-232.63642999999999</v>
      </c>
      <c r="E41" s="5">
        <f t="shared" si="3"/>
        <v>-501.02016000000003</v>
      </c>
      <c r="F41" s="5"/>
    </row>
    <row r="42" spans="1:9">
      <c r="B42" s="1" t="s">
        <v>26</v>
      </c>
      <c r="C42" s="5">
        <v>-733.83271999999999</v>
      </c>
      <c r="D42" s="5">
        <v>-232.44287</v>
      </c>
      <c r="E42" s="5">
        <f t="shared" si="3"/>
        <v>-501.38985000000002</v>
      </c>
      <c r="F42" s="5"/>
    </row>
    <row r="43" spans="1:9">
      <c r="B43" s="1" t="s">
        <v>54</v>
      </c>
      <c r="C43" s="5">
        <v>-733.86077999999998</v>
      </c>
      <c r="D43" s="5"/>
      <c r="E43" s="5"/>
      <c r="F43" s="5"/>
    </row>
    <row r="44" spans="1:9">
      <c r="A44" s="1" t="s">
        <v>88</v>
      </c>
      <c r="B44" s="1" t="s">
        <v>37</v>
      </c>
      <c r="C44" s="5">
        <v>-733.79736000000003</v>
      </c>
      <c r="D44" s="5">
        <v>-234.62790000000001</v>
      </c>
      <c r="E44" s="5"/>
      <c r="G44" s="5" t="s">
        <v>89</v>
      </c>
    </row>
    <row r="45" spans="1:9">
      <c r="B45" s="1" t="s">
        <v>38</v>
      </c>
      <c r="C45" s="5">
        <v>-733.38031999999998</v>
      </c>
      <c r="D45" s="5">
        <v>-231.88516000000001</v>
      </c>
      <c r="E45" s="5">
        <f>C45-D45</f>
        <v>-501.49515999999994</v>
      </c>
      <c r="F45" s="5"/>
    </row>
    <row r="46" spans="1:9">
      <c r="B46" s="1" t="s">
        <v>39</v>
      </c>
      <c r="C46" s="5">
        <v>-733.95275000000004</v>
      </c>
      <c r="D46" s="5">
        <v>-232.47842</v>
      </c>
      <c r="E46" s="5">
        <f>C46-D46</f>
        <v>-501.47433000000001</v>
      </c>
      <c r="F46" s="5"/>
    </row>
    <row r="47" spans="1:9">
      <c r="B47" s="1" t="s">
        <v>40</v>
      </c>
      <c r="C47" s="5">
        <v>-734.47645</v>
      </c>
      <c r="D47" s="5">
        <v>-233.40477000000001</v>
      </c>
      <c r="E47" s="5">
        <f>C47-D47</f>
        <v>-501.07168000000001</v>
      </c>
      <c r="F47" s="5"/>
    </row>
    <row r="48" spans="1:9">
      <c r="B48" s="1" t="s">
        <v>41</v>
      </c>
      <c r="C48" s="5">
        <v>-734.45835</v>
      </c>
      <c r="D48" s="5">
        <v>-232.72274999999999</v>
      </c>
      <c r="E48" s="5">
        <f>C48-D48</f>
        <v>-501.73559999999998</v>
      </c>
      <c r="F48" s="5"/>
    </row>
    <row r="49" spans="2:6">
      <c r="B49" s="1" t="s">
        <v>42</v>
      </c>
      <c r="C49" s="5">
        <v>-734.28013999999996</v>
      </c>
      <c r="D49" s="5">
        <v>-232.94775999999999</v>
      </c>
      <c r="E49" s="5">
        <f>C49-D49</f>
        <v>-501.33237999999994</v>
      </c>
      <c r="F49" s="5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opLeftCell="A9" zoomScale="157" workbookViewId="0">
      <selection activeCell="K25" sqref="K25"/>
    </sheetView>
  </sheetViews>
  <sheetFormatPr defaultColWidth="8.875" defaultRowHeight="13.5"/>
  <cols>
    <col min="2" max="2" width="15.875" customWidth="1"/>
    <col min="3" max="3" width="14.375" style="6" customWidth="1"/>
    <col min="4" max="4" width="9.625" style="6" bestFit="1" customWidth="1"/>
    <col min="5" max="5" width="13.875" style="5" customWidth="1"/>
    <col min="6" max="6" width="15.625" style="5" customWidth="1"/>
  </cols>
  <sheetData>
    <row r="1" spans="2:13" s="20" customFormat="1" ht="31.5">
      <c r="B1" s="21" t="s">
        <v>47</v>
      </c>
      <c r="C1" s="26"/>
      <c r="D1" s="26"/>
      <c r="E1" s="26"/>
      <c r="F1" s="26"/>
    </row>
    <row r="2" spans="2:13" s="23" customFormat="1" ht="22.5">
      <c r="B2" s="22" t="s">
        <v>48</v>
      </c>
      <c r="C2" s="27" t="s">
        <v>49</v>
      </c>
      <c r="D2" s="27" t="s">
        <v>50</v>
      </c>
      <c r="E2" s="27" t="s">
        <v>56</v>
      </c>
      <c r="F2" s="27" t="s">
        <v>55</v>
      </c>
      <c r="I2" s="23" t="s">
        <v>64</v>
      </c>
      <c r="M2" s="27"/>
    </row>
    <row r="3" spans="2:13">
      <c r="B3" s="31">
        <v>1</v>
      </c>
      <c r="C3" s="31">
        <v>-733.55591000000004</v>
      </c>
      <c r="D3" s="31">
        <v>-733.55466999999999</v>
      </c>
      <c r="E3" s="31">
        <v>-234.95461</v>
      </c>
      <c r="F3" s="31">
        <v>-234.96557999999999</v>
      </c>
      <c r="G3" s="32">
        <f>C3-E3</f>
        <v>-498.60130000000004</v>
      </c>
      <c r="H3" s="32">
        <f>D3-F3</f>
        <v>-498.58909</v>
      </c>
      <c r="I3" s="32"/>
      <c r="J3" s="36">
        <v>-498.60130000000004</v>
      </c>
      <c r="K3" s="32"/>
      <c r="L3" s="32"/>
      <c r="M3" s="31"/>
    </row>
    <row r="4" spans="2:13">
      <c r="B4" s="31">
        <v>2</v>
      </c>
      <c r="C4" s="31">
        <v>-733.34177999999997</v>
      </c>
      <c r="D4" s="31">
        <v>-733.69168999999999</v>
      </c>
      <c r="E4" s="31">
        <v>-234.94345000000001</v>
      </c>
      <c r="F4" s="31">
        <v>-234.79858999999999</v>
      </c>
      <c r="G4" s="32">
        <f t="shared" ref="G4:G34" si="0">C4-E4</f>
        <v>-498.39832999999999</v>
      </c>
      <c r="H4" s="32">
        <f t="shared" ref="H4:H34" si="1">D4-F4</f>
        <v>-498.8931</v>
      </c>
      <c r="I4" s="32"/>
      <c r="J4" s="32">
        <v>-498.8931</v>
      </c>
      <c r="K4" s="31"/>
      <c r="L4" s="32"/>
      <c r="M4" s="32"/>
    </row>
    <row r="5" spans="2:13">
      <c r="B5" s="31">
        <v>3</v>
      </c>
      <c r="C5" s="31">
        <v>-733.30870000000004</v>
      </c>
      <c r="D5" s="31">
        <v>-733.72190000000001</v>
      </c>
      <c r="E5" s="31">
        <v>-234.89646999999999</v>
      </c>
      <c r="F5" s="31">
        <v>-234.97554</v>
      </c>
      <c r="G5" s="32">
        <f t="shared" si="0"/>
        <v>-498.41223000000002</v>
      </c>
      <c r="H5" s="32">
        <f t="shared" si="1"/>
        <v>-498.74635999999998</v>
      </c>
      <c r="I5" s="32"/>
      <c r="J5" s="32">
        <v>-498.74635999999998</v>
      </c>
      <c r="K5" s="31"/>
      <c r="L5" s="32"/>
      <c r="M5" s="32"/>
    </row>
    <row r="6" spans="2:13">
      <c r="B6" s="31">
        <v>4</v>
      </c>
      <c r="C6" s="31">
        <v>-733.14418000000001</v>
      </c>
      <c r="D6" s="31">
        <v>-733.27860999999996</v>
      </c>
      <c r="E6" s="31">
        <v>-234.66654</v>
      </c>
      <c r="F6" s="31">
        <v>-234.46699000000001</v>
      </c>
      <c r="G6" s="32">
        <f t="shared" si="0"/>
        <v>-498.47764000000001</v>
      </c>
      <c r="H6" s="32">
        <f t="shared" si="1"/>
        <v>-498.81161999999995</v>
      </c>
      <c r="I6" s="32"/>
      <c r="J6" s="32">
        <v>-498.81161999999995</v>
      </c>
      <c r="K6" s="31"/>
      <c r="L6" s="32"/>
      <c r="M6" s="32"/>
    </row>
    <row r="7" spans="2:13">
      <c r="B7" s="31">
        <v>5</v>
      </c>
      <c r="C7" s="31">
        <v>-733.29992000000004</v>
      </c>
      <c r="D7" s="31">
        <v>-733.28854000000001</v>
      </c>
      <c r="E7" s="31">
        <v>-234.73211000000001</v>
      </c>
      <c r="F7" s="31">
        <v>-234.39953</v>
      </c>
      <c r="G7" s="32">
        <f t="shared" si="0"/>
        <v>-498.56781000000001</v>
      </c>
      <c r="H7" s="32">
        <f t="shared" si="1"/>
        <v>-498.88900999999998</v>
      </c>
      <c r="I7" s="32"/>
      <c r="J7" s="32">
        <v>-498.88900999999998</v>
      </c>
      <c r="K7" s="31"/>
      <c r="L7" s="32"/>
      <c r="M7" s="32"/>
    </row>
    <row r="8" spans="2:13">
      <c r="B8" s="31">
        <v>6</v>
      </c>
      <c r="C8" s="31">
        <v>-733.09121000000005</v>
      </c>
      <c r="D8" s="31">
        <v>-733.48078999999996</v>
      </c>
      <c r="E8" s="31">
        <v>-234.62907999999999</v>
      </c>
      <c r="F8" s="31">
        <v>-234.64408</v>
      </c>
      <c r="G8" s="32">
        <f t="shared" si="0"/>
        <v>-498.46213000000006</v>
      </c>
      <c r="H8" s="32">
        <f t="shared" si="1"/>
        <v>-498.83670999999993</v>
      </c>
      <c r="I8" s="32">
        <f>AVERAGE(H3:H16)</f>
        <v>-498.42676214285717</v>
      </c>
      <c r="J8" s="32">
        <v>-498.83670999999993</v>
      </c>
      <c r="K8" s="31"/>
      <c r="L8" s="32"/>
      <c r="M8" s="32"/>
    </row>
    <row r="9" spans="2:13">
      <c r="B9" s="31">
        <v>7</v>
      </c>
      <c r="C9" s="31">
        <v>-732.62040000000002</v>
      </c>
      <c r="D9" s="31">
        <v>-733.28854000000001</v>
      </c>
      <c r="E9" s="31">
        <v>-234.61689000000001</v>
      </c>
      <c r="F9" s="31">
        <v>-234.61243999999999</v>
      </c>
      <c r="G9" s="32">
        <f t="shared" si="0"/>
        <v>-498.00351000000001</v>
      </c>
      <c r="H9" s="32">
        <f t="shared" si="1"/>
        <v>-498.67610000000002</v>
      </c>
      <c r="I9" s="32"/>
      <c r="J9" s="32">
        <v>-498.67610000000002</v>
      </c>
      <c r="K9" s="32">
        <f>AVERAGE(J3:J16)</f>
        <v>-498.4276342857143</v>
      </c>
      <c r="L9" s="31"/>
      <c r="M9" s="32"/>
    </row>
    <row r="10" spans="2:13">
      <c r="B10" s="31">
        <v>9</v>
      </c>
      <c r="C10" s="31">
        <v>-732.87293</v>
      </c>
      <c r="D10" s="31">
        <v>-733.33474000000001</v>
      </c>
      <c r="E10" s="31">
        <v>-234.85548</v>
      </c>
      <c r="F10" s="31">
        <v>-234.59698</v>
      </c>
      <c r="G10" s="32">
        <f t="shared" si="0"/>
        <v>-498.01745</v>
      </c>
      <c r="H10" s="32">
        <f t="shared" si="1"/>
        <v>-498.73775999999998</v>
      </c>
      <c r="I10" s="32"/>
      <c r="J10" s="32">
        <v>-498.73775999999998</v>
      </c>
      <c r="K10" s="31"/>
      <c r="L10" s="32"/>
      <c r="M10" s="32"/>
    </row>
    <row r="11" spans="2:13">
      <c r="B11" s="31">
        <v>10</v>
      </c>
      <c r="C11" s="31">
        <v>-732.83264999999994</v>
      </c>
      <c r="D11" s="31">
        <v>-733.21059000000002</v>
      </c>
      <c r="E11" s="31">
        <v>-234.86291</v>
      </c>
      <c r="F11" s="31">
        <v>-234.82787999999999</v>
      </c>
      <c r="G11" s="32">
        <f t="shared" si="0"/>
        <v>-497.96973999999994</v>
      </c>
      <c r="H11" s="32">
        <f t="shared" si="1"/>
        <v>-498.38271000000003</v>
      </c>
      <c r="I11" s="32"/>
      <c r="J11" s="32">
        <v>-498.38271000000003</v>
      </c>
      <c r="K11" s="32"/>
      <c r="L11" s="32"/>
      <c r="M11" s="31"/>
    </row>
    <row r="12" spans="2:13">
      <c r="B12" s="31">
        <v>13</v>
      </c>
      <c r="C12" s="31">
        <v>-732.50878999999998</v>
      </c>
      <c r="D12" s="31">
        <v>-732.66961000000003</v>
      </c>
      <c r="E12" s="31">
        <v>-234.80725000000001</v>
      </c>
      <c r="F12" s="31">
        <v>-234.89860999999999</v>
      </c>
      <c r="G12" s="32">
        <f t="shared" si="0"/>
        <v>-497.70153999999997</v>
      </c>
      <c r="H12" s="32">
        <f t="shared" si="1"/>
        <v>-497.77100000000007</v>
      </c>
      <c r="I12" s="32"/>
      <c r="J12" s="32">
        <v>-497.77100000000007</v>
      </c>
      <c r="K12" s="32"/>
      <c r="L12" s="32"/>
      <c r="M12" s="31"/>
    </row>
    <row r="13" spans="2:13" s="30" customFormat="1">
      <c r="B13" s="33">
        <v>14</v>
      </c>
      <c r="C13" s="33">
        <v>-728.59619999999995</v>
      </c>
      <c r="D13" s="33">
        <v>-732.86027000000001</v>
      </c>
      <c r="E13" s="33">
        <v>-235.02869999999999</v>
      </c>
      <c r="F13" s="33">
        <v>-235.01580999999999</v>
      </c>
      <c r="G13" s="34">
        <f t="shared" si="0"/>
        <v>-493.5675</v>
      </c>
      <c r="H13" s="34">
        <f t="shared" si="1"/>
        <v>-497.84446000000003</v>
      </c>
      <c r="I13" s="34"/>
      <c r="J13" s="34">
        <v>-497.84446000000003</v>
      </c>
      <c r="K13" s="34"/>
      <c r="L13" s="34"/>
      <c r="M13" s="33"/>
    </row>
    <row r="14" spans="2:13">
      <c r="B14" s="31">
        <v>16</v>
      </c>
      <c r="C14" s="31">
        <v>-733.30420000000004</v>
      </c>
      <c r="D14" s="31">
        <v>-733.37591999999995</v>
      </c>
      <c r="E14" s="31">
        <v>-235.46236999999999</v>
      </c>
      <c r="F14" s="31">
        <v>-235.46493000000001</v>
      </c>
      <c r="G14" s="32">
        <f t="shared" si="0"/>
        <v>-497.84183000000007</v>
      </c>
      <c r="H14" s="32">
        <f t="shared" si="1"/>
        <v>-497.91098999999997</v>
      </c>
      <c r="I14" s="32"/>
      <c r="J14" s="32">
        <v>-497.91098999999997</v>
      </c>
      <c r="K14" s="32"/>
      <c r="L14" s="32"/>
      <c r="M14" s="31"/>
    </row>
    <row r="15" spans="2:13">
      <c r="B15" s="31">
        <v>17</v>
      </c>
      <c r="C15" s="31">
        <v>-732.55993000000001</v>
      </c>
      <c r="D15" s="31">
        <v>-732.88478999999995</v>
      </c>
      <c r="E15" s="31">
        <v>-235.09701000000001</v>
      </c>
      <c r="F15" s="31">
        <v>-235.05455000000001</v>
      </c>
      <c r="G15" s="32">
        <f t="shared" si="0"/>
        <v>-497.46292</v>
      </c>
      <c r="H15" s="32">
        <f t="shared" si="1"/>
        <v>-497.83023999999995</v>
      </c>
      <c r="I15" s="32"/>
      <c r="J15" s="32">
        <v>-497.83023999999995</v>
      </c>
      <c r="K15" s="32"/>
      <c r="L15" s="32"/>
      <c r="M15" s="31"/>
    </row>
    <row r="16" spans="2:13" s="30" customFormat="1">
      <c r="B16" s="33">
        <v>18</v>
      </c>
      <c r="C16" s="33">
        <v>-729.28497000000004</v>
      </c>
      <c r="D16" s="33">
        <v>-733.46483000000001</v>
      </c>
      <c r="E16" s="33">
        <v>-235.43631999999999</v>
      </c>
      <c r="F16" s="33">
        <v>-235.40931</v>
      </c>
      <c r="G16" s="34">
        <f t="shared" si="0"/>
        <v>-493.84865000000002</v>
      </c>
      <c r="H16" s="34">
        <f t="shared" si="1"/>
        <v>-498.05552</v>
      </c>
      <c r="I16" s="34"/>
      <c r="J16" s="34">
        <v>-498.05552</v>
      </c>
      <c r="K16" s="33"/>
      <c r="L16" s="34"/>
      <c r="M16" s="34"/>
    </row>
    <row r="17" spans="2:13">
      <c r="B17" s="31">
        <v>19</v>
      </c>
      <c r="C17" s="31" t="s">
        <v>52</v>
      </c>
      <c r="D17" s="31">
        <v>-733.29624999999999</v>
      </c>
      <c r="E17" s="31"/>
      <c r="F17" s="31">
        <v>-234.71402</v>
      </c>
      <c r="G17" s="32"/>
      <c r="H17" s="32"/>
      <c r="I17" s="32"/>
      <c r="J17" s="32"/>
      <c r="K17" s="31"/>
      <c r="L17" s="32"/>
      <c r="M17" s="32"/>
    </row>
    <row r="18" spans="2:13" s="25" customFormat="1" ht="22.5">
      <c r="B18" s="24" t="s">
        <v>51</v>
      </c>
      <c r="C18" s="28" t="s">
        <v>49</v>
      </c>
      <c r="D18" s="28" t="s">
        <v>50</v>
      </c>
      <c r="E18" s="27" t="s">
        <v>57</v>
      </c>
      <c r="F18" s="27" t="s">
        <v>55</v>
      </c>
      <c r="G18"/>
      <c r="H18"/>
    </row>
    <row r="19" spans="2:13">
      <c r="B19" s="31">
        <v>1</v>
      </c>
      <c r="C19" s="31">
        <v>-734.41056000000003</v>
      </c>
      <c r="D19" s="31">
        <v>-734.41056000000003</v>
      </c>
      <c r="E19" s="31">
        <v>-235.07558</v>
      </c>
      <c r="F19" s="31">
        <v>-235.07558</v>
      </c>
      <c r="G19" s="32">
        <f t="shared" si="0"/>
        <v>-499.33498000000003</v>
      </c>
      <c r="H19" s="32">
        <f t="shared" si="1"/>
        <v>-499.33498000000003</v>
      </c>
      <c r="I19" s="32"/>
      <c r="J19" s="32"/>
      <c r="K19" s="32"/>
    </row>
    <row r="20" spans="2:13">
      <c r="B20" s="31">
        <v>2</v>
      </c>
      <c r="C20" s="31">
        <v>-734.26782000000003</v>
      </c>
      <c r="D20" s="31">
        <v>-734.26782000000003</v>
      </c>
      <c r="E20" s="31">
        <v>-234.97426999999999</v>
      </c>
      <c r="F20" s="31">
        <v>-234.97138000000001</v>
      </c>
      <c r="G20" s="32">
        <f t="shared" si="0"/>
        <v>-499.29355000000004</v>
      </c>
      <c r="H20" s="32">
        <f t="shared" si="1"/>
        <v>-499.29644000000002</v>
      </c>
      <c r="I20" s="32"/>
      <c r="J20" s="32"/>
      <c r="K20" s="32"/>
    </row>
    <row r="21" spans="2:13">
      <c r="B21" s="31">
        <v>3</v>
      </c>
      <c r="C21" s="31">
        <v>-734.22450000000003</v>
      </c>
      <c r="D21" s="31">
        <v>-734.23725999999999</v>
      </c>
      <c r="E21" s="31">
        <v>-234.93001000000001</v>
      </c>
      <c r="F21" s="31">
        <v>-234.93001000000001</v>
      </c>
      <c r="G21" s="32">
        <f t="shared" si="0"/>
        <v>-499.29449</v>
      </c>
      <c r="H21" s="32">
        <f t="shared" si="1"/>
        <v>-499.30724999999995</v>
      </c>
      <c r="I21" s="32"/>
      <c r="J21" s="32"/>
      <c r="K21" s="32"/>
    </row>
    <row r="22" spans="2:13">
      <c r="B22" s="31">
        <v>4</v>
      </c>
      <c r="C22" s="31">
        <v>-734.21011999999996</v>
      </c>
      <c r="D22" s="31">
        <v>-734.25072</v>
      </c>
      <c r="E22" s="31">
        <v>-234.78738999999999</v>
      </c>
      <c r="F22" s="31">
        <v>-234.82939999999999</v>
      </c>
      <c r="G22" s="32">
        <f t="shared" si="0"/>
        <v>-499.42273</v>
      </c>
      <c r="H22" s="32">
        <f t="shared" si="1"/>
        <v>-499.42132000000004</v>
      </c>
      <c r="I22" s="32"/>
      <c r="J22" s="32"/>
      <c r="K22" s="32"/>
    </row>
    <row r="23" spans="2:13">
      <c r="B23" s="31">
        <v>5</v>
      </c>
      <c r="C23" s="31">
        <v>-734.19012999999995</v>
      </c>
      <c r="D23" s="31">
        <v>-734.19718999999998</v>
      </c>
      <c r="E23" s="31">
        <v>-234.75935000000001</v>
      </c>
      <c r="F23" s="31">
        <v>-234.75935000000001</v>
      </c>
      <c r="G23" s="32">
        <f t="shared" si="0"/>
        <v>-499.43077999999991</v>
      </c>
      <c r="H23" s="32">
        <f t="shared" si="1"/>
        <v>-499.43783999999994</v>
      </c>
      <c r="I23" s="32"/>
      <c r="J23" s="32"/>
      <c r="K23" s="32"/>
    </row>
    <row r="24" spans="2:13">
      <c r="B24" s="31">
        <v>6</v>
      </c>
      <c r="C24" s="31">
        <v>-729.52076</v>
      </c>
      <c r="D24" s="31">
        <v>-729.52212999999995</v>
      </c>
      <c r="E24" s="31"/>
      <c r="F24" s="31"/>
      <c r="G24" s="32"/>
      <c r="H24" s="32"/>
      <c r="I24" s="32"/>
      <c r="J24" s="32"/>
      <c r="K24" s="32"/>
    </row>
    <row r="25" spans="2:13">
      <c r="B25" s="31">
        <v>7</v>
      </c>
      <c r="C25" s="31">
        <v>-733.85202000000004</v>
      </c>
      <c r="D25" s="31">
        <v>-733.85937999999999</v>
      </c>
      <c r="E25" s="31">
        <v>-234.83257</v>
      </c>
      <c r="F25" s="31">
        <v>-234.83121</v>
      </c>
      <c r="G25" s="32">
        <f t="shared" si="0"/>
        <v>-499.01945000000001</v>
      </c>
      <c r="H25" s="32">
        <f t="shared" si="1"/>
        <v>-499.02816999999999</v>
      </c>
      <c r="I25" s="32">
        <f>AVERAGE(G19:G23,G25:G26,G28:G31,G33:G34)</f>
        <v>-498.81942307692304</v>
      </c>
      <c r="J25" s="32"/>
      <c r="K25" s="32">
        <f>AVERAGE(H19:H23,H25:H26,H28:H31,H33:H34)</f>
        <v>-499.16363416666667</v>
      </c>
    </row>
    <row r="26" spans="2:13">
      <c r="B26" s="31">
        <v>8</v>
      </c>
      <c r="C26" s="31">
        <v>-734.15175999999997</v>
      </c>
      <c r="D26" s="31">
        <v>-734.15767000000005</v>
      </c>
      <c r="E26" s="31">
        <v>-234.88363000000001</v>
      </c>
      <c r="F26" s="31">
        <v>-234.88363000000001</v>
      </c>
      <c r="G26" s="32">
        <f t="shared" si="0"/>
        <v>-499.26812999999993</v>
      </c>
      <c r="H26" s="32">
        <f t="shared" si="1"/>
        <v>-499.27404000000001</v>
      </c>
      <c r="I26" s="32"/>
      <c r="J26" s="32"/>
      <c r="K26" s="32"/>
    </row>
    <row r="27" spans="2:13">
      <c r="B27" s="31">
        <v>9</v>
      </c>
      <c r="C27" s="31">
        <v>-734.13664000000006</v>
      </c>
      <c r="D27" s="31">
        <v>-734.13664000000006</v>
      </c>
      <c r="E27" s="31"/>
      <c r="F27" s="31">
        <v>-235.0231</v>
      </c>
      <c r="G27" s="32"/>
      <c r="H27" s="32"/>
      <c r="I27" s="32"/>
      <c r="J27" s="32"/>
      <c r="K27" s="32"/>
    </row>
    <row r="28" spans="2:13">
      <c r="B28" s="31">
        <v>10</v>
      </c>
      <c r="C28" s="35">
        <v>-734.05431999999996</v>
      </c>
      <c r="D28" s="31">
        <v>-734.05431999999996</v>
      </c>
      <c r="E28" s="31">
        <v>-235.02617000000001</v>
      </c>
      <c r="F28" s="31">
        <v>-235.02619999999999</v>
      </c>
      <c r="G28" s="32">
        <f t="shared" si="0"/>
        <v>-499.02814999999998</v>
      </c>
      <c r="H28" s="32">
        <f t="shared" si="1"/>
        <v>-499.02811999999994</v>
      </c>
      <c r="I28" s="32"/>
      <c r="J28" s="32"/>
      <c r="K28" s="32"/>
    </row>
    <row r="29" spans="2:13">
      <c r="B29" s="31">
        <v>12</v>
      </c>
      <c r="C29" s="31">
        <v>-733.67443000000003</v>
      </c>
      <c r="D29" s="31">
        <v>-733.67443000000003</v>
      </c>
      <c r="E29" s="31">
        <v>-234.76767000000001</v>
      </c>
      <c r="F29" s="31">
        <v>-234.81491</v>
      </c>
      <c r="G29" s="32">
        <f t="shared" si="0"/>
        <v>-498.90676000000002</v>
      </c>
      <c r="H29" s="32">
        <f t="shared" si="1"/>
        <v>-498.85952000000003</v>
      </c>
      <c r="I29" s="32"/>
      <c r="J29" s="32"/>
      <c r="K29" s="32"/>
    </row>
    <row r="30" spans="2:13">
      <c r="B30" s="31">
        <v>13</v>
      </c>
      <c r="C30" s="31">
        <v>-733.75282000000004</v>
      </c>
      <c r="D30" s="31">
        <v>-733.74860000000001</v>
      </c>
      <c r="E30" s="31">
        <v>-234.90189000000001</v>
      </c>
      <c r="F30" s="31">
        <v>-234.89375000000001</v>
      </c>
      <c r="G30" s="32">
        <f t="shared" si="0"/>
        <v>-498.85093000000006</v>
      </c>
      <c r="H30" s="32">
        <f t="shared" si="1"/>
        <v>-498.85485</v>
      </c>
      <c r="I30" s="32"/>
      <c r="J30" s="32"/>
      <c r="K30" s="32"/>
    </row>
    <row r="31" spans="2:13">
      <c r="B31" s="31">
        <v>14</v>
      </c>
      <c r="C31" s="31">
        <v>-729.76619000000005</v>
      </c>
      <c r="D31" s="31">
        <v>-729.76883999999995</v>
      </c>
      <c r="E31" s="31">
        <v>-235.08286000000001</v>
      </c>
      <c r="F31" s="31">
        <v>-235.0856</v>
      </c>
      <c r="G31" s="32">
        <f t="shared" si="0"/>
        <v>-494.68333000000007</v>
      </c>
      <c r="H31" s="41"/>
      <c r="I31" s="32"/>
      <c r="J31" s="32"/>
      <c r="K31" s="32"/>
    </row>
    <row r="32" spans="2:13">
      <c r="B32" s="31"/>
      <c r="C32" s="31"/>
      <c r="D32" s="31"/>
      <c r="E32" s="31"/>
      <c r="F32" s="31">
        <v>-234.86071000000001</v>
      </c>
      <c r="G32" s="32"/>
      <c r="H32" s="32"/>
      <c r="I32" s="32"/>
      <c r="J32" s="32"/>
      <c r="K32" s="32"/>
    </row>
    <row r="33" spans="2:11">
      <c r="B33" s="31">
        <v>16</v>
      </c>
      <c r="C33" s="31">
        <v>-734.05030999999997</v>
      </c>
      <c r="D33" s="31">
        <v>-734.05034000000001</v>
      </c>
      <c r="E33" s="31">
        <v>-234.94781</v>
      </c>
      <c r="F33" s="31">
        <v>-234.94781</v>
      </c>
      <c r="G33" s="32">
        <f t="shared" si="0"/>
        <v>-499.10249999999996</v>
      </c>
      <c r="H33" s="32">
        <f t="shared" si="1"/>
        <v>-499.10253</v>
      </c>
      <c r="I33" s="32"/>
      <c r="J33" s="32"/>
      <c r="K33" s="32"/>
    </row>
    <row r="34" spans="2:11">
      <c r="B34" s="31">
        <v>19</v>
      </c>
      <c r="C34" s="31">
        <v>-734.21433000000002</v>
      </c>
      <c r="D34" s="31">
        <v>-734.21433000000002</v>
      </c>
      <c r="E34" s="31">
        <v>-235.19761</v>
      </c>
      <c r="F34" s="31">
        <v>-235.19578000000001</v>
      </c>
      <c r="G34" s="32">
        <f t="shared" si="0"/>
        <v>-499.01672000000002</v>
      </c>
      <c r="H34" s="32">
        <f t="shared" si="1"/>
        <v>-499.01855</v>
      </c>
      <c r="I34" s="32"/>
      <c r="J34" s="32"/>
      <c r="K34" s="3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zoomScale="206" workbookViewId="0">
      <selection activeCell="D8" sqref="D8"/>
    </sheetView>
  </sheetViews>
  <sheetFormatPr defaultColWidth="11" defaultRowHeight="13.5"/>
  <cols>
    <col min="1" max="1" width="15.625" customWidth="1"/>
  </cols>
  <sheetData>
    <row r="2" spans="1:8">
      <c r="A2" s="1"/>
      <c r="B2" s="1"/>
      <c r="C2" s="1"/>
      <c r="D2" s="1"/>
      <c r="E2" s="1"/>
    </row>
    <row r="3" spans="1:8">
      <c r="A3" s="29"/>
      <c r="B3" s="29"/>
      <c r="C3" s="29"/>
      <c r="D3" s="103" t="s">
        <v>67</v>
      </c>
      <c r="E3" s="103"/>
      <c r="G3" s="103" t="s">
        <v>31</v>
      </c>
      <c r="H3" s="103"/>
    </row>
    <row r="4" spans="1:8">
      <c r="A4" s="29"/>
      <c r="B4" s="29" t="s">
        <v>65</v>
      </c>
      <c r="C4" s="29" t="s">
        <v>66</v>
      </c>
      <c r="D4" s="29" t="s">
        <v>68</v>
      </c>
      <c r="E4" s="29" t="s">
        <v>59</v>
      </c>
      <c r="F4" s="29" t="s">
        <v>69</v>
      </c>
      <c r="G4" s="29" t="s">
        <v>68</v>
      </c>
      <c r="H4" s="29" t="s">
        <v>59</v>
      </c>
    </row>
    <row r="5" spans="1:8">
      <c r="A5" s="37" t="s">
        <v>75</v>
      </c>
      <c r="B5" s="31">
        <v>-498.78503999999992</v>
      </c>
      <c r="C5" s="31">
        <v>-498.4276342857143</v>
      </c>
      <c r="D5" s="31">
        <v>-499.15853750000002</v>
      </c>
      <c r="E5" s="31">
        <v>-498.01165000000003</v>
      </c>
      <c r="F5" s="32">
        <f>C5-B5</f>
        <v>0.35740571428561907</v>
      </c>
      <c r="G5" s="32">
        <f>D5-B5</f>
        <v>-0.37349750000009863</v>
      </c>
      <c r="H5" s="32">
        <f>E5-B5</f>
        <v>0.77338999999989255</v>
      </c>
    </row>
    <row r="6" spans="1:8">
      <c r="A6" s="37" t="s">
        <v>76</v>
      </c>
      <c r="B6" s="31">
        <v>-499.32588857142855</v>
      </c>
      <c r="C6" s="31">
        <v>-498.81942307692304</v>
      </c>
      <c r="D6" s="31">
        <v>-500.80235333333331</v>
      </c>
      <c r="E6" s="31" t="s">
        <v>86</v>
      </c>
      <c r="F6" s="32">
        <f>C6-B6</f>
        <v>0.50646549450550538</v>
      </c>
      <c r="G6" s="32">
        <f>D6-B6</f>
        <v>-1.4764647619047651</v>
      </c>
      <c r="H6" s="31" t="s">
        <v>70</v>
      </c>
    </row>
    <row r="7" spans="1:8">
      <c r="C7" s="32">
        <v>-498.58565200000004</v>
      </c>
      <c r="D7" s="32">
        <f>C7-B5</f>
        <v>0.19938799999988532</v>
      </c>
    </row>
    <row r="8" spans="1:8">
      <c r="C8" s="20">
        <v>-499.43783999999994</v>
      </c>
      <c r="D8" s="49">
        <f>C8-B6</f>
        <v>-0.11195142857138762</v>
      </c>
      <c r="F8" s="32"/>
    </row>
    <row r="12" spans="1:8">
      <c r="B12" s="45" t="s">
        <v>87</v>
      </c>
      <c r="C12" s="1" t="s">
        <v>73</v>
      </c>
      <c r="D12" s="1" t="s">
        <v>74</v>
      </c>
    </row>
    <row r="13" spans="1:8">
      <c r="B13" s="1" t="s">
        <v>71</v>
      </c>
      <c r="C13" s="1">
        <v>0.72</v>
      </c>
      <c r="D13" s="1">
        <v>0.35</v>
      </c>
    </row>
    <row r="14" spans="1:8">
      <c r="B14" s="1" t="s">
        <v>72</v>
      </c>
      <c r="C14" s="1">
        <v>0.5</v>
      </c>
      <c r="D14" s="1">
        <v>7.0000000000000007E-2</v>
      </c>
    </row>
    <row r="24" spans="1:16" s="1" customFormat="1">
      <c r="A24" s="45" t="s">
        <v>91</v>
      </c>
      <c r="B24" s="1" t="s">
        <v>93</v>
      </c>
      <c r="C24" s="1" t="s">
        <v>94</v>
      </c>
      <c r="D24" s="1" t="s">
        <v>95</v>
      </c>
      <c r="E24" s="1" t="s">
        <v>96</v>
      </c>
      <c r="F24" s="1" t="s">
        <v>97</v>
      </c>
      <c r="G24" s="1" t="s">
        <v>98</v>
      </c>
      <c r="H24" s="1" t="s">
        <v>99</v>
      </c>
    </row>
    <row r="25" spans="1:16" s="1" customFormat="1">
      <c r="A25" s="1" t="s">
        <v>92</v>
      </c>
      <c r="B25" s="31">
        <v>-732.57654000000002</v>
      </c>
      <c r="C25" s="31">
        <v>-732.27331000000004</v>
      </c>
      <c r="D25" s="31">
        <v>-733.19172000000003</v>
      </c>
      <c r="E25" s="31">
        <v>-733.14332999999999</v>
      </c>
      <c r="F25" s="31">
        <v>-733.23217999999997</v>
      </c>
      <c r="G25" s="31">
        <v>-733.07470999999998</v>
      </c>
      <c r="H25" s="31">
        <v>-732.67434000000003</v>
      </c>
    </row>
    <row r="26" spans="1:16" s="1" customFormat="1">
      <c r="A26" s="1" t="s">
        <v>100</v>
      </c>
      <c r="B26" s="31">
        <v>-234.54514</v>
      </c>
      <c r="C26" s="31">
        <v>-234.04920999999999</v>
      </c>
      <c r="D26" s="31">
        <v>-234.7236</v>
      </c>
      <c r="E26" s="31">
        <v>-234.70006000000001</v>
      </c>
      <c r="F26" s="31">
        <v>-234.75142</v>
      </c>
      <c r="G26" s="31">
        <v>-235.12082000000001</v>
      </c>
      <c r="H26" s="31">
        <v>-234.42643000000001</v>
      </c>
    </row>
    <row r="27" spans="1:16" s="1" customFormat="1">
      <c r="A27" s="1" t="s">
        <v>101</v>
      </c>
      <c r="B27" s="31">
        <f>B25-B26</f>
        <v>-498.03140000000002</v>
      </c>
      <c r="C27" s="31">
        <f t="shared" ref="C27:H27" si="0">C25-C26</f>
        <v>-498.22410000000002</v>
      </c>
      <c r="D27" s="31">
        <f t="shared" si="0"/>
        <v>-498.46812</v>
      </c>
      <c r="E27" s="31">
        <f t="shared" si="0"/>
        <v>-498.44326999999998</v>
      </c>
      <c r="F27" s="31">
        <f t="shared" si="0"/>
        <v>-498.48075999999998</v>
      </c>
      <c r="G27" s="31">
        <f t="shared" si="0"/>
        <v>-497.95389</v>
      </c>
      <c r="H27" s="31">
        <f t="shared" si="0"/>
        <v>-498.24791000000005</v>
      </c>
    </row>
    <row r="28" spans="1:16" s="1" customFormat="1">
      <c r="B28" s="31">
        <f>AVERAGE(B27:H27)</f>
        <v>-498.26420714285712</v>
      </c>
      <c r="K28" s="46"/>
    </row>
    <row r="29" spans="1:16" s="1" customFormat="1">
      <c r="A29" s="1" t="s">
        <v>120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8</v>
      </c>
      <c r="H29" s="1">
        <v>10</v>
      </c>
      <c r="I29" s="1">
        <v>12</v>
      </c>
      <c r="J29" s="1">
        <v>13</v>
      </c>
      <c r="K29" s="46">
        <v>14</v>
      </c>
      <c r="L29" s="46">
        <v>15</v>
      </c>
      <c r="M29" s="1">
        <v>16</v>
      </c>
      <c r="N29" s="1">
        <v>17</v>
      </c>
      <c r="O29" s="46">
        <v>18</v>
      </c>
      <c r="P29" s="1">
        <v>19</v>
      </c>
    </row>
    <row r="30" spans="1:16" s="31" customFormat="1">
      <c r="A30" s="1" t="s">
        <v>102</v>
      </c>
      <c r="B30" s="31">
        <v>-732.56146999999999</v>
      </c>
      <c r="C30" s="31">
        <v>-732.51858000000004</v>
      </c>
      <c r="D30" s="31">
        <v>-732.63467000000003</v>
      </c>
      <c r="E30" s="31">
        <v>-732.27608999999995</v>
      </c>
      <c r="F30" s="31">
        <v>-732.34032999999999</v>
      </c>
      <c r="G30" s="31">
        <v>-732.47163999999998</v>
      </c>
      <c r="H30" s="31">
        <v>-732.06115</v>
      </c>
      <c r="I30" s="31">
        <v>-731.70218999999997</v>
      </c>
      <c r="J30" s="31">
        <v>-731.49940000000004</v>
      </c>
      <c r="K30" s="47">
        <v>-727.69230000000005</v>
      </c>
      <c r="L30" s="47">
        <v>-727.59247000000005</v>
      </c>
      <c r="M30" s="31">
        <v>-732.17944</v>
      </c>
      <c r="N30" s="31">
        <v>-732.05962999999997</v>
      </c>
      <c r="O30" s="47">
        <v>-728.15157999999997</v>
      </c>
      <c r="P30" s="31">
        <v>-732.18624999999997</v>
      </c>
    </row>
    <row r="31" spans="1:16" s="31" customFormat="1">
      <c r="A31" s="31" t="s">
        <v>100</v>
      </c>
      <c r="B31" s="31">
        <v>-234.64766</v>
      </c>
      <c r="C31" s="31">
        <v>-234.58834999999999</v>
      </c>
      <c r="D31" s="31">
        <v>-234.0033</v>
      </c>
      <c r="E31" s="31">
        <v>-234.26313999999999</v>
      </c>
      <c r="F31" s="31">
        <v>-234.0033</v>
      </c>
      <c r="G31" s="31">
        <v>-234.43433999999999</v>
      </c>
      <c r="H31" s="31">
        <v>-234.47605999999999</v>
      </c>
      <c r="I31" s="31">
        <v>-233.73514</v>
      </c>
      <c r="J31" s="31">
        <v>-233.80699000000001</v>
      </c>
      <c r="K31" s="47">
        <v>-234.33608000000001</v>
      </c>
      <c r="L31" s="47">
        <v>-234.18662</v>
      </c>
      <c r="M31" s="31">
        <v>-234.59380999999999</v>
      </c>
      <c r="N31" s="31">
        <v>-234.72399999999999</v>
      </c>
      <c r="O31" s="47">
        <v>-234.55784</v>
      </c>
      <c r="P31" s="31">
        <v>-234.74432999999999</v>
      </c>
    </row>
    <row r="32" spans="1:16" s="1" customFormat="1">
      <c r="A32" s="31" t="s">
        <v>101</v>
      </c>
      <c r="B32" s="31">
        <f>B30-B31</f>
        <v>-497.91381000000001</v>
      </c>
      <c r="C32" s="31">
        <f t="shared" ref="C32:P32" si="1">C30-C31</f>
        <v>-497.93023000000005</v>
      </c>
      <c r="D32" s="31">
        <f t="shared" si="1"/>
        <v>-498.63137000000006</v>
      </c>
      <c r="E32" s="31">
        <f t="shared" si="1"/>
        <v>-498.01294999999993</v>
      </c>
      <c r="F32" s="31">
        <f t="shared" si="1"/>
        <v>-498.33703000000003</v>
      </c>
      <c r="G32" s="31">
        <f t="shared" si="1"/>
        <v>-498.03729999999996</v>
      </c>
      <c r="H32" s="31">
        <f t="shared" si="1"/>
        <v>-497.58509000000004</v>
      </c>
      <c r="I32" s="31">
        <f t="shared" si="1"/>
        <v>-497.96704999999997</v>
      </c>
      <c r="J32" s="31">
        <f t="shared" si="1"/>
        <v>-497.69241</v>
      </c>
      <c r="K32" s="47">
        <f t="shared" si="1"/>
        <v>-493.35622000000001</v>
      </c>
      <c r="L32" s="47">
        <f t="shared" si="1"/>
        <v>-493.40585000000004</v>
      </c>
      <c r="M32" s="31">
        <f t="shared" si="1"/>
        <v>-497.58563000000004</v>
      </c>
      <c r="N32" s="31">
        <f t="shared" si="1"/>
        <v>-497.33562999999998</v>
      </c>
      <c r="O32" s="47">
        <f t="shared" si="1"/>
        <v>-493.59373999999997</v>
      </c>
      <c r="P32" s="31">
        <f t="shared" si="1"/>
        <v>-497.44191999999998</v>
      </c>
    </row>
    <row r="33" spans="1:15" s="1" customFormat="1">
      <c r="B33" s="31">
        <f>AVERAGE(B32:J32,M32:N32,P32)</f>
        <v>-497.87253499999991</v>
      </c>
    </row>
    <row r="34" spans="1:15" s="1" customFormat="1">
      <c r="C34" s="1" t="s">
        <v>104</v>
      </c>
      <c r="D34" s="31">
        <f>B33-B28</f>
        <v>0.3916721428572032</v>
      </c>
    </row>
    <row r="35" spans="1:15" s="1" customFormat="1"/>
    <row r="36" spans="1:15" s="31" customFormat="1">
      <c r="A36" s="31" t="s">
        <v>119</v>
      </c>
      <c r="B36" s="31" t="s">
        <v>105</v>
      </c>
      <c r="C36" s="31" t="s">
        <v>106</v>
      </c>
      <c r="D36" s="31" t="s">
        <v>107</v>
      </c>
      <c r="E36" s="31" t="s">
        <v>108</v>
      </c>
      <c r="F36" s="31" t="s">
        <v>109</v>
      </c>
      <c r="G36" s="31" t="s">
        <v>110</v>
      </c>
      <c r="H36" s="31" t="s">
        <v>111</v>
      </c>
      <c r="I36" s="31" t="s">
        <v>112</v>
      </c>
      <c r="J36" s="31" t="s">
        <v>113</v>
      </c>
      <c r="K36" s="31" t="s">
        <v>114</v>
      </c>
      <c r="L36" s="31" t="s">
        <v>115</v>
      </c>
      <c r="M36" s="31" t="s">
        <v>116</v>
      </c>
      <c r="N36" s="31" t="s">
        <v>117</v>
      </c>
      <c r="O36" s="31" t="s">
        <v>118</v>
      </c>
    </row>
    <row r="37" spans="1:15" s="31" customFormat="1">
      <c r="A37" s="1" t="s">
        <v>103</v>
      </c>
      <c r="B37" s="31">
        <v>-732.58509000000004</v>
      </c>
      <c r="C37" s="31">
        <v>-731.52392999999995</v>
      </c>
      <c r="D37" s="31">
        <v>-731.53375000000005</v>
      </c>
      <c r="E37" s="31">
        <v>-731.54426000000001</v>
      </c>
      <c r="F37" s="31">
        <v>-731.44919000000004</v>
      </c>
      <c r="G37" s="31">
        <v>-732.01628000000005</v>
      </c>
      <c r="H37" s="31">
        <v>-731.99946</v>
      </c>
      <c r="I37" s="31">
        <v>-732.24360999999999</v>
      </c>
      <c r="J37" s="31">
        <v>-732.14961000000005</v>
      </c>
      <c r="K37" s="31">
        <v>-731.68165999999997</v>
      </c>
      <c r="L37" s="31">
        <v>-731.94087000000002</v>
      </c>
      <c r="M37" s="31">
        <v>-732.57600000000002</v>
      </c>
      <c r="N37" s="31">
        <v>-732.70135000000005</v>
      </c>
      <c r="O37" s="31">
        <v>-732.69160999999997</v>
      </c>
    </row>
    <row r="38" spans="1:15" s="31" customFormat="1">
      <c r="A38" s="31" t="s">
        <v>100</v>
      </c>
    </row>
    <row r="39" spans="1:15" s="1" customFormat="1">
      <c r="A39" s="31" t="s">
        <v>101</v>
      </c>
    </row>
  </sheetData>
  <mergeCells count="2">
    <mergeCell ref="D3:E3"/>
    <mergeCell ref="G3:H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zoomScale="163" workbookViewId="0">
      <selection activeCell="H3" sqref="H3:H17"/>
    </sheetView>
  </sheetViews>
  <sheetFormatPr defaultColWidth="11" defaultRowHeight="13.5"/>
  <cols>
    <col min="1" max="2" width="15.875" customWidth="1"/>
    <col min="7" max="8" width="10.875" style="32"/>
  </cols>
  <sheetData>
    <row r="1" spans="1:9" ht="31.5">
      <c r="A1" s="21" t="s">
        <v>4</v>
      </c>
      <c r="B1" s="21"/>
    </row>
    <row r="2" spans="1:9" ht="22.5">
      <c r="A2" s="22" t="s">
        <v>19</v>
      </c>
      <c r="B2" s="22"/>
      <c r="C2" t="s">
        <v>77</v>
      </c>
      <c r="D2" t="s">
        <v>78</v>
      </c>
      <c r="E2" t="s">
        <v>79</v>
      </c>
      <c r="F2" t="s">
        <v>80</v>
      </c>
      <c r="G2" s="31" t="s">
        <v>90</v>
      </c>
    </row>
    <row r="3" spans="1:9">
      <c r="A3" s="38">
        <v>1</v>
      </c>
      <c r="B3" s="5">
        <v>-733.55591000000004</v>
      </c>
      <c r="C3" s="31">
        <v>-733.55466999999999</v>
      </c>
      <c r="D3" s="31">
        <v>-733.66120999999998</v>
      </c>
      <c r="E3" s="32">
        <v>-733.67112999999995</v>
      </c>
      <c r="G3" s="32">
        <v>-234.67953</v>
      </c>
      <c r="H3" s="32">
        <f>E3-G3</f>
        <v>-498.99159999999995</v>
      </c>
    </row>
    <row r="4" spans="1:9">
      <c r="A4" s="38">
        <v>2</v>
      </c>
      <c r="B4" s="5">
        <v>-733.34177999999997</v>
      </c>
      <c r="C4" s="31">
        <v>-733.69168999999999</v>
      </c>
      <c r="D4" s="31">
        <v>-733.65544999999997</v>
      </c>
      <c r="E4" s="32">
        <v>-733.65876000000003</v>
      </c>
      <c r="G4" s="32">
        <v>-234.71839</v>
      </c>
      <c r="H4" s="32">
        <f t="shared" ref="H4:H17" si="0">E4-G4</f>
        <v>-498.94037000000003</v>
      </c>
    </row>
    <row r="5" spans="1:9">
      <c r="A5" s="38">
        <v>3</v>
      </c>
      <c r="B5" s="5">
        <v>-733.30870000000004</v>
      </c>
      <c r="C5" s="31">
        <v>-733.72190000000001</v>
      </c>
      <c r="D5" s="31">
        <v>-733.64381000000003</v>
      </c>
      <c r="E5" s="32">
        <v>-733.64432999999997</v>
      </c>
      <c r="G5" s="32">
        <v>-234.72264999999999</v>
      </c>
      <c r="H5" s="32">
        <f t="shared" si="0"/>
        <v>-498.92167999999998</v>
      </c>
    </row>
    <row r="6" spans="1:9">
      <c r="A6" s="38">
        <v>4</v>
      </c>
      <c r="B6" s="5">
        <v>-733.16569000000004</v>
      </c>
      <c r="C6" s="31">
        <v>-733.27860999999996</v>
      </c>
      <c r="D6" s="31">
        <v>-733.54060000000004</v>
      </c>
      <c r="E6" s="32">
        <v>-733.54281000000003</v>
      </c>
      <c r="G6" s="32">
        <v>-234.47416000000001</v>
      </c>
      <c r="H6" s="32">
        <f t="shared" si="0"/>
        <v>-499.06865000000005</v>
      </c>
    </row>
    <row r="7" spans="1:9">
      <c r="A7" s="38">
        <v>5</v>
      </c>
      <c r="B7" s="5">
        <v>-733.29992000000004</v>
      </c>
      <c r="C7" s="31">
        <v>-733.28854000000001</v>
      </c>
      <c r="D7" s="31">
        <v>-733.50026000000003</v>
      </c>
      <c r="E7" s="32">
        <v>-733.52004999999997</v>
      </c>
      <c r="G7" s="32">
        <v>-234.60002</v>
      </c>
      <c r="H7" s="32">
        <f t="shared" si="0"/>
        <v>-498.92003</v>
      </c>
    </row>
    <row r="8" spans="1:9">
      <c r="A8" s="38">
        <v>6</v>
      </c>
      <c r="B8" s="5">
        <v>-733.09121000000005</v>
      </c>
      <c r="C8" s="31">
        <v>-733.48078999999996</v>
      </c>
      <c r="D8" s="31">
        <v>-733.41339000000005</v>
      </c>
      <c r="E8" s="32">
        <v>-733.41421000000003</v>
      </c>
      <c r="G8" s="32">
        <v>-234.52448999999999</v>
      </c>
      <c r="H8" s="32">
        <f t="shared" si="0"/>
        <v>-498.88972000000001</v>
      </c>
    </row>
    <row r="9" spans="1:9">
      <c r="A9" s="38">
        <v>7</v>
      </c>
      <c r="B9" s="5">
        <v>-732.73222999999996</v>
      </c>
      <c r="C9" s="31">
        <v>-733.28854000000001</v>
      </c>
      <c r="D9" s="31">
        <v>-733.29645000000005</v>
      </c>
      <c r="E9" s="32">
        <v>-733.30047000000002</v>
      </c>
      <c r="G9" s="32">
        <v>-234.51763</v>
      </c>
      <c r="H9" s="32">
        <f t="shared" si="0"/>
        <v>-498.78284000000002</v>
      </c>
    </row>
    <row r="10" spans="1:9">
      <c r="A10" s="38">
        <v>9</v>
      </c>
      <c r="B10" s="5">
        <v>-732.87293</v>
      </c>
      <c r="C10" s="31">
        <v>-733.33474000000001</v>
      </c>
      <c r="D10" s="31">
        <v>-733.24766999999997</v>
      </c>
      <c r="E10" s="32">
        <v>-733.24093000000005</v>
      </c>
      <c r="G10" s="32">
        <v>-234.58261999999999</v>
      </c>
      <c r="H10" s="32">
        <f t="shared" si="0"/>
        <v>-498.65831000000003</v>
      </c>
    </row>
    <row r="11" spans="1:9">
      <c r="A11" s="38">
        <v>10</v>
      </c>
      <c r="B11" s="5">
        <v>-732.83264999999994</v>
      </c>
      <c r="C11" s="31">
        <v>-733.21059000000002</v>
      </c>
      <c r="D11" s="31">
        <v>-733.34096999999997</v>
      </c>
      <c r="E11" s="32">
        <v>-733.31145000000004</v>
      </c>
      <c r="G11" s="32">
        <v>-234.75475</v>
      </c>
      <c r="H11" s="32">
        <f t="shared" si="0"/>
        <v>-498.55670000000003</v>
      </c>
    </row>
    <row r="12" spans="1:9">
      <c r="A12" s="38">
        <v>13</v>
      </c>
      <c r="B12" s="5">
        <v>-732.50878999999998</v>
      </c>
      <c r="C12" s="31">
        <v>-732.66961000000003</v>
      </c>
      <c r="D12" s="31">
        <v>-732.65661999999998</v>
      </c>
      <c r="E12" s="32">
        <v>-732.62823000000003</v>
      </c>
      <c r="G12" s="32">
        <v>-234.48179999999999</v>
      </c>
      <c r="H12" s="32">
        <f t="shared" si="0"/>
        <v>-498.14643000000001</v>
      </c>
      <c r="I12" s="32">
        <f>AVERAGE(H3:H17)</f>
        <v>-498.58565200000004</v>
      </c>
    </row>
    <row r="13" spans="1:9">
      <c r="A13" s="39">
        <v>14</v>
      </c>
      <c r="B13" s="40">
        <v>-728.59619999999995</v>
      </c>
      <c r="C13" s="33">
        <v>-732.86027000000001</v>
      </c>
      <c r="D13" s="31">
        <v>-732.85410999999999</v>
      </c>
      <c r="E13" s="32">
        <v>-732.86233000000004</v>
      </c>
      <c r="G13" s="32">
        <v>-235.01605000000001</v>
      </c>
      <c r="H13" s="32">
        <f t="shared" si="0"/>
        <v>-497.84628000000004</v>
      </c>
    </row>
    <row r="14" spans="1:9">
      <c r="A14" s="38">
        <v>16</v>
      </c>
      <c r="B14" s="5">
        <v>-733.30420000000004</v>
      </c>
      <c r="C14" s="31">
        <v>-733.37591999999995</v>
      </c>
      <c r="D14" s="31">
        <v>-733.37702999999999</v>
      </c>
      <c r="E14" s="32">
        <v>-733.41556000000003</v>
      </c>
      <c r="G14" s="32">
        <v>-235.47568999999999</v>
      </c>
      <c r="H14" s="32">
        <f t="shared" si="0"/>
        <v>-497.93987000000004</v>
      </c>
    </row>
    <row r="15" spans="1:9">
      <c r="A15" s="38">
        <v>17</v>
      </c>
      <c r="B15" s="5">
        <v>-732.55993000000001</v>
      </c>
      <c r="C15" s="31">
        <v>-732.88478999999995</v>
      </c>
      <c r="D15" s="31">
        <v>-733.32079999999996</v>
      </c>
      <c r="E15" s="32">
        <v>-733.16237999999998</v>
      </c>
      <c r="G15" s="32">
        <v>-234.58733000000001</v>
      </c>
      <c r="H15" s="32">
        <f t="shared" si="0"/>
        <v>-498.57504999999998</v>
      </c>
    </row>
    <row r="16" spans="1:9">
      <c r="A16" s="39">
        <v>18</v>
      </c>
      <c r="B16" s="40">
        <v>-729.28497000000004</v>
      </c>
      <c r="C16" s="33">
        <v>-733.46483000000001</v>
      </c>
      <c r="D16" s="31">
        <v>-733.67187000000001</v>
      </c>
      <c r="E16" s="32">
        <v>-733.67307000000005</v>
      </c>
      <c r="G16" s="32">
        <v>-235.39864</v>
      </c>
      <c r="H16" s="32">
        <f t="shared" si="0"/>
        <v>-498.27443000000005</v>
      </c>
    </row>
    <row r="17" spans="1:9">
      <c r="A17" s="38">
        <v>19</v>
      </c>
      <c r="B17" s="40">
        <v>-715.23600999999996</v>
      </c>
      <c r="C17" s="31">
        <v>-733.29624999999999</v>
      </c>
      <c r="D17" s="31">
        <v>-733.41315999999995</v>
      </c>
      <c r="E17" s="32">
        <v>-733.41636000000005</v>
      </c>
      <c r="G17" s="32">
        <v>-235.14354</v>
      </c>
      <c r="H17" s="32">
        <f t="shared" si="0"/>
        <v>-498.27282000000002</v>
      </c>
    </row>
    <row r="18" spans="1:9" ht="22.5">
      <c r="A18" s="24" t="s">
        <v>51</v>
      </c>
      <c r="B18" s="24"/>
      <c r="C18" t="s">
        <v>81</v>
      </c>
      <c r="D18" t="s">
        <v>82</v>
      </c>
      <c r="E18" t="s">
        <v>83</v>
      </c>
      <c r="F18" t="s">
        <v>84</v>
      </c>
      <c r="G18" s="31" t="s">
        <v>90</v>
      </c>
    </row>
    <row r="19" spans="1:9">
      <c r="A19" s="38">
        <v>1</v>
      </c>
      <c r="B19" s="31">
        <v>-734.41056000000003</v>
      </c>
      <c r="C19" s="31">
        <v>-734.41056000000003</v>
      </c>
      <c r="D19" s="32">
        <v>-734.41553999999996</v>
      </c>
      <c r="E19" s="32">
        <v>-734.41828999999996</v>
      </c>
      <c r="G19" s="32">
        <v>-235.08286000000001</v>
      </c>
      <c r="H19" s="32">
        <f>E19-G19</f>
        <v>-499.33542999999997</v>
      </c>
    </row>
    <row r="20" spans="1:9">
      <c r="A20" s="38">
        <v>2</v>
      </c>
      <c r="B20" s="31">
        <v>-734.26782000000003</v>
      </c>
      <c r="C20" s="31">
        <v>-734.26782000000003</v>
      </c>
      <c r="D20" s="32">
        <v>-734.28261999999995</v>
      </c>
      <c r="E20" s="32">
        <v>-734.28261999999995</v>
      </c>
      <c r="G20" s="32">
        <v>-234.97138000000001</v>
      </c>
      <c r="H20" s="32">
        <f t="shared" ref="H20:H31" si="1">E20-G20</f>
        <v>-499.31123999999994</v>
      </c>
    </row>
    <row r="21" spans="1:9">
      <c r="A21" s="38">
        <v>3</v>
      </c>
      <c r="B21" s="31">
        <v>-734.22450000000003</v>
      </c>
      <c r="C21" s="31">
        <v>-734.23725999999999</v>
      </c>
      <c r="D21" s="32">
        <v>-734.23725999999999</v>
      </c>
      <c r="E21" s="32">
        <v>-734.23725999999999</v>
      </c>
      <c r="G21" s="32">
        <v>-234.93001000000001</v>
      </c>
      <c r="H21" s="32">
        <f t="shared" si="1"/>
        <v>-499.30724999999995</v>
      </c>
    </row>
    <row r="22" spans="1:9">
      <c r="A22" s="38">
        <v>4</v>
      </c>
      <c r="B22" s="31">
        <v>-734.21011999999996</v>
      </c>
      <c r="C22" s="31">
        <v>-734.25072</v>
      </c>
      <c r="D22" s="32">
        <v>-734.25131999999996</v>
      </c>
      <c r="E22" s="32">
        <v>-734.25115000000005</v>
      </c>
      <c r="G22" s="32">
        <v>-234.82968</v>
      </c>
      <c r="H22" s="32">
        <f t="shared" si="1"/>
        <v>-499.42147000000006</v>
      </c>
    </row>
    <row r="23" spans="1:9">
      <c r="A23" s="38">
        <v>5</v>
      </c>
      <c r="B23" s="31">
        <v>-734.19012999999995</v>
      </c>
      <c r="C23" s="31">
        <v>-734.19718999999998</v>
      </c>
      <c r="D23" s="32">
        <v>-734.19718999999998</v>
      </c>
      <c r="E23" s="32">
        <v>-734.19718999999998</v>
      </c>
      <c r="G23" s="32">
        <v>-234.75935000000001</v>
      </c>
      <c r="H23" s="32">
        <f t="shared" si="1"/>
        <v>-499.43783999999994</v>
      </c>
      <c r="I23" s="32">
        <f>H19:H31</f>
        <v>-499.43783999999994</v>
      </c>
    </row>
    <row r="24" spans="1:9">
      <c r="A24" s="38">
        <v>7</v>
      </c>
      <c r="B24" s="31">
        <v>-733.85202000000004</v>
      </c>
      <c r="C24" s="31">
        <v>-733.85937999999999</v>
      </c>
      <c r="D24" s="32">
        <v>-733.85932000000003</v>
      </c>
      <c r="E24" s="32">
        <v>-733.85932000000003</v>
      </c>
      <c r="G24" s="32">
        <v>-234.83121</v>
      </c>
      <c r="H24" s="32">
        <f t="shared" si="1"/>
        <v>-499.02811000000003</v>
      </c>
    </row>
    <row r="25" spans="1:9">
      <c r="A25" s="38">
        <v>8</v>
      </c>
      <c r="B25" s="31">
        <v>-734.15175999999997</v>
      </c>
      <c r="C25" s="31">
        <v>-734.15767000000005</v>
      </c>
      <c r="D25" s="32">
        <v>-734.15767000000005</v>
      </c>
      <c r="E25" s="32">
        <v>-734.15767000000005</v>
      </c>
      <c r="G25" s="32">
        <v>-234.88363000000001</v>
      </c>
      <c r="H25" s="32">
        <f t="shared" si="1"/>
        <v>-499.27404000000001</v>
      </c>
    </row>
    <row r="26" spans="1:9">
      <c r="A26" s="38">
        <v>9</v>
      </c>
      <c r="B26" s="31">
        <v>-734.13664000000006</v>
      </c>
      <c r="C26" s="31">
        <v>-734.13664000000006</v>
      </c>
      <c r="D26" s="32">
        <v>-734.13672999999994</v>
      </c>
      <c r="E26" s="32">
        <v>-734.13672999999994</v>
      </c>
      <c r="G26" s="32">
        <v>-235.0231</v>
      </c>
      <c r="H26" s="32">
        <f t="shared" si="1"/>
        <v>-499.11362999999994</v>
      </c>
    </row>
    <row r="27" spans="1:9">
      <c r="A27" s="38">
        <v>10</v>
      </c>
      <c r="B27" s="35">
        <v>-734.05431999999996</v>
      </c>
      <c r="C27" s="31">
        <v>-734.05431999999996</v>
      </c>
      <c r="D27" s="32">
        <v>-734.05772000000002</v>
      </c>
      <c r="E27" s="32">
        <v>-734.06897000000004</v>
      </c>
      <c r="G27" s="32">
        <v>-235.02773999999999</v>
      </c>
      <c r="H27" s="32">
        <f t="shared" si="1"/>
        <v>-499.04123000000004</v>
      </c>
    </row>
    <row r="28" spans="1:9">
      <c r="A28" s="39">
        <v>12</v>
      </c>
      <c r="B28" s="31">
        <v>-733.67443000000003</v>
      </c>
      <c r="C28" s="31">
        <v>-733.67443000000003</v>
      </c>
      <c r="D28" s="32">
        <v>-733.93277999999998</v>
      </c>
      <c r="E28" s="32">
        <v>-733.93389999999999</v>
      </c>
      <c r="G28" s="32">
        <v>-234.82468</v>
      </c>
      <c r="H28" s="32">
        <f t="shared" si="1"/>
        <v>-499.10921999999999</v>
      </c>
    </row>
    <row r="29" spans="1:9">
      <c r="A29" s="38">
        <v>13</v>
      </c>
      <c r="B29" s="31">
        <v>-733.75282000000004</v>
      </c>
      <c r="C29" s="31">
        <v>-733.74860000000001</v>
      </c>
      <c r="D29" s="32">
        <v>-733.75540999999998</v>
      </c>
      <c r="E29" s="32">
        <v>-733.75040999999999</v>
      </c>
      <c r="G29" s="32">
        <v>-234.89497</v>
      </c>
      <c r="H29" s="32">
        <f t="shared" si="1"/>
        <v>-498.85543999999999</v>
      </c>
    </row>
    <row r="30" spans="1:9">
      <c r="A30" s="38">
        <v>16</v>
      </c>
      <c r="B30" s="31">
        <v>-734.05030999999997</v>
      </c>
      <c r="C30" s="31">
        <v>-734.05034000000001</v>
      </c>
      <c r="D30" s="32">
        <v>-734.05034000000001</v>
      </c>
      <c r="E30" s="32">
        <v>-734.05034000000001</v>
      </c>
      <c r="G30" s="32">
        <v>-234.94781</v>
      </c>
      <c r="H30" s="32">
        <f t="shared" si="1"/>
        <v>-499.10253</v>
      </c>
    </row>
    <row r="31" spans="1:9">
      <c r="A31" s="38">
        <v>19</v>
      </c>
      <c r="B31" s="31">
        <v>-734.21433000000002</v>
      </c>
      <c r="C31" s="31">
        <v>-734.21433000000002</v>
      </c>
      <c r="D31" s="32">
        <v>-734.20726000000002</v>
      </c>
      <c r="E31" s="32">
        <v>-734.20743000000004</v>
      </c>
      <c r="G31" s="32">
        <v>-235.19924</v>
      </c>
      <c r="H31" s="32">
        <f t="shared" si="1"/>
        <v>-499.00819000000001</v>
      </c>
    </row>
    <row r="32" spans="1:9">
      <c r="B32" s="32">
        <f>AVERAGE(B19:B31)</f>
        <v>-734.09152000000006</v>
      </c>
      <c r="C32" s="32">
        <f>AVERAGE(C19:C31)</f>
        <v>-734.09686615384624</v>
      </c>
      <c r="D32" s="32">
        <f>AVERAGE(D19:D31)</f>
        <v>-734.11855076923064</v>
      </c>
      <c r="E32" s="32">
        <f>AVERAGE(E19:E31)</f>
        <v>-734.11932923076938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B42" zoomScale="116" workbookViewId="0">
      <selection activeCell="H85" sqref="H85"/>
    </sheetView>
  </sheetViews>
  <sheetFormatPr defaultColWidth="10.875" defaultRowHeight="13.5"/>
  <cols>
    <col min="1" max="1" width="25.125" style="1" customWidth="1"/>
    <col min="2" max="2" width="13.375" style="1" customWidth="1"/>
    <col min="3" max="3" width="18.5" style="1" customWidth="1"/>
    <col min="4" max="4" width="14.5" style="1" customWidth="1"/>
    <col min="5" max="5" width="23.625" style="1" customWidth="1"/>
    <col min="6" max="16384" width="10.875" style="1"/>
  </cols>
  <sheetData>
    <row r="1" spans="1:18">
      <c r="A1" s="15" t="s">
        <v>145</v>
      </c>
    </row>
    <row r="2" spans="1:18">
      <c r="A2" s="1" t="s">
        <v>121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7</v>
      </c>
      <c r="H2" s="1">
        <v>8</v>
      </c>
      <c r="I2" s="1">
        <v>9</v>
      </c>
      <c r="J2" s="1">
        <v>10</v>
      </c>
      <c r="K2" s="1">
        <v>12</v>
      </c>
      <c r="L2" s="1">
        <v>13</v>
      </c>
      <c r="M2" s="46">
        <v>14</v>
      </c>
      <c r="N2" s="46">
        <v>15</v>
      </c>
      <c r="O2" s="1">
        <v>16</v>
      </c>
      <c r="P2" s="1">
        <v>19</v>
      </c>
    </row>
    <row r="3" spans="1:18" s="31" customFormat="1">
      <c r="A3" s="31" t="s">
        <v>47</v>
      </c>
      <c r="B3" s="31">
        <v>-734.41828999999996</v>
      </c>
      <c r="C3" s="31">
        <v>-734.28261999999995</v>
      </c>
      <c r="D3" s="31">
        <v>-734.23725999999999</v>
      </c>
      <c r="E3" s="31">
        <v>-734.25115000000005</v>
      </c>
      <c r="F3" s="31">
        <v>-734.19718999999998</v>
      </c>
      <c r="G3" s="31">
        <v>-733.85932000000003</v>
      </c>
      <c r="H3" s="31">
        <v>-734.15767000000005</v>
      </c>
      <c r="I3" s="31">
        <v>-734.13672999999994</v>
      </c>
      <c r="J3" s="31">
        <v>-734.06897000000004</v>
      </c>
      <c r="K3" s="31">
        <v>-733.93389999999999</v>
      </c>
      <c r="L3" s="31">
        <v>-733.75040999999999</v>
      </c>
      <c r="M3" s="47">
        <v>-729.76886999999999</v>
      </c>
      <c r="N3" s="47">
        <v>-729.29007999999999</v>
      </c>
      <c r="O3" s="31">
        <v>-734.05034000000001</v>
      </c>
      <c r="P3" s="31">
        <v>-734.20743000000004</v>
      </c>
    </row>
    <row r="4" spans="1:18" s="31" customFormat="1">
      <c r="A4" s="31" t="s">
        <v>122</v>
      </c>
      <c r="B4" s="31">
        <v>-734.79830000000004</v>
      </c>
      <c r="C4" s="31">
        <v>-734.65449999999998</v>
      </c>
      <c r="D4" s="31">
        <v>-734.64266999999995</v>
      </c>
      <c r="E4" s="31">
        <v>-734.56966999999997</v>
      </c>
      <c r="F4" s="31">
        <v>-734.54436999999996</v>
      </c>
      <c r="G4" s="31">
        <v>-734.53030999999999</v>
      </c>
      <c r="H4" s="31">
        <v>-734.54116999999997</v>
      </c>
      <c r="I4" s="31">
        <v>-734.67165</v>
      </c>
      <c r="J4" s="31">
        <v>-734.37468000000001</v>
      </c>
      <c r="K4" s="31">
        <v>-734.23080000000004</v>
      </c>
      <c r="L4" s="31">
        <v>-733.99455999999998</v>
      </c>
      <c r="M4" s="47">
        <v>-734.14314000000002</v>
      </c>
      <c r="N4" s="47">
        <v>-733.99944000000005</v>
      </c>
      <c r="O4" s="31">
        <v>-734.24204999999995</v>
      </c>
      <c r="P4" s="31">
        <v>-734.53688999999997</v>
      </c>
    </row>
    <row r="5" spans="1:18" s="31" customFormat="1">
      <c r="A5" s="31" t="s">
        <v>69</v>
      </c>
      <c r="B5" s="31">
        <f t="shared" ref="B5:F5" si="0">B3-B4</f>
        <v>0.38001000000008389</v>
      </c>
      <c r="C5" s="31">
        <f t="shared" si="0"/>
        <v>0.37188000000003285</v>
      </c>
      <c r="D5" s="31">
        <f t="shared" si="0"/>
        <v>0.40540999999996075</v>
      </c>
      <c r="E5" s="31">
        <f t="shared" si="0"/>
        <v>0.31851999999992131</v>
      </c>
      <c r="F5" s="31">
        <f t="shared" si="0"/>
        <v>0.34717999999998028</v>
      </c>
      <c r="H5" s="31">
        <f t="shared" ref="H5:P5" si="1">H3-H4</f>
        <v>0.38349999999991269</v>
      </c>
      <c r="I5" s="31">
        <f t="shared" si="1"/>
        <v>0.53492000000005646</v>
      </c>
      <c r="J5" s="31">
        <f t="shared" si="1"/>
        <v>0.30570999999997639</v>
      </c>
      <c r="K5" s="31">
        <f t="shared" si="1"/>
        <v>0.29690000000005057</v>
      </c>
      <c r="L5" s="31">
        <f t="shared" si="1"/>
        <v>0.24414999999999054</v>
      </c>
      <c r="P5" s="31">
        <f t="shared" si="1"/>
        <v>0.32945999999992637</v>
      </c>
    </row>
    <row r="6" spans="1:18">
      <c r="A6" s="31" t="s">
        <v>124</v>
      </c>
      <c r="B6" s="31">
        <f>AVERAGE(B5:F5,G5:L5,O5:P5)</f>
        <v>0.35614909090908109</v>
      </c>
    </row>
    <row r="7" spans="1:18">
      <c r="A7" s="31"/>
      <c r="B7" s="31"/>
    </row>
    <row r="8" spans="1:18">
      <c r="A8" s="50" t="s">
        <v>152</v>
      </c>
    </row>
    <row r="9" spans="1:18">
      <c r="A9" s="1" t="s">
        <v>121</v>
      </c>
      <c r="B9" s="1">
        <v>2</v>
      </c>
      <c r="C9" s="1">
        <v>4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12</v>
      </c>
      <c r="K9" s="1">
        <v>13</v>
      </c>
      <c r="L9" s="1">
        <v>14</v>
      </c>
      <c r="M9" s="1">
        <v>15</v>
      </c>
      <c r="N9" s="1">
        <v>16</v>
      </c>
      <c r="O9" s="1">
        <v>17</v>
      </c>
      <c r="P9" s="1">
        <v>18</v>
      </c>
      <c r="Q9" s="1">
        <v>19</v>
      </c>
    </row>
    <row r="10" spans="1:18" s="31" customFormat="1">
      <c r="A10" s="31" t="s">
        <v>92</v>
      </c>
      <c r="B10" s="31">
        <v>-733.76454999999999</v>
      </c>
      <c r="C10" s="31">
        <v>-733.49395000000004</v>
      </c>
      <c r="D10" s="31">
        <v>-733.60161000000005</v>
      </c>
      <c r="E10" s="31">
        <v>-733.43277999999998</v>
      </c>
      <c r="F10" s="31">
        <v>-733.50719000000004</v>
      </c>
      <c r="G10" s="31">
        <v>-733.58704999999998</v>
      </c>
      <c r="H10" s="31">
        <v>-733.67444</v>
      </c>
      <c r="I10" s="31">
        <v>-733.31979000000001</v>
      </c>
      <c r="J10" s="31">
        <v>-733.12755000000004</v>
      </c>
      <c r="K10" s="31">
        <v>-732.8777</v>
      </c>
      <c r="L10" s="31">
        <v>-733.05921999999998</v>
      </c>
      <c r="M10" s="31">
        <v>-733.01885000000004</v>
      </c>
      <c r="N10" s="31">
        <v>-733.25536999999997</v>
      </c>
      <c r="O10" s="31">
        <v>-733.34348</v>
      </c>
      <c r="P10" s="31">
        <v>-733.53867000000002</v>
      </c>
      <c r="Q10" s="31">
        <v>-733.5181</v>
      </c>
    </row>
    <row r="11" spans="1:18" s="31" customFormat="1">
      <c r="A11" s="31" t="s">
        <v>102</v>
      </c>
      <c r="B11" s="31">
        <v>-733.36928</v>
      </c>
      <c r="C11" s="31">
        <v>-733.09159999999997</v>
      </c>
      <c r="D11" s="31">
        <v>-733.21406000000002</v>
      </c>
      <c r="E11" s="31">
        <v>-733.04996000000006</v>
      </c>
      <c r="F11" s="31">
        <v>-733.07068000000004</v>
      </c>
      <c r="G11" s="31">
        <v>-733.29282000000001</v>
      </c>
      <c r="H11" s="31">
        <v>-733.39691000000005</v>
      </c>
      <c r="I11" s="31">
        <v>-733.07406000000003</v>
      </c>
      <c r="J11" s="31">
        <v>-732.76376000000005</v>
      </c>
      <c r="K11" s="31">
        <v>-732.56988999999999</v>
      </c>
      <c r="L11" s="31">
        <v>-728.68154000000004</v>
      </c>
      <c r="M11" s="31">
        <v>-728.52099999999996</v>
      </c>
      <c r="N11" s="31">
        <v>-733.07289000000003</v>
      </c>
      <c r="O11" s="31">
        <v>-733.02115000000003</v>
      </c>
      <c r="P11" s="31">
        <v>-729.00936999999999</v>
      </c>
      <c r="Q11" s="31">
        <v>-733.16412000000003</v>
      </c>
    </row>
    <row r="12" spans="1:18" s="31" customFormat="1">
      <c r="A12" s="31" t="s">
        <v>69</v>
      </c>
      <c r="B12" s="31">
        <f>B11-B10</f>
        <v>0.39526999999998225</v>
      </c>
      <c r="C12" s="31">
        <f t="shared" ref="C12:Q12" si="2">C11-C10</f>
        <v>0.40235000000006949</v>
      </c>
      <c r="D12" s="31">
        <f t="shared" si="2"/>
        <v>0.38755000000003292</v>
      </c>
      <c r="E12" s="31">
        <f t="shared" si="2"/>
        <v>0.38281999999992422</v>
      </c>
      <c r="G12" s="31">
        <f t="shared" si="2"/>
        <v>0.29422999999997046</v>
      </c>
      <c r="H12" s="31">
        <f t="shared" si="2"/>
        <v>0.27752999999995609</v>
      </c>
      <c r="I12" s="31">
        <f t="shared" si="2"/>
        <v>0.24572999999998046</v>
      </c>
      <c r="J12" s="31">
        <f t="shared" si="2"/>
        <v>0.36378999999999451</v>
      </c>
      <c r="K12" s="31">
        <f t="shared" si="2"/>
        <v>0.30781000000001768</v>
      </c>
      <c r="O12" s="31">
        <f t="shared" si="2"/>
        <v>0.32232999999996537</v>
      </c>
      <c r="Q12" s="31">
        <f t="shared" si="2"/>
        <v>0.35397999999997865</v>
      </c>
    </row>
    <row r="13" spans="1:18" s="31" customFormat="1">
      <c r="A13" s="31" t="s">
        <v>124</v>
      </c>
      <c r="B13" s="31">
        <f>AVERAGE(B12:Q12)</f>
        <v>0.33939909090907927</v>
      </c>
    </row>
    <row r="14" spans="1:18" s="31" customFormat="1"/>
    <row r="15" spans="1:18">
      <c r="A15" s="50" t="s">
        <v>150</v>
      </c>
    </row>
    <row r="16" spans="1:18">
      <c r="A16" s="1" t="s">
        <v>121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  <c r="K16" s="1">
        <v>12</v>
      </c>
      <c r="L16" s="1">
        <v>13</v>
      </c>
      <c r="M16" s="1">
        <v>14</v>
      </c>
      <c r="N16" s="1">
        <v>15</v>
      </c>
      <c r="O16" s="1">
        <v>16</v>
      </c>
      <c r="P16" s="1">
        <v>17</v>
      </c>
      <c r="Q16" s="1">
        <v>18</v>
      </c>
      <c r="R16" s="1">
        <v>19</v>
      </c>
    </row>
    <row r="17" spans="1:18" s="31" customFormat="1">
      <c r="A17" s="31" t="s">
        <v>92</v>
      </c>
      <c r="B17" s="31">
        <v>-733.29832999999996</v>
      </c>
      <c r="C17" s="31">
        <v>-733.31844000000001</v>
      </c>
      <c r="D17" s="31">
        <v>-733.08905000000004</v>
      </c>
      <c r="E17" s="31">
        <v>-733.10116000000005</v>
      </c>
      <c r="F17" s="31">
        <v>-732.95194000000004</v>
      </c>
      <c r="G17" s="31">
        <v>-733.00752999999997</v>
      </c>
      <c r="H17" s="31">
        <v>-733.11442999999997</v>
      </c>
      <c r="I17" s="31">
        <v>-733.11793999999998</v>
      </c>
      <c r="J17" s="31">
        <v>-732.82803000000001</v>
      </c>
      <c r="K17" s="31">
        <v>-732.52656000000002</v>
      </c>
      <c r="L17" s="31">
        <v>-732.30945999999994</v>
      </c>
      <c r="M17" s="31">
        <v>-732.53237999999999</v>
      </c>
      <c r="N17" s="31">
        <v>-732.53216999999995</v>
      </c>
      <c r="O17" s="31">
        <v>-732.79666999999995</v>
      </c>
      <c r="P17" s="31">
        <v>-732.85558000000003</v>
      </c>
      <c r="Q17" s="31">
        <v>-733.04843000000005</v>
      </c>
      <c r="R17" s="31">
        <v>-733.01261999999997</v>
      </c>
    </row>
    <row r="18" spans="1:18" s="31" customFormat="1">
      <c r="A18" s="31" t="s">
        <v>102</v>
      </c>
      <c r="B18" s="31">
        <v>-732.87996999999996</v>
      </c>
      <c r="C18" s="31">
        <v>-732.94353999999998</v>
      </c>
      <c r="D18" s="31">
        <v>-732.80292999999995</v>
      </c>
      <c r="E18" s="31">
        <v>-732.73186999999996</v>
      </c>
      <c r="F18" s="31">
        <v>-732.54630999999995</v>
      </c>
      <c r="G18" s="31">
        <v>-732.54960000000005</v>
      </c>
      <c r="H18" s="31">
        <v>-732.75474999999994</v>
      </c>
      <c r="I18" s="31">
        <v>-732.68086000000005</v>
      </c>
      <c r="J18" s="31">
        <v>-732.51311999999996</v>
      </c>
      <c r="K18" s="31">
        <v>-732.17997000000003</v>
      </c>
      <c r="L18" s="31">
        <v>-732.00662</v>
      </c>
      <c r="M18" s="31">
        <v>-728.14229</v>
      </c>
      <c r="N18" s="31">
        <v>-728.07289000000003</v>
      </c>
      <c r="O18" s="31">
        <v>-732.54570999999999</v>
      </c>
      <c r="P18" s="31">
        <v>-732.48856999999998</v>
      </c>
      <c r="Q18" s="31">
        <v>-728.50189999999998</v>
      </c>
      <c r="R18" s="31">
        <v>-732.63220000000001</v>
      </c>
    </row>
    <row r="19" spans="1:18" s="31" customFormat="1">
      <c r="A19" s="31" t="s">
        <v>69</v>
      </c>
      <c r="B19" s="31">
        <f>B18-B17</f>
        <v>0.41836000000000695</v>
      </c>
      <c r="C19" s="31">
        <f t="shared" ref="C19:D19" si="3">C18-C17</f>
        <v>0.3749000000000251</v>
      </c>
      <c r="D19" s="31">
        <f t="shared" si="3"/>
        <v>0.2861200000000963</v>
      </c>
      <c r="E19" s="31">
        <f t="shared" ref="E19" si="4">E18-E17</f>
        <v>0.36929000000009182</v>
      </c>
      <c r="F19" s="31">
        <f t="shared" ref="F19" si="5">F18-F17</f>
        <v>0.40563000000008742</v>
      </c>
      <c r="H19" s="31">
        <f t="shared" ref="H19" si="6">H18-H17</f>
        <v>0.35968000000002576</v>
      </c>
      <c r="I19" s="31">
        <f t="shared" ref="I19" si="7">I18-I17</f>
        <v>0.43707999999992353</v>
      </c>
      <c r="J19" s="31">
        <f t="shared" ref="J19" si="8">J18-J17</f>
        <v>0.31491000000005442</v>
      </c>
      <c r="K19" s="31">
        <f t="shared" ref="K19" si="9">K18-K17</f>
        <v>0.34658999999999196</v>
      </c>
      <c r="L19" s="31">
        <f t="shared" ref="L19" si="10">L18-L17</f>
        <v>0.30283999999994649</v>
      </c>
      <c r="P19" s="31">
        <f t="shared" ref="P19" si="11">P18-P17</f>
        <v>0.36701000000005024</v>
      </c>
      <c r="R19" s="31">
        <f t="shared" ref="R19" si="12">R18-R17</f>
        <v>0.38041999999995824</v>
      </c>
    </row>
    <row r="20" spans="1:18">
      <c r="A20" s="31" t="s">
        <v>124</v>
      </c>
      <c r="B20" s="31">
        <f>AVERAGE(B19:L19,O19:P19,R19)</f>
        <v>0.3635691666666882</v>
      </c>
    </row>
    <row r="21" spans="1:18">
      <c r="A21" s="31"/>
      <c r="B21" s="31"/>
    </row>
    <row r="22" spans="1:18">
      <c r="A22" s="50" t="s">
        <v>125</v>
      </c>
    </row>
    <row r="23" spans="1:18">
      <c r="A23" s="1" t="s">
        <v>121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8</v>
      </c>
      <c r="H23" s="1">
        <v>10</v>
      </c>
      <c r="I23" s="1">
        <v>12</v>
      </c>
      <c r="J23" s="1">
        <v>13</v>
      </c>
      <c r="K23" s="46">
        <v>14</v>
      </c>
      <c r="L23" s="46">
        <v>15</v>
      </c>
      <c r="M23" s="1">
        <v>16</v>
      </c>
      <c r="N23" s="1">
        <v>17</v>
      </c>
      <c r="O23" s="46">
        <v>18</v>
      </c>
      <c r="P23" s="1">
        <v>19</v>
      </c>
    </row>
    <row r="24" spans="1:18" s="31" customFormat="1">
      <c r="A24" s="31" t="s">
        <v>47</v>
      </c>
      <c r="B24" s="31">
        <v>-732.56146999999999</v>
      </c>
      <c r="C24" s="31">
        <v>-732.51858000000004</v>
      </c>
      <c r="D24" s="31">
        <v>-732.63467000000003</v>
      </c>
      <c r="E24" s="31">
        <v>-732.27608999999995</v>
      </c>
      <c r="F24" s="31">
        <v>-732.34032999999999</v>
      </c>
      <c r="G24" s="31">
        <v>-732.47163999999998</v>
      </c>
      <c r="H24" s="31">
        <v>-732.06115</v>
      </c>
      <c r="I24" s="31">
        <v>-731.70218999999997</v>
      </c>
      <c r="J24" s="31">
        <v>-731.49940000000004</v>
      </c>
      <c r="K24" s="47">
        <v>-727.69230000000005</v>
      </c>
      <c r="L24" s="47">
        <v>-727.59247000000005</v>
      </c>
      <c r="M24" s="31">
        <v>-732.17944</v>
      </c>
      <c r="N24" s="31">
        <v>-732.05962999999997</v>
      </c>
      <c r="O24" s="47">
        <v>-728.15157999999997</v>
      </c>
      <c r="P24" s="31">
        <v>-732.18624999999997</v>
      </c>
    </row>
    <row r="25" spans="1:18" s="31" customFormat="1">
      <c r="A25" s="31" t="s">
        <v>92</v>
      </c>
      <c r="B25" s="31">
        <v>-732.98051999999996</v>
      </c>
      <c r="C25" s="31">
        <v>-732.98060999999996</v>
      </c>
      <c r="D25" s="31">
        <v>-732.98996999999997</v>
      </c>
      <c r="E25" s="31">
        <v>-732.76081999999997</v>
      </c>
      <c r="F25" s="31">
        <v>-732.72555999999997</v>
      </c>
      <c r="G25" s="31">
        <v>-732.71397999999999</v>
      </c>
      <c r="H25" s="31">
        <v>-732.38169000000005</v>
      </c>
      <c r="I25" s="31">
        <v>-732.03480999999999</v>
      </c>
      <c r="J25" s="31">
        <v>-731.81645000000003</v>
      </c>
      <c r="K25" s="31">
        <v>-732.13135999999997</v>
      </c>
      <c r="L25" s="31">
        <v>-732.14743999999996</v>
      </c>
      <c r="M25" s="31">
        <v>-732.48339999999996</v>
      </c>
      <c r="N25" s="31">
        <v>-732.47951</v>
      </c>
      <c r="O25" s="31">
        <v>-732.71641</v>
      </c>
      <c r="P25" s="31">
        <v>-732.63993000000005</v>
      </c>
    </row>
    <row r="26" spans="1:18">
      <c r="A26" s="1" t="s">
        <v>126</v>
      </c>
      <c r="B26" s="31">
        <f>B24-B25</f>
        <v>0.41904999999997017</v>
      </c>
      <c r="C26" s="31">
        <f>C24-C25</f>
        <v>0.46202999999991334</v>
      </c>
      <c r="D26" s="31">
        <f t="shared" ref="D26:J26" si="13">D24-D25</f>
        <v>0.35529999999994288</v>
      </c>
      <c r="E26" s="31"/>
      <c r="F26" s="31">
        <f t="shared" si="13"/>
        <v>0.38522999999997865</v>
      </c>
      <c r="G26" s="31"/>
      <c r="H26" s="31">
        <f t="shared" si="13"/>
        <v>0.3205400000000509</v>
      </c>
      <c r="I26" s="31">
        <f t="shared" si="13"/>
        <v>0.3326200000000199</v>
      </c>
      <c r="J26" s="31">
        <f t="shared" si="13"/>
        <v>0.31704999999999472</v>
      </c>
      <c r="M26" s="31">
        <f>M24-M25</f>
        <v>0.30395999999996093</v>
      </c>
      <c r="N26" s="31">
        <f>N24-N25</f>
        <v>0.41988000000003467</v>
      </c>
      <c r="P26" s="31">
        <f>P24-P25</f>
        <v>0.45368000000007669</v>
      </c>
    </row>
    <row r="27" spans="1:18">
      <c r="A27" s="1" t="s">
        <v>124</v>
      </c>
      <c r="B27" s="31">
        <f>AVERAGE(B26:P26)</f>
        <v>0.37693399999999427</v>
      </c>
    </row>
    <row r="28" spans="1:18">
      <c r="B28" s="31"/>
    </row>
    <row r="29" spans="1:18">
      <c r="A29" s="50" t="s">
        <v>151</v>
      </c>
    </row>
    <row r="30" spans="1:18">
      <c r="A30" s="1" t="s">
        <v>121</v>
      </c>
      <c r="B30" s="1">
        <v>1</v>
      </c>
      <c r="C30" s="1">
        <v>2</v>
      </c>
      <c r="D30" s="1">
        <v>3</v>
      </c>
      <c r="E30" s="1">
        <v>4</v>
      </c>
      <c r="F30" s="1">
        <v>6</v>
      </c>
      <c r="G30" s="1">
        <v>7</v>
      </c>
      <c r="H30" s="1">
        <v>8</v>
      </c>
      <c r="I30" s="1">
        <v>9</v>
      </c>
      <c r="J30" s="1">
        <v>10</v>
      </c>
      <c r="K30" s="1">
        <v>12</v>
      </c>
      <c r="L30" s="1">
        <v>13</v>
      </c>
      <c r="M30" s="1">
        <v>14</v>
      </c>
      <c r="N30" s="1">
        <v>15</v>
      </c>
      <c r="O30" s="1">
        <v>16</v>
      </c>
      <c r="P30" s="1">
        <v>17</v>
      </c>
      <c r="Q30" s="1">
        <v>18</v>
      </c>
      <c r="R30" s="1">
        <v>19</v>
      </c>
    </row>
    <row r="31" spans="1:18" s="31" customFormat="1">
      <c r="A31" s="31" t="s">
        <v>92</v>
      </c>
      <c r="B31" s="31">
        <v>-733.04263000000003</v>
      </c>
      <c r="C31" s="31">
        <v>-732.99698000000001</v>
      </c>
      <c r="D31" s="31">
        <v>-733.02016000000003</v>
      </c>
      <c r="E31" s="31">
        <v>-732.81852000000003</v>
      </c>
      <c r="F31" s="31">
        <v>-732.64797999999996</v>
      </c>
      <c r="G31" s="31">
        <v>-732.59037999999998</v>
      </c>
      <c r="H31" s="31">
        <v>-732.63561000000004</v>
      </c>
      <c r="I31" s="31">
        <v>-732.72171000000003</v>
      </c>
      <c r="J31" s="31">
        <v>-732.52731000000006</v>
      </c>
      <c r="K31" s="31">
        <v>-731.87032999999997</v>
      </c>
      <c r="L31" s="31">
        <v>-731.67517999999995</v>
      </c>
      <c r="M31" s="31">
        <v>-732.06596000000002</v>
      </c>
      <c r="N31" s="31">
        <v>-732.12275</v>
      </c>
      <c r="O31" s="31">
        <v>-732.53805</v>
      </c>
      <c r="P31" s="31">
        <v>-732.46510999999998</v>
      </c>
      <c r="Q31" s="31">
        <v>-732.77990999999997</v>
      </c>
      <c r="R31" s="31">
        <v>-732.61297999999999</v>
      </c>
    </row>
    <row r="32" spans="1:18" s="31" customFormat="1">
      <c r="A32" s="31" t="s">
        <v>102</v>
      </c>
      <c r="B32" s="31">
        <v>-732.71457999999996</v>
      </c>
      <c r="C32" s="31">
        <v>-732.66872000000001</v>
      </c>
      <c r="D32" s="31">
        <v>-732.68948</v>
      </c>
      <c r="E32" s="31">
        <v>-732.47202000000004</v>
      </c>
      <c r="F32" s="31">
        <v>-732.31055000000003</v>
      </c>
      <c r="G32" s="31">
        <v>-732.37184999999999</v>
      </c>
      <c r="H32" s="31">
        <v>-732.44790999999998</v>
      </c>
      <c r="I32" s="31">
        <v>-732.37584000000004</v>
      </c>
      <c r="J32" s="31">
        <v>-732.18308000000002</v>
      </c>
      <c r="K32" s="31">
        <v>-731.56399999999996</v>
      </c>
      <c r="L32" s="31">
        <v>-731.37408000000005</v>
      </c>
      <c r="O32" s="31">
        <v>-732.18835999999999</v>
      </c>
      <c r="P32" s="31">
        <v>-732.01377000000002</v>
      </c>
      <c r="R32" s="31">
        <v>-732.13256000000001</v>
      </c>
    </row>
    <row r="33" spans="1:17" s="31" customFormat="1">
      <c r="A33" s="31" t="s">
        <v>69</v>
      </c>
      <c r="B33" s="31">
        <f>B32-B31</f>
        <v>0.32805000000007567</v>
      </c>
      <c r="C33" s="31">
        <f t="shared" ref="C33:P33" si="14">C32-C31</f>
        <v>0.32826000000000022</v>
      </c>
      <c r="D33" s="31">
        <f t="shared" si="14"/>
        <v>0.33068000000002939</v>
      </c>
      <c r="E33" s="31">
        <f t="shared" si="14"/>
        <v>0.34649999999999181</v>
      </c>
      <c r="F33" s="31">
        <f t="shared" si="14"/>
        <v>0.33742999999992662</v>
      </c>
      <c r="G33" s="31">
        <f t="shared" si="14"/>
        <v>0.21852999999998701</v>
      </c>
      <c r="I33" s="31">
        <f t="shared" si="14"/>
        <v>0.3458699999999908</v>
      </c>
      <c r="J33" s="31">
        <f t="shared" si="14"/>
        <v>0.34423000000003867</v>
      </c>
      <c r="K33" s="31">
        <f t="shared" si="14"/>
        <v>0.30633000000000266</v>
      </c>
      <c r="L33" s="31">
        <f t="shared" si="14"/>
        <v>0.30109999999990578</v>
      </c>
      <c r="O33" s="31">
        <f t="shared" si="14"/>
        <v>0.3496900000000096</v>
      </c>
      <c r="P33" s="31">
        <f t="shared" si="14"/>
        <v>0.45133999999995922</v>
      </c>
    </row>
    <row r="34" spans="1:17">
      <c r="A34" s="31" t="s">
        <v>124</v>
      </c>
      <c r="B34" s="31">
        <f>AVERAGE(B33:R33)</f>
        <v>0.33233416666665977</v>
      </c>
    </row>
    <row r="35" spans="1:17">
      <c r="A35" s="31"/>
      <c r="B35" s="31"/>
    </row>
    <row r="36" spans="1:17">
      <c r="A36" s="50" t="s">
        <v>153</v>
      </c>
      <c r="B36" s="1" t="s">
        <v>157</v>
      </c>
    </row>
    <row r="37" spans="1:17">
      <c r="A37" s="1" t="s">
        <v>121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9</v>
      </c>
      <c r="J37" s="1">
        <v>10</v>
      </c>
      <c r="K37" s="1">
        <v>12</v>
      </c>
      <c r="L37" s="1">
        <v>13</v>
      </c>
      <c r="M37" s="1">
        <v>14</v>
      </c>
      <c r="N37" s="1">
        <v>15</v>
      </c>
      <c r="O37" s="1">
        <v>16</v>
      </c>
    </row>
    <row r="38" spans="1:17" s="31" customFormat="1">
      <c r="A38" s="31" t="s">
        <v>92</v>
      </c>
      <c r="B38" s="31">
        <v>-733.24392999999998</v>
      </c>
      <c r="C38" s="31">
        <v>-733.19948999999997</v>
      </c>
      <c r="D38" s="35">
        <v>-733.23800000000006</v>
      </c>
      <c r="E38" s="31">
        <v>-733.04511000000002</v>
      </c>
      <c r="F38" s="31">
        <v>-732.96914000000004</v>
      </c>
      <c r="G38" s="31">
        <v>-732.79529000000002</v>
      </c>
      <c r="H38" s="31">
        <v>-732.90020000000004</v>
      </c>
      <c r="I38" s="31">
        <v>-732.90057999999999</v>
      </c>
      <c r="J38" s="31">
        <v>-732.69195999999999</v>
      </c>
      <c r="K38" s="31">
        <v>-731.99302999999998</v>
      </c>
      <c r="L38" s="31">
        <v>-731.81957</v>
      </c>
      <c r="M38" s="31">
        <v>-732.21956</v>
      </c>
      <c r="N38" s="31">
        <v>-732.33317999999997</v>
      </c>
      <c r="O38" s="31">
        <v>-732.48275999999998</v>
      </c>
    </row>
    <row r="39" spans="1:17" s="31" customFormat="1">
      <c r="A39" s="31" t="s">
        <v>102</v>
      </c>
      <c r="B39" s="31">
        <v>-732.92033000000004</v>
      </c>
      <c r="C39" s="31">
        <v>-732.88144</v>
      </c>
      <c r="D39" s="31">
        <v>-732.95325000000003</v>
      </c>
      <c r="E39" s="31">
        <v>-732.73680000000002</v>
      </c>
      <c r="F39" s="31">
        <v>-732.65454</v>
      </c>
      <c r="G39" s="31">
        <v>-732.50886000000003</v>
      </c>
      <c r="H39" s="31">
        <v>-732.62117000000001</v>
      </c>
      <c r="I39" s="31">
        <v>-732.60266999999999</v>
      </c>
      <c r="J39" s="31">
        <v>-732.35101999999995</v>
      </c>
      <c r="K39" s="31">
        <v>-731.72942999999998</v>
      </c>
      <c r="L39" s="31">
        <v>-731.54385000000002</v>
      </c>
      <c r="M39" s="31">
        <v>-727.78498999999999</v>
      </c>
      <c r="N39" s="31">
        <v>-727.81527000000006</v>
      </c>
      <c r="O39" s="31">
        <v>-732.45324000000005</v>
      </c>
    </row>
    <row r="40" spans="1:17" s="31" customFormat="1">
      <c r="A40" s="31" t="s">
        <v>69</v>
      </c>
      <c r="B40" s="31">
        <f>B39-B38</f>
        <v>0.32359999999994216</v>
      </c>
      <c r="C40" s="31">
        <f t="shared" ref="C40:K40" si="15">C39-C38</f>
        <v>0.31804999999997108</v>
      </c>
      <c r="D40" s="31">
        <f t="shared" si="15"/>
        <v>0.28475000000003092</v>
      </c>
      <c r="E40" s="31">
        <f t="shared" si="15"/>
        <v>0.30831000000000586</v>
      </c>
      <c r="F40" s="31">
        <f t="shared" si="15"/>
        <v>0.31460000000004129</v>
      </c>
      <c r="G40" s="31">
        <f t="shared" si="15"/>
        <v>0.28642999999999574</v>
      </c>
      <c r="H40" s="31">
        <f t="shared" si="15"/>
        <v>0.27903000000003431</v>
      </c>
      <c r="I40" s="31">
        <f t="shared" si="15"/>
        <v>0.29791000000000167</v>
      </c>
      <c r="K40" s="31">
        <f t="shared" si="15"/>
        <v>0.26359999999999673</v>
      </c>
      <c r="L40" s="31">
        <f t="shared" ref="L40" si="16">L39-L38</f>
        <v>0.27571999999997843</v>
      </c>
    </row>
    <row r="41" spans="1:17">
      <c r="A41" s="31" t="s">
        <v>124</v>
      </c>
      <c r="B41" s="31">
        <f>AVERAGE(B40:Q40)</f>
        <v>0.2951999999999998</v>
      </c>
    </row>
    <row r="42" spans="1:17">
      <c r="A42" s="31"/>
      <c r="B42" s="31"/>
    </row>
    <row r="43" spans="1:17">
      <c r="A43" s="50" t="s">
        <v>144</v>
      </c>
    </row>
    <row r="44" spans="1:17">
      <c r="A44" s="1" t="s">
        <v>121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13</v>
      </c>
      <c r="M44" s="1">
        <v>14</v>
      </c>
      <c r="N44" s="1">
        <v>16</v>
      </c>
      <c r="O44" s="1">
        <v>17</v>
      </c>
      <c r="P44" s="1">
        <v>18</v>
      </c>
      <c r="Q44" s="1">
        <v>19</v>
      </c>
    </row>
    <row r="45" spans="1:17" s="31" customFormat="1">
      <c r="A45" s="31" t="s">
        <v>122</v>
      </c>
      <c r="B45" s="31">
        <v>-733.66801999999996</v>
      </c>
      <c r="C45" s="31">
        <v>-733.66156999999998</v>
      </c>
      <c r="D45" s="31">
        <v>-733.67145000000005</v>
      </c>
      <c r="E45" s="31">
        <v>-733.54358000000002</v>
      </c>
      <c r="F45" s="31">
        <v>-733.52058999999997</v>
      </c>
      <c r="G45" s="31">
        <v>-733.39792</v>
      </c>
      <c r="H45" s="31">
        <v>-733.30249000000003</v>
      </c>
      <c r="I45" s="31">
        <v>-733.37703999999997</v>
      </c>
      <c r="J45" s="31">
        <v>-733.24650999999994</v>
      </c>
      <c r="K45" s="31">
        <v>-733.34834999999998</v>
      </c>
      <c r="L45" s="31">
        <v>-732.62968999999998</v>
      </c>
      <c r="M45" s="31">
        <v>-732.86352999999997</v>
      </c>
      <c r="N45" s="31">
        <v>-733.41674999999998</v>
      </c>
      <c r="O45" s="31">
        <v>-733.30503999999996</v>
      </c>
      <c r="P45" s="31">
        <v>-733.67696999999998</v>
      </c>
      <c r="Q45" s="31">
        <v>-733.43601000000001</v>
      </c>
    </row>
    <row r="46" spans="1:17" s="31" customFormat="1">
      <c r="A46" s="31" t="s">
        <v>123</v>
      </c>
      <c r="B46" s="31">
        <v>-733.67112999999995</v>
      </c>
      <c r="C46" s="31">
        <v>-733.65876000000003</v>
      </c>
      <c r="D46" s="31">
        <v>-733.64432999999997</v>
      </c>
      <c r="E46" s="31">
        <v>-733.54281000000003</v>
      </c>
      <c r="F46" s="31">
        <v>-733.52004999999997</v>
      </c>
      <c r="G46" s="31">
        <v>-733.41421000000003</v>
      </c>
      <c r="H46" s="31">
        <v>-733.30047000000002</v>
      </c>
      <c r="I46" s="31">
        <v>-733.37260000000003</v>
      </c>
      <c r="J46" s="31">
        <v>-733.24093000000005</v>
      </c>
      <c r="K46" s="31">
        <v>-733.31145000000004</v>
      </c>
      <c r="L46" s="31">
        <v>-732.62823000000003</v>
      </c>
      <c r="M46" s="31">
        <v>-732.86233000000004</v>
      </c>
      <c r="N46" s="31">
        <v>-733.41556000000003</v>
      </c>
      <c r="O46" s="31">
        <v>-733.16237999999998</v>
      </c>
      <c r="P46" s="31">
        <v>-733.67307000000005</v>
      </c>
      <c r="Q46" s="31">
        <v>-733.41636000000005</v>
      </c>
    </row>
    <row r="47" spans="1:17" s="31" customFormat="1">
      <c r="A47" s="31" t="s">
        <v>69</v>
      </c>
      <c r="B47" s="31">
        <f>B46-B45</f>
        <v>-3.1099999999923966E-3</v>
      </c>
      <c r="C47" s="31">
        <f t="shared" ref="C47:Q47" si="17">C46-C45</f>
        <v>2.8099999999540159E-3</v>
      </c>
      <c r="D47" s="31">
        <f t="shared" si="17"/>
        <v>2.7120000000081745E-2</v>
      </c>
      <c r="E47" s="31">
        <f t="shared" si="17"/>
        <v>7.6999999998861313E-4</v>
      </c>
      <c r="F47" s="31">
        <f t="shared" si="17"/>
        <v>5.4000000000087311E-4</v>
      </c>
      <c r="H47" s="31">
        <f t="shared" si="17"/>
        <v>2.020000000015898E-3</v>
      </c>
      <c r="I47" s="31">
        <f t="shared" si="17"/>
        <v>4.4399999999313877E-3</v>
      </c>
      <c r="J47" s="31">
        <f t="shared" si="17"/>
        <v>5.5799999998953353E-3</v>
      </c>
      <c r="K47" s="31">
        <f t="shared" si="17"/>
        <v>3.6899999999945976E-2</v>
      </c>
      <c r="L47" s="31">
        <f t="shared" si="17"/>
        <v>1.4599999999518332E-3</v>
      </c>
      <c r="M47" s="31">
        <f t="shared" si="17"/>
        <v>1.199999999926149E-3</v>
      </c>
      <c r="N47" s="31">
        <f t="shared" si="17"/>
        <v>1.1899999999513966E-3</v>
      </c>
      <c r="P47" s="31">
        <f t="shared" si="17"/>
        <v>3.8999999999305146E-3</v>
      </c>
      <c r="Q47" s="31">
        <f t="shared" si="17"/>
        <v>1.964999999995598E-2</v>
      </c>
    </row>
    <row r="48" spans="1:17" s="31" customFormat="1">
      <c r="A48" s="31" t="s">
        <v>124</v>
      </c>
      <c r="B48" s="31">
        <f>AVERAGE(B47:Q47)</f>
        <v>7.4621428571098091E-3</v>
      </c>
    </row>
    <row r="49" spans="1:12" ht="12" customHeight="1"/>
    <row r="50" spans="1:12">
      <c r="A50" s="50" t="s">
        <v>154</v>
      </c>
      <c r="B50" s="1">
        <v>2</v>
      </c>
      <c r="C50" s="1">
        <v>6</v>
      </c>
      <c r="D50" s="1">
        <v>8</v>
      </c>
      <c r="E50" s="1">
        <v>10</v>
      </c>
      <c r="F50" s="1">
        <v>12</v>
      </c>
      <c r="G50" s="1">
        <v>13</v>
      </c>
      <c r="H50" s="1">
        <v>14</v>
      </c>
      <c r="I50" s="1">
        <v>15</v>
      </c>
      <c r="J50" s="1">
        <v>17</v>
      </c>
      <c r="K50" s="1">
        <v>18</v>
      </c>
      <c r="L50" s="1">
        <v>19</v>
      </c>
    </row>
    <row r="51" spans="1:12">
      <c r="A51" s="31" t="s">
        <v>92</v>
      </c>
      <c r="C51" s="10">
        <v>-731.54426000000001</v>
      </c>
      <c r="D51" s="10">
        <v>-736.23955000000001</v>
      </c>
      <c r="G51" s="10">
        <v>-735.90078000000005</v>
      </c>
    </row>
    <row r="52" spans="1:12">
      <c r="A52" s="31" t="s">
        <v>102</v>
      </c>
    </row>
    <row r="53" spans="1:12">
      <c r="A53" s="31" t="s">
        <v>104</v>
      </c>
    </row>
    <row r="54" spans="1:12">
      <c r="A54" s="31" t="s">
        <v>155</v>
      </c>
    </row>
    <row r="56" spans="1:12">
      <c r="A56" s="31" t="s">
        <v>159</v>
      </c>
      <c r="B56" s="1">
        <v>-0.5</v>
      </c>
      <c r="C56" s="1">
        <v>-0.35</v>
      </c>
      <c r="D56" s="1">
        <v>-0.2</v>
      </c>
      <c r="E56" s="1">
        <v>0</v>
      </c>
      <c r="F56" s="1">
        <v>0.2</v>
      </c>
      <c r="G56" s="1">
        <v>0.35</v>
      </c>
      <c r="H56" s="1">
        <v>0.5</v>
      </c>
    </row>
    <row r="57" spans="1:12">
      <c r="A57" s="31" t="s">
        <v>158</v>
      </c>
      <c r="B57" s="1">
        <v>0.36</v>
      </c>
      <c r="C57" s="1">
        <v>0.34</v>
      </c>
      <c r="D57" s="1">
        <v>0.36</v>
      </c>
      <c r="E57" s="1">
        <v>0.38</v>
      </c>
      <c r="F57" s="1">
        <v>0.33</v>
      </c>
      <c r="G57" s="1">
        <v>0.3</v>
      </c>
      <c r="H57" s="1">
        <v>0.01</v>
      </c>
    </row>
    <row r="62" spans="1:12">
      <c r="A62" s="1" t="s">
        <v>168</v>
      </c>
    </row>
    <row r="63" spans="1:12">
      <c r="A63" s="1" t="s">
        <v>156</v>
      </c>
      <c r="B63" s="15">
        <v>-1</v>
      </c>
      <c r="C63" s="15">
        <v>-0.8</v>
      </c>
      <c r="D63" s="15">
        <v>-0.5</v>
      </c>
      <c r="E63" s="74">
        <v>-0.35</v>
      </c>
      <c r="F63" s="15">
        <v>-0.2</v>
      </c>
      <c r="G63" s="15">
        <v>0</v>
      </c>
      <c r="H63" s="15">
        <v>0.2</v>
      </c>
      <c r="I63" s="15">
        <v>0.35</v>
      </c>
      <c r="J63" s="15">
        <v>0.5</v>
      </c>
      <c r="K63" s="15">
        <v>0.8</v>
      </c>
      <c r="L63" s="15">
        <v>1</v>
      </c>
    </row>
    <row r="64" spans="1:12" s="31" customFormat="1">
      <c r="A64" s="31" t="s">
        <v>160</v>
      </c>
      <c r="B64" s="31">
        <v>-901.16197999999997</v>
      </c>
      <c r="C64" s="31">
        <v>-901.07907999999998</v>
      </c>
      <c r="D64" s="31">
        <v>-900.72090000000003</v>
      </c>
      <c r="E64" s="31">
        <v>-900.59059999999999</v>
      </c>
      <c r="F64" s="31">
        <v>-900.49410999999998</v>
      </c>
      <c r="G64" s="31">
        <v>-900.44006000000002</v>
      </c>
      <c r="H64" s="31">
        <v>-900.46932000000004</v>
      </c>
      <c r="I64" s="31">
        <v>-900.54600000000005</v>
      </c>
      <c r="J64" s="31">
        <v>-900.66746000000001</v>
      </c>
      <c r="K64" s="31">
        <v>-901.01277000000005</v>
      </c>
      <c r="L64" s="31">
        <v>-901.16857000000005</v>
      </c>
    </row>
    <row r="65" spans="1:12" s="31" customFormat="1">
      <c r="A65" s="31" t="s">
        <v>161</v>
      </c>
      <c r="B65" s="31">
        <v>-901.08285999999998</v>
      </c>
      <c r="C65" s="31">
        <v>-900.75039000000004</v>
      </c>
      <c r="D65" s="31">
        <v>-900.34781999999996</v>
      </c>
      <c r="E65" s="31">
        <v>-900.20592999999997</v>
      </c>
      <c r="F65" s="31">
        <v>-900.10645</v>
      </c>
      <c r="G65" s="31">
        <v>-900.04943000000003</v>
      </c>
      <c r="H65" s="31">
        <v>-900.06458999999995</v>
      </c>
      <c r="I65" s="31">
        <v>-900.15963999999997</v>
      </c>
      <c r="J65" s="31">
        <v>-900.15666999999996</v>
      </c>
      <c r="K65" s="31">
        <v>-900.33806000000004</v>
      </c>
      <c r="L65" s="31">
        <v>-900.59398999999996</v>
      </c>
    </row>
    <row r="66" spans="1:12" s="31" customFormat="1">
      <c r="A66" s="31" t="s">
        <v>162</v>
      </c>
      <c r="B66" s="31">
        <f t="shared" ref="B66:H66" si="18">B65-B64</f>
        <v>7.9119999999988977E-2</v>
      </c>
      <c r="C66" s="31">
        <f t="shared" si="18"/>
        <v>0.32868999999993775</v>
      </c>
      <c r="D66" s="73">
        <f t="shared" si="18"/>
        <v>0.37308000000007269</v>
      </c>
      <c r="E66" s="31">
        <f t="shared" si="18"/>
        <v>0.38467000000002827</v>
      </c>
      <c r="F66" s="31">
        <f t="shared" si="18"/>
        <v>0.38765999999998257</v>
      </c>
      <c r="G66" s="31">
        <f t="shared" si="18"/>
        <v>0.39062999999998738</v>
      </c>
      <c r="H66" s="31">
        <f t="shared" si="18"/>
        <v>0.40473000000008597</v>
      </c>
      <c r="I66" s="31">
        <f t="shared" ref="I66:K66" si="19">I65-I64</f>
        <v>0.38636000000008153</v>
      </c>
      <c r="J66" s="31">
        <f t="shared" si="19"/>
        <v>0.51079000000004271</v>
      </c>
      <c r="K66" s="31">
        <f t="shared" si="19"/>
        <v>0.67471000000000458</v>
      </c>
      <c r="L66" s="31">
        <f>L65-L64</f>
        <v>0.57458000000008269</v>
      </c>
    </row>
    <row r="67" spans="1:12">
      <c r="A67" s="1" t="s">
        <v>165</v>
      </c>
      <c r="B67" s="1">
        <v>1.6</v>
      </c>
      <c r="C67" s="1">
        <v>1.5891999999999999</v>
      </c>
      <c r="D67" s="1">
        <v>1.546</v>
      </c>
      <c r="E67" s="1">
        <v>1.5</v>
      </c>
      <c r="F67" s="1">
        <v>1.48</v>
      </c>
      <c r="G67" s="1">
        <v>1.43</v>
      </c>
      <c r="H67" s="1">
        <v>1.375</v>
      </c>
      <c r="I67" s="1">
        <v>1.3306</v>
      </c>
      <c r="J67" s="1">
        <v>1.2337</v>
      </c>
      <c r="K67" s="1">
        <v>1.1128</v>
      </c>
      <c r="L67" s="1">
        <v>1.1161000000000001</v>
      </c>
    </row>
    <row r="68" spans="1:12">
      <c r="A68" s="77" t="s">
        <v>180</v>
      </c>
      <c r="B68" s="1" t="s">
        <v>176</v>
      </c>
      <c r="C68" s="1" t="s">
        <v>170</v>
      </c>
      <c r="D68" s="1" t="s">
        <v>177</v>
      </c>
      <c r="E68" s="1" t="s">
        <v>171</v>
      </c>
    </row>
    <row r="69" spans="1:12">
      <c r="B69" s="1" t="s">
        <v>173</v>
      </c>
      <c r="C69" s="1" t="s">
        <v>178</v>
      </c>
      <c r="D69" s="1" t="s">
        <v>175</v>
      </c>
      <c r="E69" s="1" t="s">
        <v>181</v>
      </c>
    </row>
    <row r="70" spans="1:12">
      <c r="B70" s="1" t="s">
        <v>172</v>
      </c>
      <c r="C70" s="1" t="s">
        <v>179</v>
      </c>
      <c r="D70" s="1" t="s">
        <v>174</v>
      </c>
      <c r="E70" s="1" t="s">
        <v>182</v>
      </c>
    </row>
    <row r="72" spans="1:12">
      <c r="A72" s="1" t="s">
        <v>169</v>
      </c>
    </row>
    <row r="73" spans="1:12">
      <c r="A73" s="1" t="s">
        <v>156</v>
      </c>
      <c r="B73" s="15">
        <v>-1</v>
      </c>
      <c r="C73" s="15">
        <v>-0.8</v>
      </c>
      <c r="D73" s="15">
        <v>-0.5</v>
      </c>
      <c r="E73" s="74">
        <v>-0.35</v>
      </c>
      <c r="F73" s="15">
        <v>-0.2</v>
      </c>
      <c r="G73" s="15">
        <v>0</v>
      </c>
      <c r="H73" s="15">
        <v>0.2</v>
      </c>
      <c r="I73" s="15">
        <v>0.35</v>
      </c>
      <c r="J73" s="15">
        <v>0.5</v>
      </c>
      <c r="K73" s="15">
        <v>0.8</v>
      </c>
      <c r="L73" s="15">
        <v>1</v>
      </c>
    </row>
    <row r="74" spans="1:12" s="31" customFormat="1">
      <c r="A74" s="31" t="s">
        <v>160</v>
      </c>
      <c r="B74" s="31">
        <v>-901.16039000000001</v>
      </c>
      <c r="C74" s="31">
        <v>-901.07872999999995</v>
      </c>
      <c r="D74" s="31">
        <v>-900.72376999999994</v>
      </c>
      <c r="E74" s="31">
        <v>-900.59117000000003</v>
      </c>
      <c r="F74" s="31">
        <v>-900.49419999999998</v>
      </c>
      <c r="G74" s="31">
        <v>-900.44052999999997</v>
      </c>
      <c r="H74" s="31">
        <v>-900.46519999999998</v>
      </c>
      <c r="I74" s="31">
        <v>-900.54530999999997</v>
      </c>
      <c r="J74" s="31">
        <v>-900.66692</v>
      </c>
      <c r="K74" s="31">
        <v>-901.01477</v>
      </c>
      <c r="L74" s="31">
        <v>-901.26977999999997</v>
      </c>
    </row>
    <row r="75" spans="1:12" s="31" customFormat="1">
      <c r="A75" s="31" t="s">
        <v>161</v>
      </c>
      <c r="B75" s="31">
        <v>-901.05647999999997</v>
      </c>
      <c r="C75" s="31">
        <v>-900.43214</v>
      </c>
      <c r="D75" s="31">
        <v>-900.34099000000003</v>
      </c>
      <c r="E75" s="31">
        <v>-900.21324000000004</v>
      </c>
      <c r="F75" s="31">
        <v>-900.12815000000001</v>
      </c>
      <c r="G75" s="31">
        <v>-900.07172000000003</v>
      </c>
      <c r="H75" s="31">
        <v>-900.05586000000005</v>
      </c>
      <c r="I75" s="31">
        <v>-900.09339</v>
      </c>
      <c r="J75" s="31">
        <v>-900.16043000000002</v>
      </c>
      <c r="L75" s="31">
        <v>-900.59973000000002</v>
      </c>
    </row>
    <row r="76" spans="1:12" s="31" customFormat="1">
      <c r="A76" s="31" t="s">
        <v>162</v>
      </c>
      <c r="B76" s="47">
        <f t="shared" ref="B76:G76" si="20">B75-B74</f>
        <v>0.10391000000004169</v>
      </c>
      <c r="C76" s="31">
        <f t="shared" si="20"/>
        <v>0.64658999999994649</v>
      </c>
      <c r="D76" s="31">
        <f t="shared" si="20"/>
        <v>0.38277999999991152</v>
      </c>
      <c r="E76" s="31">
        <f t="shared" si="20"/>
        <v>0.37792999999999211</v>
      </c>
      <c r="F76" s="31">
        <f t="shared" si="20"/>
        <v>0.3660499999999729</v>
      </c>
      <c r="G76" s="31">
        <f t="shared" si="20"/>
        <v>0.36880999999993946</v>
      </c>
      <c r="H76" s="31">
        <f>H75-H74</f>
        <v>0.4093399999999292</v>
      </c>
      <c r="I76" s="31">
        <f>I75-I74</f>
        <v>0.45191999999997279</v>
      </c>
      <c r="J76" s="31">
        <f>J75-J74</f>
        <v>0.50648999999998523</v>
      </c>
      <c r="L76" s="31">
        <f>L75-L74</f>
        <v>0.67004999999994652</v>
      </c>
    </row>
    <row r="77" spans="1:12">
      <c r="C77" s="1">
        <v>1.58</v>
      </c>
      <c r="D77" s="1">
        <v>1.45</v>
      </c>
      <c r="E77" s="1">
        <v>1.38</v>
      </c>
      <c r="F77" s="1">
        <v>1.3181</v>
      </c>
      <c r="G77" s="1">
        <v>1.33</v>
      </c>
      <c r="H77" s="1">
        <v>1.2503</v>
      </c>
      <c r="I77" s="1">
        <v>1.23</v>
      </c>
      <c r="J77" s="1">
        <v>1.18</v>
      </c>
      <c r="L77" s="1">
        <v>1.06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F8" zoomScale="168" zoomScaleNormal="150" zoomScalePageLayoutView="150" workbookViewId="0">
      <selection activeCell="L35" sqref="L35"/>
    </sheetView>
  </sheetViews>
  <sheetFormatPr defaultColWidth="11" defaultRowHeight="13.5"/>
  <cols>
    <col min="1" max="1" width="13.125" customWidth="1"/>
  </cols>
  <sheetData>
    <row r="1" spans="1:6" ht="20.25">
      <c r="A1" s="55" t="s">
        <v>127</v>
      </c>
    </row>
    <row r="2" spans="1:6" ht="14.25">
      <c r="A2" s="14" t="s">
        <v>130</v>
      </c>
      <c r="B2" s="52" t="s">
        <v>128</v>
      </c>
      <c r="C2" s="52" t="s">
        <v>4</v>
      </c>
      <c r="D2" s="52" t="s">
        <v>129</v>
      </c>
      <c r="E2" s="66" t="s">
        <v>140</v>
      </c>
      <c r="F2" s="66" t="s">
        <v>139</v>
      </c>
    </row>
    <row r="3" spans="1:6" s="32" customFormat="1">
      <c r="A3" s="53">
        <v>-1</v>
      </c>
      <c r="B3" s="54">
        <v>-477.02528999999998</v>
      </c>
      <c r="C3" s="54">
        <v>-476.73971999999998</v>
      </c>
      <c r="D3" s="54">
        <f>C3-B3</f>
        <v>0.28557000000000698</v>
      </c>
      <c r="E3" s="32">
        <v>0.3463</v>
      </c>
      <c r="F3" s="32">
        <v>7.5598999999999998</v>
      </c>
    </row>
    <row r="4" spans="1:6" s="32" customFormat="1">
      <c r="A4" s="53">
        <v>-0.5</v>
      </c>
      <c r="B4" s="54">
        <v>-474.83382999999998</v>
      </c>
      <c r="C4" s="54">
        <v>-474.61140999999998</v>
      </c>
      <c r="D4" s="54">
        <f t="shared" ref="D4:D9" si="0">C4-B4</f>
        <v>0.22241999999999962</v>
      </c>
      <c r="E4" s="32">
        <v>0.35149999999999998</v>
      </c>
    </row>
    <row r="5" spans="1:6" s="32" customFormat="1">
      <c r="A5" s="53">
        <v>-0.35</v>
      </c>
      <c r="B5" s="54">
        <v>-474.43651</v>
      </c>
      <c r="C5" s="54">
        <v>-474.23671000000002</v>
      </c>
      <c r="D5" s="54">
        <f t="shared" si="0"/>
        <v>0.19979999999998199</v>
      </c>
      <c r="E5" s="32">
        <v>0.32940000000000003</v>
      </c>
    </row>
    <row r="6" spans="1:6" s="32" customFormat="1">
      <c r="A6" s="53">
        <v>0</v>
      </c>
      <c r="B6" s="54">
        <v>-473.99903999999998</v>
      </c>
      <c r="C6" s="54">
        <v>-473.85237000000001</v>
      </c>
      <c r="D6" s="54">
        <f t="shared" si="0"/>
        <v>0.14666999999997188</v>
      </c>
      <c r="E6" s="32">
        <v>0.35260000000000002</v>
      </c>
    </row>
    <row r="7" spans="1:6" s="32" customFormat="1">
      <c r="A7" s="53">
        <v>0.35</v>
      </c>
      <c r="B7" s="54">
        <v>-474.23199</v>
      </c>
      <c r="C7" s="54">
        <v>-474.10588999999999</v>
      </c>
      <c r="D7" s="54">
        <f t="shared" si="0"/>
        <v>0.12610000000000809</v>
      </c>
    </row>
    <row r="8" spans="1:6" s="32" customFormat="1">
      <c r="A8" s="53">
        <v>0.5</v>
      </c>
      <c r="B8" s="54">
        <v>-474.52589</v>
      </c>
      <c r="C8" s="54">
        <v>-474.41410999999999</v>
      </c>
      <c r="D8" s="54">
        <f t="shared" si="0"/>
        <v>0.1117800000000102</v>
      </c>
      <c r="E8" s="32">
        <v>0.36049999999999999</v>
      </c>
      <c r="F8" s="32">
        <v>7.6326000000000001</v>
      </c>
    </row>
    <row r="9" spans="1:6" s="32" customFormat="1">
      <c r="A9" s="53">
        <v>1</v>
      </c>
      <c r="B9" s="54">
        <v>-476.36426999999998</v>
      </c>
      <c r="C9" s="54">
        <v>-476.29833000000002</v>
      </c>
      <c r="D9" s="54">
        <f t="shared" si="0"/>
        <v>6.5939999999955035E-2</v>
      </c>
      <c r="E9" s="32">
        <v>0.34420000000000001</v>
      </c>
      <c r="F9" s="32">
        <v>7.6745000000000001</v>
      </c>
    </row>
    <row r="10" spans="1:6">
      <c r="C10" s="56"/>
    </row>
    <row r="14" spans="1:6" ht="20.25">
      <c r="A14" s="55" t="s">
        <v>131</v>
      </c>
    </row>
    <row r="15" spans="1:6">
      <c r="A15" s="14" t="s">
        <v>130</v>
      </c>
      <c r="B15" s="52" t="s">
        <v>3</v>
      </c>
      <c r="C15" s="52" t="s">
        <v>4</v>
      </c>
      <c r="D15" s="52" t="s">
        <v>69</v>
      </c>
    </row>
    <row r="16" spans="1:6" ht="15">
      <c r="A16" s="54">
        <v>-1</v>
      </c>
      <c r="B16" s="54">
        <v>-487.83100000000002</v>
      </c>
      <c r="C16" s="54">
        <v>-487.73410999999999</v>
      </c>
      <c r="D16" s="54">
        <f t="shared" ref="D16:D23" si="1">C16-B16</f>
        <v>9.6890000000030341E-2</v>
      </c>
      <c r="E16" s="64">
        <v>1.19723</v>
      </c>
    </row>
    <row r="17" spans="1:9" ht="15">
      <c r="A17" s="54">
        <v>-0.8</v>
      </c>
      <c r="B17" s="54">
        <v>-486.72741000000002</v>
      </c>
      <c r="C17" s="54">
        <v>-486.66032999999999</v>
      </c>
      <c r="D17" s="54">
        <f t="shared" si="1"/>
        <v>6.7080000000032669E-2</v>
      </c>
      <c r="E17" s="64">
        <v>1.19723</v>
      </c>
    </row>
    <row r="18" spans="1:9" ht="15">
      <c r="A18" s="54">
        <v>-0.5</v>
      </c>
      <c r="B18" s="54">
        <v>-485.52229999999997</v>
      </c>
      <c r="C18" s="54">
        <v>-485.49034999999998</v>
      </c>
      <c r="D18" s="54">
        <f t="shared" si="1"/>
        <v>3.1949999999994816E-2</v>
      </c>
      <c r="E18" s="64">
        <v>1.21723</v>
      </c>
    </row>
    <row r="19" spans="1:9" ht="15">
      <c r="A19" s="54">
        <v>-0.35</v>
      </c>
      <c r="B19" s="54">
        <v>-485.21229</v>
      </c>
      <c r="C19" s="54">
        <v>-485.09627</v>
      </c>
      <c r="D19" s="54">
        <f t="shared" si="1"/>
        <v>0.1160199999999918</v>
      </c>
      <c r="E19" s="64">
        <v>1.22095</v>
      </c>
    </row>
    <row r="20" spans="1:9">
      <c r="A20" s="54">
        <v>0</v>
      </c>
      <c r="B20" s="54">
        <v>-484.73980999999998</v>
      </c>
      <c r="C20" s="54">
        <v>-484.67227000000003</v>
      </c>
      <c r="D20" s="54">
        <f t="shared" si="1"/>
        <v>6.7539999999951306E-2</v>
      </c>
      <c r="E20" s="65"/>
    </row>
    <row r="21" spans="1:9" ht="15">
      <c r="A21" s="54">
        <v>0.35</v>
      </c>
      <c r="B21" s="54">
        <v>-484.92110000000002</v>
      </c>
      <c r="C21" s="54">
        <v>-484.87995000000001</v>
      </c>
      <c r="D21" s="54">
        <f t="shared" si="1"/>
        <v>4.1150000000016007E-2</v>
      </c>
      <c r="E21" s="64">
        <v>1.2657400000000001</v>
      </c>
    </row>
    <row r="22" spans="1:9" ht="15">
      <c r="A22" s="54">
        <v>0.5</v>
      </c>
      <c r="B22" s="54">
        <v>-485.20179000000002</v>
      </c>
      <c r="C22" s="54">
        <v>-485.17534000000001</v>
      </c>
      <c r="D22" s="54">
        <f t="shared" si="1"/>
        <v>2.6450000000011187E-2</v>
      </c>
      <c r="E22" s="64">
        <v>1.2722500000000001</v>
      </c>
    </row>
    <row r="23" spans="1:9" ht="15">
      <c r="A23" s="54">
        <v>0.8</v>
      </c>
      <c r="B23" s="54">
        <v>-486.13166000000001</v>
      </c>
      <c r="C23" s="62">
        <v>-486.12000999999998</v>
      </c>
      <c r="D23" s="62">
        <f t="shared" si="1"/>
        <v>1.1650000000031469E-2</v>
      </c>
      <c r="E23" s="64">
        <v>1.29932</v>
      </c>
      <c r="F23" s="62"/>
      <c r="G23" s="63"/>
      <c r="H23" s="63"/>
      <c r="I23" s="63"/>
    </row>
    <row r="24" spans="1:9">
      <c r="A24" s="54">
        <v>1</v>
      </c>
      <c r="B24" s="54">
        <v>-487.02422000000001</v>
      </c>
      <c r="C24" s="54">
        <v>-487.01884000000001</v>
      </c>
      <c r="D24" s="54">
        <f>C24-B24</f>
        <v>5.3800000000023829E-3</v>
      </c>
      <c r="E24" s="65"/>
    </row>
    <row r="28" spans="1:9" ht="20.25">
      <c r="A28" s="55" t="s">
        <v>132</v>
      </c>
      <c r="B28" s="1"/>
      <c r="C28" s="1"/>
      <c r="D28" s="1"/>
      <c r="E28" s="1"/>
    </row>
    <row r="29" spans="1:9" ht="33">
      <c r="A29" s="59">
        <v>0.5</v>
      </c>
      <c r="B29" s="57">
        <v>1</v>
      </c>
      <c r="C29" s="57">
        <v>10</v>
      </c>
      <c r="D29" s="69">
        <v>12</v>
      </c>
      <c r="E29" s="57">
        <v>13</v>
      </c>
    </row>
    <row r="30" spans="1:9">
      <c r="A30" s="45" t="s">
        <v>134</v>
      </c>
      <c r="B30" s="54">
        <v>-733.88703999999996</v>
      </c>
      <c r="C30" s="54">
        <v>-733.50696000000005</v>
      </c>
      <c r="D30" s="54"/>
      <c r="E30" s="54">
        <v>-732.44299999999998</v>
      </c>
    </row>
    <row r="31" spans="1:9">
      <c r="A31" s="45" t="s">
        <v>136</v>
      </c>
      <c r="B31" s="54">
        <v>-733.46118999999999</v>
      </c>
      <c r="C31" s="54">
        <v>-733.06159000000002</v>
      </c>
      <c r="D31" s="54"/>
      <c r="E31" s="54">
        <v>-731.98694999999998</v>
      </c>
    </row>
    <row r="32" spans="1:9">
      <c r="A32" s="45" t="s">
        <v>137</v>
      </c>
      <c r="B32" s="54">
        <f>B31-B30</f>
        <v>0.42584999999996853</v>
      </c>
      <c r="C32" s="54">
        <f>C31-C30</f>
        <v>0.44537000000002536</v>
      </c>
      <c r="D32" s="54"/>
      <c r="E32" s="54">
        <f>E31-E30</f>
        <v>0.45605000000000473</v>
      </c>
      <c r="F32" s="32">
        <f>AVERAGE(B32,C32,E32)</f>
        <v>0.44242333333333289</v>
      </c>
      <c r="H32" s="70" t="s">
        <v>146</v>
      </c>
      <c r="I32" s="70" t="s">
        <v>147</v>
      </c>
    </row>
    <row r="33" spans="1:15">
      <c r="A33" s="1"/>
      <c r="B33" s="54"/>
      <c r="C33" s="54"/>
      <c r="D33" s="54"/>
      <c r="E33" s="54"/>
      <c r="H33" s="71"/>
      <c r="I33" s="72">
        <v>-1</v>
      </c>
      <c r="J33" s="72">
        <v>-0.5</v>
      </c>
      <c r="K33" s="72">
        <v>-0.35</v>
      </c>
      <c r="L33" s="72">
        <v>0</v>
      </c>
      <c r="M33" s="72">
        <v>0.35</v>
      </c>
      <c r="N33" s="72">
        <v>0.5</v>
      </c>
      <c r="O33" s="72">
        <v>1</v>
      </c>
    </row>
    <row r="34" spans="1:15">
      <c r="A34" s="1"/>
      <c r="B34" s="54"/>
      <c r="C34" s="54"/>
      <c r="D34" s="54"/>
      <c r="E34" s="54"/>
      <c r="H34" s="71" t="s">
        <v>148</v>
      </c>
      <c r="I34" s="31">
        <v>-871.83950000000004</v>
      </c>
      <c r="J34" s="31">
        <v>-870.93395999999996</v>
      </c>
      <c r="K34" s="31">
        <v>-870.77410999999995</v>
      </c>
      <c r="L34" s="31">
        <v>-870.61030000000005</v>
      </c>
      <c r="M34" s="31">
        <v>-870.73374000000001</v>
      </c>
      <c r="N34" s="31">
        <v>-870.87387999999999</v>
      </c>
      <c r="O34" s="31">
        <v>-871.70317</v>
      </c>
    </row>
    <row r="35" spans="1:15" ht="23.25">
      <c r="A35" s="59">
        <v>0</v>
      </c>
      <c r="B35" s="58">
        <v>1</v>
      </c>
      <c r="C35" s="58">
        <v>10</v>
      </c>
      <c r="D35" s="58">
        <v>12</v>
      </c>
      <c r="E35" s="58">
        <v>13</v>
      </c>
      <c r="H35" s="71" t="s">
        <v>149</v>
      </c>
      <c r="I35" s="31">
        <v>-871.33855000000005</v>
      </c>
      <c r="J35" s="31">
        <v>-870.54965000000004</v>
      </c>
      <c r="K35" s="31">
        <v>-870.40191000000004</v>
      </c>
      <c r="L35" s="31">
        <v>-870.25297</v>
      </c>
      <c r="M35" s="31">
        <v>-870.38619000000006</v>
      </c>
      <c r="N35" s="31">
        <v>-870.52916000000005</v>
      </c>
      <c r="O35" s="31">
        <v>-871.36917000000005</v>
      </c>
    </row>
    <row r="36" spans="1:15">
      <c r="A36" s="45" t="s">
        <v>134</v>
      </c>
      <c r="B36" s="54">
        <v>-733.15975000000003</v>
      </c>
      <c r="C36" s="54">
        <v>-732.63395000000003</v>
      </c>
      <c r="D36" s="54">
        <v>-732.04083000000003</v>
      </c>
      <c r="E36" s="54">
        <v>-731.86163999999997</v>
      </c>
      <c r="H36" s="1"/>
      <c r="I36" s="31">
        <f>I35-I34</f>
        <v>0.5009499999999889</v>
      </c>
      <c r="J36" s="31">
        <f>J35-J34</f>
        <v>0.384309999999914</v>
      </c>
      <c r="K36" s="31">
        <f>K35-K34</f>
        <v>0.37219999999990705</v>
      </c>
      <c r="L36" s="31">
        <f>L35-L34</f>
        <v>0.35733000000004722</v>
      </c>
      <c r="M36" s="31">
        <f>M35-M34</f>
        <v>0.34754999999995562</v>
      </c>
      <c r="N36" s="31">
        <f t="shared" ref="N36:O36" si="2">N35-N34</f>
        <v>0.34471999999993841</v>
      </c>
      <c r="O36" s="31">
        <f t="shared" si="2"/>
        <v>0.33399999999994634</v>
      </c>
    </row>
    <row r="37" spans="1:15">
      <c r="A37" s="45" t="s">
        <v>136</v>
      </c>
      <c r="B37" s="54">
        <v>-732.72145</v>
      </c>
      <c r="C37" s="54">
        <v>-732.34457999999995</v>
      </c>
      <c r="D37" s="54">
        <v>-731.74820999999997</v>
      </c>
      <c r="E37" s="54">
        <v>-731.49415999999997</v>
      </c>
    </row>
    <row r="38" spans="1:15">
      <c r="A38" s="45" t="s">
        <v>138</v>
      </c>
      <c r="B38" s="54">
        <f>B37-B36</f>
        <v>0.43830000000002656</v>
      </c>
      <c r="C38" s="54">
        <f>C37-C36</f>
        <v>0.28937000000007629</v>
      </c>
      <c r="D38" s="54">
        <f>D37-D36</f>
        <v>0.29262000000005628</v>
      </c>
      <c r="E38" s="54">
        <f>E37-E36</f>
        <v>0.36748000000000047</v>
      </c>
      <c r="F38" s="32">
        <f>AVERAGE(B38:E38)</f>
        <v>0.3469425000000399</v>
      </c>
    </row>
    <row r="39" spans="1:15">
      <c r="A39" s="1"/>
      <c r="B39" s="54"/>
      <c r="C39" s="54"/>
      <c r="D39" s="54"/>
      <c r="E39" s="54"/>
    </row>
    <row r="40" spans="1:15">
      <c r="A40" s="1"/>
      <c r="B40" s="54"/>
      <c r="C40" s="54"/>
      <c r="D40" s="54"/>
      <c r="E40" s="54"/>
    </row>
    <row r="41" spans="1:15" ht="37.5">
      <c r="A41" s="59">
        <v>-0.5</v>
      </c>
      <c r="B41" s="58">
        <v>1</v>
      </c>
      <c r="C41" s="58">
        <v>10</v>
      </c>
      <c r="D41" s="58">
        <v>12</v>
      </c>
      <c r="E41" s="58">
        <v>13</v>
      </c>
    </row>
    <row r="42" spans="1:15">
      <c r="A42" s="60" t="s">
        <v>133</v>
      </c>
      <c r="B42" s="54">
        <v>-734.59831999999994</v>
      </c>
      <c r="C42" s="54">
        <v>-734.06092000000001</v>
      </c>
      <c r="D42" s="54">
        <v>-733.78700000000003</v>
      </c>
      <c r="E42" s="54">
        <v>-733.59271000000001</v>
      </c>
    </row>
    <row r="43" spans="1:15">
      <c r="A43" s="60" t="s">
        <v>135</v>
      </c>
      <c r="B43" s="54">
        <v>-734.07956000000001</v>
      </c>
      <c r="C43" s="54">
        <v>-733.74382000000003</v>
      </c>
      <c r="D43" s="54">
        <v>-733.43993999999998</v>
      </c>
      <c r="E43" s="54">
        <v>-733.21108000000004</v>
      </c>
      <c r="F43" s="61"/>
    </row>
    <row r="44" spans="1:15" s="1" customFormat="1">
      <c r="A44" s="45" t="s">
        <v>137</v>
      </c>
      <c r="B44" s="31">
        <f>B43-B42</f>
        <v>0.51875999999992928</v>
      </c>
      <c r="C44" s="31">
        <f>C43-C42</f>
        <v>0.31709999999998217</v>
      </c>
      <c r="D44" s="31">
        <f>D43-D42</f>
        <v>0.34706000000005588</v>
      </c>
      <c r="E44" s="31">
        <f>E43-E42</f>
        <v>0.38162999999997282</v>
      </c>
      <c r="F44" s="31">
        <f>AVERAGE(B44:E44)</f>
        <v>0.39113749999998504</v>
      </c>
    </row>
  </sheetData>
  <phoneticPr fontId="3" type="noConversion"/>
  <pageMargins left="0.7" right="0.7" top="0.75" bottom="0.75" header="0.3" footer="0.3"/>
  <pageSetup paperSize="9" scale="92" orientation="portrait" horizontalDpi="0" verticalDpi="0"/>
  <colBreaks count="1" manualBreakCount="1">
    <brk id="7" max="1048575" man="1"/>
  </colBreak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工作表4!A4:A4</xm:f>
              <xm:sqref>D4</xm:sqref>
            </x14:sparkline>
            <x14:sparkline>
              <xm:f>工作表4!A5:A5</xm:f>
              <xm:sqref>D5</xm:sqref>
            </x14:sparkline>
            <x14:sparkline>
              <xm:f>工作表4!A6:A6</xm:f>
              <xm:sqref>D6</xm:sqref>
            </x14:sparkline>
            <x14:sparkline>
              <xm:f>工作表4!A7:A7</xm:f>
              <xm:sqref>D7</xm:sqref>
            </x14:sparkline>
            <x14:sparkline>
              <xm:f>工作表4!A8:A8</xm:f>
              <xm:sqref>D8</xm:sqref>
            </x14:sparkline>
            <x14:sparkline>
              <xm:f>工作表4!A9:A9</xm:f>
              <xm:sqref>D9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7" zoomScale="159" workbookViewId="0">
      <selection activeCell="D16" sqref="D16"/>
    </sheetView>
  </sheetViews>
  <sheetFormatPr defaultColWidth="10.875" defaultRowHeight="13.5"/>
  <cols>
    <col min="1" max="16384" width="10.875" style="1"/>
  </cols>
  <sheetData>
    <row r="1" spans="1:8">
      <c r="A1" s="15">
        <v>1</v>
      </c>
      <c r="B1" s="1">
        <v>-0.5</v>
      </c>
      <c r="C1" s="1">
        <v>-0.35</v>
      </c>
      <c r="D1" s="1">
        <v>-0.2</v>
      </c>
      <c r="E1" s="1">
        <v>0</v>
      </c>
      <c r="F1" s="1">
        <v>0.2</v>
      </c>
      <c r="G1" s="1">
        <v>0.35</v>
      </c>
      <c r="H1" s="1">
        <v>0.5</v>
      </c>
    </row>
    <row r="2" spans="1:8">
      <c r="A2" s="1" t="s">
        <v>163</v>
      </c>
      <c r="B2" s="31">
        <v>-734.79830000000004</v>
      </c>
      <c r="C2" s="31"/>
      <c r="D2" s="31"/>
      <c r="E2" s="31">
        <v>-732.98051999999996</v>
      </c>
      <c r="F2" s="31">
        <v>-733.04263000000003</v>
      </c>
      <c r="G2" s="31">
        <v>-733.24392999999998</v>
      </c>
      <c r="H2" s="31">
        <v>-733.66801999999996</v>
      </c>
    </row>
    <row r="3" spans="1:8">
      <c r="A3" s="1" t="s">
        <v>164</v>
      </c>
      <c r="B3" s="31">
        <v>-734.41828999999996</v>
      </c>
      <c r="C3" s="31"/>
      <c r="D3" s="31"/>
      <c r="E3" s="31">
        <v>-732.56146999999999</v>
      </c>
      <c r="F3" s="31">
        <v>-732.71457999999996</v>
      </c>
      <c r="G3" s="31">
        <v>-732.92033000000004</v>
      </c>
      <c r="H3" s="31">
        <v>-733.67112999999995</v>
      </c>
    </row>
    <row r="4" spans="1:8">
      <c r="A4" s="1" t="s">
        <v>126</v>
      </c>
      <c r="B4" s="31">
        <f>B3-B2</f>
        <v>0.38001000000008389</v>
      </c>
      <c r="C4" s="31"/>
      <c r="D4" s="31"/>
      <c r="E4" s="31">
        <f t="shared" ref="E4:H4" si="0">E3-E2</f>
        <v>0.41904999999997017</v>
      </c>
      <c r="F4" s="31">
        <f t="shared" si="0"/>
        <v>0.32805000000007567</v>
      </c>
      <c r="G4" s="31">
        <f t="shared" si="0"/>
        <v>0.32359999999994216</v>
      </c>
      <c r="H4" s="31">
        <f t="shared" si="0"/>
        <v>-3.1099999999923966E-3</v>
      </c>
    </row>
    <row r="6" spans="1:8">
      <c r="A6" s="15">
        <v>2</v>
      </c>
      <c r="B6" s="1">
        <v>-0.5</v>
      </c>
      <c r="C6" s="1">
        <v>-0.35</v>
      </c>
      <c r="D6" s="1">
        <v>-0.2</v>
      </c>
      <c r="E6" s="1">
        <v>0</v>
      </c>
      <c r="F6" s="1">
        <v>0.2</v>
      </c>
      <c r="G6" s="1">
        <v>0.35</v>
      </c>
      <c r="H6" s="1">
        <v>0.5</v>
      </c>
    </row>
    <row r="7" spans="1:8">
      <c r="A7" s="1" t="s">
        <v>163</v>
      </c>
      <c r="B7" s="31">
        <v>-734.65449999999998</v>
      </c>
      <c r="C7" s="31">
        <v>-733.76454999999999</v>
      </c>
      <c r="D7" s="31">
        <v>-733.29832999999996</v>
      </c>
      <c r="E7" s="31">
        <v>-732.98060999999996</v>
      </c>
      <c r="F7" s="31">
        <v>-732.99698000000001</v>
      </c>
      <c r="G7" s="31">
        <v>-733.19948999999997</v>
      </c>
      <c r="H7" s="31">
        <v>-733.66156999999998</v>
      </c>
    </row>
    <row r="8" spans="1:8">
      <c r="A8" s="1" t="s">
        <v>164</v>
      </c>
      <c r="B8" s="31">
        <v>-734.28261999999995</v>
      </c>
      <c r="C8" s="31">
        <v>-733.36928</v>
      </c>
      <c r="D8" s="31">
        <v>-732.87996999999996</v>
      </c>
      <c r="E8" s="31">
        <v>-732.51858000000004</v>
      </c>
      <c r="F8" s="31">
        <v>-732.66872000000001</v>
      </c>
      <c r="G8" s="31">
        <v>-732.88144</v>
      </c>
      <c r="H8" s="31">
        <v>-733.65876000000003</v>
      </c>
    </row>
    <row r="9" spans="1:8">
      <c r="A9" s="1" t="s">
        <v>126</v>
      </c>
      <c r="B9" s="31">
        <f>B8-B7</f>
        <v>0.37188000000003285</v>
      </c>
      <c r="C9" s="31">
        <f t="shared" ref="C9:D9" si="1">C8-C7</f>
        <v>0.39526999999998225</v>
      </c>
      <c r="D9" s="31">
        <f t="shared" si="1"/>
        <v>0.41836000000000695</v>
      </c>
      <c r="E9" s="31">
        <f t="shared" ref="E9" si="2">E8-E7</f>
        <v>0.46202999999991334</v>
      </c>
      <c r="F9" s="31">
        <f t="shared" ref="F9" si="3">F8-F7</f>
        <v>0.32826000000000022</v>
      </c>
      <c r="G9" s="31">
        <f t="shared" ref="G9" si="4">G8-G7</f>
        <v>0.31804999999997108</v>
      </c>
      <c r="H9" s="31">
        <f t="shared" ref="H9" si="5">H8-H7</f>
        <v>2.8099999999540159E-3</v>
      </c>
    </row>
    <row r="11" spans="1:8">
      <c r="B11" s="31"/>
    </row>
    <row r="12" spans="1:8">
      <c r="A12" s="15">
        <v>3</v>
      </c>
      <c r="B12" s="1">
        <v>-0.5</v>
      </c>
      <c r="C12" s="1">
        <v>-0.35</v>
      </c>
      <c r="D12" s="1">
        <v>-0.2</v>
      </c>
      <c r="E12" s="1">
        <v>0</v>
      </c>
      <c r="F12" s="1">
        <v>0.2</v>
      </c>
      <c r="G12" s="1">
        <v>0.35</v>
      </c>
      <c r="H12" s="1">
        <v>0.5</v>
      </c>
    </row>
    <row r="13" spans="1:8">
      <c r="A13" s="1" t="s">
        <v>163</v>
      </c>
      <c r="B13" s="31">
        <v>-734.64266999999995</v>
      </c>
      <c r="D13" s="31">
        <v>-733.31844000000001</v>
      </c>
      <c r="E13" s="31">
        <v>-732.98996999999997</v>
      </c>
      <c r="F13" s="31">
        <v>-733.02016000000003</v>
      </c>
      <c r="G13" s="35">
        <v>-733.23800000000006</v>
      </c>
      <c r="H13" s="31">
        <v>-733.67145000000005</v>
      </c>
    </row>
    <row r="14" spans="1:8">
      <c r="A14" s="1" t="s">
        <v>164</v>
      </c>
      <c r="B14" s="31">
        <v>-734.23725999999999</v>
      </c>
      <c r="C14" s="31"/>
      <c r="D14" s="31">
        <v>-732.94353999999998</v>
      </c>
      <c r="E14" s="31">
        <v>-732.63467000000003</v>
      </c>
      <c r="F14" s="31">
        <v>-732.68948</v>
      </c>
      <c r="G14" s="31">
        <v>-732.95325000000003</v>
      </c>
      <c r="H14" s="31">
        <v>-733.64432999999997</v>
      </c>
    </row>
    <row r="15" spans="1:8">
      <c r="A15" s="1" t="s">
        <v>126</v>
      </c>
      <c r="B15" s="31">
        <f>B14-B13</f>
        <v>0.40540999999996075</v>
      </c>
      <c r="C15" s="31"/>
      <c r="D15" s="31">
        <f t="shared" ref="D15:H15" si="6">D14-D13</f>
        <v>0.3749000000000251</v>
      </c>
      <c r="E15" s="31">
        <f t="shared" si="6"/>
        <v>0.35529999999994288</v>
      </c>
      <c r="F15" s="31">
        <f t="shared" si="6"/>
        <v>0.33068000000002939</v>
      </c>
      <c r="G15" s="31">
        <f t="shared" si="6"/>
        <v>0.28475000000003092</v>
      </c>
      <c r="H15" s="31">
        <f t="shared" si="6"/>
        <v>2.7120000000081745E-2</v>
      </c>
    </row>
    <row r="17" spans="1:8">
      <c r="A17" s="15">
        <v>4</v>
      </c>
      <c r="B17" s="1">
        <v>-0.5</v>
      </c>
      <c r="C17" s="1">
        <v>-0.35</v>
      </c>
      <c r="D17" s="1">
        <v>-0.2</v>
      </c>
      <c r="E17" s="1">
        <v>0</v>
      </c>
      <c r="F17" s="1">
        <v>0.2</v>
      </c>
      <c r="G17" s="1">
        <v>0.35</v>
      </c>
      <c r="H17" s="1">
        <v>0.5</v>
      </c>
    </row>
    <row r="18" spans="1:8">
      <c r="A18" s="1" t="s">
        <v>163</v>
      </c>
      <c r="B18" s="31">
        <v>-734.56966999999997</v>
      </c>
      <c r="C18" s="31">
        <v>-733.49395000000004</v>
      </c>
      <c r="D18" s="31">
        <v>-733.08905000000004</v>
      </c>
      <c r="E18" s="31">
        <v>-732.76081999999997</v>
      </c>
      <c r="F18" s="31">
        <v>-732.81852000000003</v>
      </c>
      <c r="G18" s="31">
        <v>-733.04511000000002</v>
      </c>
      <c r="H18" s="31">
        <v>-733.54358000000002</v>
      </c>
    </row>
    <row r="19" spans="1:8">
      <c r="A19" s="1" t="s">
        <v>164</v>
      </c>
      <c r="B19" s="31">
        <v>-734.25115000000005</v>
      </c>
      <c r="C19" s="31">
        <v>-733.09159999999997</v>
      </c>
      <c r="D19" s="31">
        <v>-732.80292999999995</v>
      </c>
      <c r="E19" s="31">
        <v>-732.27608999999995</v>
      </c>
      <c r="F19" s="31">
        <v>-732.47202000000004</v>
      </c>
      <c r="G19" s="31">
        <v>-732.73680000000002</v>
      </c>
      <c r="H19" s="31">
        <v>-733.54281000000003</v>
      </c>
    </row>
    <row r="20" spans="1:8">
      <c r="A20" s="1" t="s">
        <v>126</v>
      </c>
      <c r="B20" s="31">
        <f>B19-B18</f>
        <v>0.31851999999992131</v>
      </c>
      <c r="C20" s="31">
        <f t="shared" ref="C20:H20" si="7">C19-C18</f>
        <v>0.40235000000006949</v>
      </c>
      <c r="D20" s="31">
        <f t="shared" si="7"/>
        <v>0.2861200000000963</v>
      </c>
      <c r="E20" s="31">
        <f t="shared" si="7"/>
        <v>0.48473000000001321</v>
      </c>
      <c r="F20" s="31">
        <f t="shared" si="7"/>
        <v>0.34649999999999181</v>
      </c>
      <c r="G20" s="31">
        <f t="shared" si="7"/>
        <v>0.30831000000000586</v>
      </c>
      <c r="H20" s="31">
        <f t="shared" si="7"/>
        <v>7.6999999998861313E-4</v>
      </c>
    </row>
    <row r="21" spans="1:8">
      <c r="E21" s="31"/>
    </row>
    <row r="22" spans="1:8">
      <c r="A22" s="15">
        <v>5</v>
      </c>
      <c r="B22" s="1">
        <v>-0.5</v>
      </c>
      <c r="C22" s="1">
        <v>-0.35</v>
      </c>
      <c r="D22" s="1">
        <v>-0.2</v>
      </c>
      <c r="E22" s="1">
        <v>0</v>
      </c>
      <c r="F22" s="1">
        <v>0.2</v>
      </c>
      <c r="G22" s="1">
        <v>0.35</v>
      </c>
      <c r="H22" s="1">
        <v>0.5</v>
      </c>
    </row>
    <row r="23" spans="1:8">
      <c r="A23" s="1" t="s">
        <v>163</v>
      </c>
      <c r="B23" s="31">
        <v>-734.54436999999996</v>
      </c>
      <c r="C23" s="31">
        <v>-733.60161000000005</v>
      </c>
      <c r="D23" s="31">
        <v>-733.10116000000005</v>
      </c>
      <c r="E23" s="31">
        <v>-732.72555999999997</v>
      </c>
      <c r="F23" s="31"/>
      <c r="G23" s="31">
        <v>-732.96914000000004</v>
      </c>
      <c r="H23" s="31">
        <v>-733.52058999999997</v>
      </c>
    </row>
    <row r="24" spans="1:8">
      <c r="A24" s="1" t="s">
        <v>164</v>
      </c>
      <c r="B24" s="31">
        <v>-734.19718999999998</v>
      </c>
      <c r="C24" s="31">
        <v>-733.21406000000002</v>
      </c>
      <c r="D24" s="31">
        <v>-732.73186999999996</v>
      </c>
      <c r="E24" s="31">
        <v>-732.34032999999999</v>
      </c>
      <c r="G24" s="31">
        <v>-732.65454</v>
      </c>
      <c r="H24" s="31">
        <v>-733.52004999999997</v>
      </c>
    </row>
    <row r="25" spans="1:8">
      <c r="A25" s="1" t="s">
        <v>126</v>
      </c>
      <c r="B25" s="31">
        <f>B24-B23</f>
        <v>0.34717999999998028</v>
      </c>
      <c r="C25" s="31">
        <f t="shared" ref="C25:E25" si="8">C24-C23</f>
        <v>0.38755000000003292</v>
      </c>
      <c r="D25" s="31">
        <f t="shared" si="8"/>
        <v>0.36929000000009182</v>
      </c>
      <c r="E25" s="31">
        <f t="shared" si="8"/>
        <v>0.38522999999997865</v>
      </c>
      <c r="F25" s="31"/>
      <c r="G25" s="31">
        <f t="shared" ref="G25" si="9">G24-G23</f>
        <v>0.31460000000004129</v>
      </c>
      <c r="H25" s="31">
        <f t="shared" ref="H25" si="10">H24-H23</f>
        <v>5.4000000000087311E-4</v>
      </c>
    </row>
    <row r="27" spans="1:8">
      <c r="A27" s="75">
        <v>6</v>
      </c>
      <c r="B27" s="76">
        <v>-0.5</v>
      </c>
      <c r="C27" s="76">
        <v>-0.35</v>
      </c>
      <c r="D27" s="76">
        <v>-0.2</v>
      </c>
      <c r="E27" s="76">
        <v>0</v>
      </c>
      <c r="F27" s="76">
        <v>0.2</v>
      </c>
      <c r="G27" s="76">
        <v>0.35</v>
      </c>
      <c r="H27" s="76">
        <v>0.5</v>
      </c>
    </row>
    <row r="28" spans="1:8">
      <c r="A28" s="1" t="s">
        <v>163</v>
      </c>
      <c r="C28" s="31">
        <v>-733.43277999999998</v>
      </c>
      <c r="D28" s="31">
        <v>-732.95194000000004</v>
      </c>
      <c r="F28" s="31">
        <v>-732.64797999999996</v>
      </c>
      <c r="G28" s="31">
        <v>-732.79529000000002</v>
      </c>
      <c r="H28" s="31">
        <v>-733.39792</v>
      </c>
    </row>
    <row r="29" spans="1:8">
      <c r="A29" s="1" t="s">
        <v>164</v>
      </c>
      <c r="C29" s="31">
        <v>-733.04996000000006</v>
      </c>
      <c r="D29" s="31">
        <v>-732.54630999999995</v>
      </c>
      <c r="F29" s="31">
        <v>-732.31055000000003</v>
      </c>
      <c r="G29" s="31">
        <v>-732.50886000000003</v>
      </c>
      <c r="H29" s="31">
        <v>-733.41421000000003</v>
      </c>
    </row>
    <row r="30" spans="1:8">
      <c r="A30" s="1" t="s">
        <v>167</v>
      </c>
      <c r="C30" s="31">
        <f>C29-C28</f>
        <v>0.38281999999992422</v>
      </c>
      <c r="D30" s="31">
        <f t="shared" ref="D30:H30" si="11">D29-D28</f>
        <v>0.40563000000008742</v>
      </c>
      <c r="E30" s="31"/>
      <c r="F30" s="31">
        <f t="shared" si="11"/>
        <v>0.33742999999992662</v>
      </c>
      <c r="G30" s="31">
        <f t="shared" si="11"/>
        <v>0.28642999999999574</v>
      </c>
      <c r="H30" s="31">
        <f t="shared" si="11"/>
        <v>-1.6290000000026339E-2</v>
      </c>
    </row>
    <row r="32" spans="1:8">
      <c r="A32" s="75">
        <v>7</v>
      </c>
      <c r="B32" s="76">
        <v>-0.5</v>
      </c>
      <c r="C32" s="76">
        <v>-0.35</v>
      </c>
      <c r="D32" s="76">
        <v>-0.2</v>
      </c>
      <c r="E32" s="76">
        <v>0</v>
      </c>
      <c r="F32" s="76">
        <v>0.2</v>
      </c>
      <c r="G32" s="76">
        <v>0.35</v>
      </c>
      <c r="H32" s="76">
        <v>0.5</v>
      </c>
    </row>
    <row r="33" spans="1:9">
      <c r="A33" s="1" t="s">
        <v>163</v>
      </c>
      <c r="B33" s="31">
        <v>-734.53030999999999</v>
      </c>
      <c r="C33" s="31">
        <v>-733.50719000000004</v>
      </c>
      <c r="D33" s="31">
        <v>-733.00752999999997</v>
      </c>
      <c r="E33" s="31"/>
      <c r="F33" s="31">
        <v>-732.59037999999998</v>
      </c>
      <c r="G33" s="31">
        <v>-732.90020000000004</v>
      </c>
      <c r="H33" s="31">
        <v>-733.30249000000003</v>
      </c>
    </row>
    <row r="34" spans="1:9">
      <c r="A34" s="1" t="s">
        <v>164</v>
      </c>
      <c r="B34" s="31">
        <v>-733.85932000000003</v>
      </c>
      <c r="C34" s="31">
        <v>-733.07068000000004</v>
      </c>
      <c r="D34" s="31">
        <v>-732.54960000000005</v>
      </c>
      <c r="E34" s="31"/>
      <c r="F34" s="31">
        <v>-732.37184999999999</v>
      </c>
      <c r="G34" s="31">
        <v>-732.62117000000001</v>
      </c>
      <c r="H34" s="31">
        <v>-733.30047000000002</v>
      </c>
    </row>
    <row r="35" spans="1:9">
      <c r="A35" s="1" t="s">
        <v>126</v>
      </c>
      <c r="B35" s="31">
        <f>B34-B33</f>
        <v>0.67098999999996067</v>
      </c>
      <c r="C35" s="31">
        <f t="shared" ref="C35:H35" si="12">C34-C33</f>
        <v>0.4365099999999984</v>
      </c>
      <c r="D35" s="31">
        <f t="shared" si="12"/>
        <v>0.45792999999991935</v>
      </c>
      <c r="E35" s="31"/>
      <c r="F35" s="31">
        <f t="shared" si="12"/>
        <v>0.21852999999998701</v>
      </c>
      <c r="G35" s="31">
        <f t="shared" si="12"/>
        <v>0.27903000000003431</v>
      </c>
      <c r="H35" s="31">
        <f t="shared" si="12"/>
        <v>2.020000000015898E-3</v>
      </c>
    </row>
    <row r="37" spans="1:9">
      <c r="A37" s="75">
        <v>8</v>
      </c>
      <c r="B37" s="76">
        <v>-0.5</v>
      </c>
      <c r="C37" s="76">
        <v>-0.35</v>
      </c>
      <c r="D37" s="76">
        <v>-0.2</v>
      </c>
      <c r="E37" s="76">
        <v>0</v>
      </c>
      <c r="F37" s="76">
        <v>0.2</v>
      </c>
      <c r="G37" s="76">
        <v>0.35</v>
      </c>
      <c r="H37" s="76">
        <v>0.5</v>
      </c>
    </row>
    <row r="38" spans="1:9">
      <c r="A38" s="76" t="s">
        <v>133</v>
      </c>
      <c r="B38" s="31">
        <v>-734.54116999999997</v>
      </c>
      <c r="C38" s="31">
        <v>-733.58704999999998</v>
      </c>
      <c r="D38" s="31">
        <v>-733.11442999999997</v>
      </c>
      <c r="E38" s="31">
        <v>-732.71397999999999</v>
      </c>
      <c r="F38" s="31">
        <v>-732.63561000000004</v>
      </c>
      <c r="H38" s="31">
        <v>-733.37703999999997</v>
      </c>
      <c r="I38" s="31"/>
    </row>
    <row r="39" spans="1:9">
      <c r="A39" s="76" t="s">
        <v>135</v>
      </c>
      <c r="B39" s="31">
        <v>-734.15767000000005</v>
      </c>
      <c r="C39" s="31">
        <v>-733.29282000000001</v>
      </c>
      <c r="D39" s="31">
        <v>-732.75474999999994</v>
      </c>
      <c r="E39" s="31">
        <v>-732.47163999999998</v>
      </c>
      <c r="F39" s="31">
        <v>-732.44790999999998</v>
      </c>
      <c r="H39" s="31">
        <v>-733.37260000000003</v>
      </c>
      <c r="I39" s="31"/>
    </row>
    <row r="40" spans="1:9">
      <c r="A40" s="76" t="s">
        <v>166</v>
      </c>
      <c r="B40" s="31">
        <f>B39-B38</f>
        <v>0.38349999999991269</v>
      </c>
      <c r="C40" s="31">
        <f t="shared" ref="C40:H40" si="13">C39-C38</f>
        <v>0.29422999999997046</v>
      </c>
      <c r="D40" s="31">
        <f t="shared" si="13"/>
        <v>0.35968000000002576</v>
      </c>
      <c r="E40" s="31">
        <f t="shared" si="13"/>
        <v>0.24234000000001288</v>
      </c>
      <c r="F40" s="31">
        <f t="shared" si="13"/>
        <v>0.18770000000006348</v>
      </c>
      <c r="G40" s="31"/>
      <c r="H40" s="31">
        <f t="shared" si="13"/>
        <v>4.4399999999313877E-3</v>
      </c>
    </row>
    <row r="41" spans="1:9">
      <c r="A41" s="76"/>
      <c r="E41" s="31"/>
    </row>
    <row r="42" spans="1:9">
      <c r="A42" s="75">
        <v>9</v>
      </c>
      <c r="B42" s="76">
        <v>-0.5</v>
      </c>
      <c r="C42" s="76">
        <v>-0.35</v>
      </c>
      <c r="D42" s="76">
        <v>-0.2</v>
      </c>
      <c r="E42" s="76">
        <v>0</v>
      </c>
      <c r="F42" s="76">
        <v>0.2</v>
      </c>
      <c r="G42" s="76">
        <v>0.35</v>
      </c>
      <c r="H42" s="76">
        <v>0.5</v>
      </c>
    </row>
    <row r="43" spans="1:9">
      <c r="A43" s="76" t="s">
        <v>133</v>
      </c>
      <c r="B43" s="31">
        <v>-734.67165</v>
      </c>
      <c r="C43" s="31">
        <v>-733.67444</v>
      </c>
      <c r="D43" s="31">
        <v>-733.11793999999998</v>
      </c>
      <c r="F43" s="31">
        <v>-732.72171000000003</v>
      </c>
      <c r="G43" s="31">
        <v>-732.90057999999999</v>
      </c>
      <c r="H43" s="31">
        <v>-733.24650999999994</v>
      </c>
    </row>
    <row r="44" spans="1:9">
      <c r="A44" s="76" t="s">
        <v>135</v>
      </c>
      <c r="B44" s="31">
        <v>-734.13672999999994</v>
      </c>
      <c r="C44" s="31">
        <v>-733.39691000000005</v>
      </c>
      <c r="D44" s="31">
        <v>-732.68086000000005</v>
      </c>
      <c r="F44" s="31">
        <v>-732.37584000000004</v>
      </c>
      <c r="G44" s="31">
        <v>-732.60266999999999</v>
      </c>
      <c r="H44" s="31">
        <v>-733.24093000000005</v>
      </c>
    </row>
    <row r="45" spans="1:9">
      <c r="A45" s="76" t="s">
        <v>166</v>
      </c>
      <c r="B45" s="31">
        <f>B44-B43</f>
        <v>0.53492000000005646</v>
      </c>
      <c r="C45" s="31">
        <f t="shared" ref="C45:H45" si="14">C44-C43</f>
        <v>0.27752999999995609</v>
      </c>
      <c r="D45" s="31">
        <f t="shared" si="14"/>
        <v>0.43707999999992353</v>
      </c>
      <c r="E45" s="31"/>
      <c r="F45" s="31">
        <f t="shared" si="14"/>
        <v>0.3458699999999908</v>
      </c>
      <c r="G45" s="31">
        <f t="shared" si="14"/>
        <v>0.29791000000000167</v>
      </c>
      <c r="H45" s="31">
        <f t="shared" si="14"/>
        <v>5.5799999998953353E-3</v>
      </c>
    </row>
    <row r="47" spans="1:9">
      <c r="A47" s="75">
        <v>10</v>
      </c>
      <c r="B47" s="76">
        <v>-0.5</v>
      </c>
      <c r="C47" s="76">
        <v>-0.35</v>
      </c>
      <c r="D47" s="76">
        <v>-0.2</v>
      </c>
      <c r="E47" s="76">
        <v>0</v>
      </c>
      <c r="F47" s="76">
        <v>0.2</v>
      </c>
      <c r="G47" s="76">
        <v>0.35</v>
      </c>
      <c r="H47" s="76">
        <v>0.5</v>
      </c>
    </row>
    <row r="48" spans="1:9">
      <c r="A48" s="76" t="s">
        <v>133</v>
      </c>
      <c r="B48" s="31">
        <v>-734.37468000000001</v>
      </c>
      <c r="C48" s="31">
        <v>-733.31979000000001</v>
      </c>
      <c r="D48" s="31">
        <v>-732.82803000000001</v>
      </c>
      <c r="E48" s="31">
        <v>-732.38169000000005</v>
      </c>
      <c r="F48" s="31">
        <v>-732.52731000000006</v>
      </c>
      <c r="G48" s="31">
        <v>-732.69195999999999</v>
      </c>
      <c r="H48" s="31">
        <v>-733.34834999999998</v>
      </c>
    </row>
    <row r="49" spans="1:9">
      <c r="A49" s="76" t="s">
        <v>135</v>
      </c>
      <c r="B49" s="31">
        <v>-734.06897000000004</v>
      </c>
      <c r="C49" s="31">
        <v>-733.07406000000003</v>
      </c>
      <c r="D49" s="31">
        <v>-732.51311999999996</v>
      </c>
      <c r="E49" s="31">
        <v>-732.06115</v>
      </c>
      <c r="F49" s="31">
        <v>-732.18308000000002</v>
      </c>
      <c r="G49" s="31">
        <v>-732.35101999999995</v>
      </c>
      <c r="H49" s="31">
        <v>-733.31145000000004</v>
      </c>
      <c r="I49" s="31"/>
    </row>
    <row r="50" spans="1:9">
      <c r="A50" s="76" t="s">
        <v>166</v>
      </c>
      <c r="B50" s="31">
        <f>B49-B48</f>
        <v>0.30570999999997639</v>
      </c>
      <c r="C50" s="31">
        <f t="shared" ref="C50:G50" si="15">C49-C48</f>
        <v>0.24572999999998046</v>
      </c>
      <c r="D50" s="31">
        <f t="shared" si="15"/>
        <v>0.31491000000005442</v>
      </c>
      <c r="E50" s="31">
        <f>E49-E48</f>
        <v>0.3205400000000509</v>
      </c>
      <c r="F50" s="31">
        <f t="shared" si="15"/>
        <v>0.34423000000003867</v>
      </c>
      <c r="G50" s="31">
        <f t="shared" si="15"/>
        <v>0.34094000000004598</v>
      </c>
      <c r="H50" s="31">
        <f>H49-H48</f>
        <v>3.6899999999945976E-2</v>
      </c>
    </row>
    <row r="51" spans="1:9">
      <c r="A51" s="76"/>
      <c r="B51" s="31"/>
    </row>
    <row r="52" spans="1:9">
      <c r="A52" s="75">
        <v>12</v>
      </c>
      <c r="B52" s="76">
        <v>-0.5</v>
      </c>
      <c r="C52" s="76">
        <v>-0.35</v>
      </c>
      <c r="D52" s="76">
        <v>-0.2</v>
      </c>
      <c r="E52" s="76">
        <v>0</v>
      </c>
      <c r="F52" s="76">
        <v>0.2</v>
      </c>
      <c r="G52" s="76">
        <v>0.35</v>
      </c>
      <c r="H52" s="76">
        <v>0.5</v>
      </c>
    </row>
    <row r="53" spans="1:9">
      <c r="A53" s="76" t="s">
        <v>133</v>
      </c>
      <c r="B53" s="31">
        <v>-734.23080000000004</v>
      </c>
      <c r="C53" s="31">
        <v>-733.12755000000004</v>
      </c>
      <c r="D53" s="31">
        <v>-732.52656000000002</v>
      </c>
      <c r="E53" s="31">
        <v>-732.03480999999999</v>
      </c>
      <c r="F53" s="31">
        <v>-731.87032999999997</v>
      </c>
      <c r="G53" s="31">
        <v>-731.99302999999998</v>
      </c>
    </row>
    <row r="54" spans="1:9">
      <c r="A54" s="76" t="s">
        <v>135</v>
      </c>
      <c r="B54" s="31">
        <v>-733.93389999999999</v>
      </c>
      <c r="C54" s="31">
        <v>-732.76376000000005</v>
      </c>
      <c r="D54" s="31">
        <v>-732.17997000000003</v>
      </c>
      <c r="E54" s="31">
        <v>-731.70218999999997</v>
      </c>
      <c r="F54" s="31">
        <v>-731.56399999999996</v>
      </c>
      <c r="G54" s="31">
        <v>-731.72942999999998</v>
      </c>
    </row>
    <row r="55" spans="1:9">
      <c r="A55" s="76" t="s">
        <v>166</v>
      </c>
      <c r="B55" s="31">
        <f>B54-B53</f>
        <v>0.29690000000005057</v>
      </c>
      <c r="C55" s="31">
        <f t="shared" ref="C55:G55" si="16">C54-C53</f>
        <v>0.36378999999999451</v>
      </c>
      <c r="D55" s="31">
        <f t="shared" si="16"/>
        <v>0.34658999999999196</v>
      </c>
      <c r="E55" s="31">
        <f t="shared" si="16"/>
        <v>0.3326200000000199</v>
      </c>
      <c r="F55" s="31">
        <f t="shared" si="16"/>
        <v>0.30633000000000266</v>
      </c>
      <c r="G55" s="31">
        <f t="shared" si="16"/>
        <v>0.26359999999999673</v>
      </c>
    </row>
    <row r="56" spans="1:9">
      <c r="A56" s="76"/>
      <c r="B56" s="31"/>
      <c r="E56" s="31"/>
    </row>
    <row r="57" spans="1:9">
      <c r="A57" s="75">
        <v>13</v>
      </c>
      <c r="B57" s="76">
        <v>-0.5</v>
      </c>
      <c r="C57" s="76">
        <v>-0.35</v>
      </c>
      <c r="D57" s="76">
        <v>-0.2</v>
      </c>
      <c r="E57" s="76">
        <v>0</v>
      </c>
      <c r="F57" s="76">
        <v>0.2</v>
      </c>
      <c r="G57" s="76">
        <v>0.35</v>
      </c>
      <c r="H57" s="76">
        <v>0.5</v>
      </c>
    </row>
    <row r="58" spans="1:9">
      <c r="A58" s="76" t="s">
        <v>133</v>
      </c>
      <c r="B58" s="31">
        <v>-733.99455999999998</v>
      </c>
      <c r="C58" s="31">
        <v>-732.8777</v>
      </c>
      <c r="D58" s="31">
        <v>-732.30945999999994</v>
      </c>
      <c r="E58" s="31">
        <v>-731.81645000000003</v>
      </c>
      <c r="F58" s="31">
        <v>-731.67517999999995</v>
      </c>
      <c r="G58" s="31">
        <v>-731.81957</v>
      </c>
      <c r="H58" s="31">
        <v>-732.62968999999998</v>
      </c>
    </row>
    <row r="59" spans="1:9">
      <c r="A59" s="76" t="s">
        <v>135</v>
      </c>
      <c r="B59" s="31">
        <v>-733.75040999999999</v>
      </c>
      <c r="C59" s="31">
        <v>-732.56988999999999</v>
      </c>
      <c r="D59" s="31">
        <v>-732.00662</v>
      </c>
      <c r="E59" s="31">
        <v>-731.49940000000004</v>
      </c>
      <c r="F59" s="31">
        <v>-731.37408000000005</v>
      </c>
      <c r="G59" s="31">
        <v>-731.54385000000002</v>
      </c>
      <c r="H59" s="31">
        <v>-732.62823000000003</v>
      </c>
    </row>
    <row r="60" spans="1:9">
      <c r="A60" s="76" t="s">
        <v>166</v>
      </c>
      <c r="B60" s="31">
        <f>B59-B58</f>
        <v>0.24414999999999054</v>
      </c>
      <c r="C60" s="31">
        <f t="shared" ref="C60:H60" si="17">C59-C58</f>
        <v>0.30781000000001768</v>
      </c>
      <c r="D60" s="31">
        <f t="shared" si="17"/>
        <v>0.30283999999994649</v>
      </c>
      <c r="E60" s="31">
        <f t="shared" si="17"/>
        <v>0.31704999999999472</v>
      </c>
      <c r="F60" s="31">
        <f t="shared" si="17"/>
        <v>0.30109999999990578</v>
      </c>
      <c r="G60" s="31">
        <f t="shared" si="17"/>
        <v>0.27571999999997843</v>
      </c>
      <c r="H60" s="31">
        <f t="shared" si="17"/>
        <v>1.4599999999518332E-3</v>
      </c>
    </row>
    <row r="61" spans="1:9">
      <c r="A61" s="76"/>
      <c r="B61" s="31"/>
      <c r="E61" s="31"/>
    </row>
    <row r="62" spans="1:9">
      <c r="A62" s="75">
        <v>16</v>
      </c>
      <c r="B62" s="76">
        <v>-0.5</v>
      </c>
      <c r="C62" s="76">
        <v>-0.35</v>
      </c>
      <c r="D62" s="76">
        <v>-0.2</v>
      </c>
      <c r="E62" s="76">
        <v>0</v>
      </c>
      <c r="F62" s="76">
        <v>0.2</v>
      </c>
      <c r="G62" s="76">
        <v>0.35</v>
      </c>
      <c r="H62" s="76">
        <v>0.5</v>
      </c>
    </row>
    <row r="63" spans="1:9">
      <c r="A63" s="76" t="s">
        <v>133</v>
      </c>
      <c r="B63" s="31">
        <v>-734.24204999999995</v>
      </c>
      <c r="C63" s="31">
        <v>-733.25536999999997</v>
      </c>
      <c r="D63" s="31">
        <v>-732.79666999999995</v>
      </c>
      <c r="E63" s="31">
        <v>-732.48339999999996</v>
      </c>
      <c r="F63" s="31">
        <v>-732.53805</v>
      </c>
      <c r="G63" s="31">
        <v>-732.48275999999998</v>
      </c>
      <c r="H63" s="31">
        <v>-733.41674999999998</v>
      </c>
    </row>
    <row r="64" spans="1:9">
      <c r="A64" s="76" t="s">
        <v>135</v>
      </c>
      <c r="B64" s="31">
        <v>-734.05034000000001</v>
      </c>
      <c r="C64" s="31">
        <v>-733.07289000000003</v>
      </c>
      <c r="D64" s="31">
        <v>-732.54570999999999</v>
      </c>
      <c r="E64" s="31">
        <v>-732.17944</v>
      </c>
      <c r="F64" s="31">
        <v>-732.18835999999999</v>
      </c>
      <c r="G64" s="31">
        <v>-732.45324000000005</v>
      </c>
      <c r="H64" s="31">
        <v>-733.41556000000003</v>
      </c>
    </row>
    <row r="65" spans="1:8">
      <c r="A65" s="76" t="s">
        <v>166</v>
      </c>
      <c r="B65" s="31">
        <f>B64-B63</f>
        <v>0.19170999999994365</v>
      </c>
      <c r="C65" s="31">
        <f t="shared" ref="C65:H65" si="18">C64-C63</f>
        <v>0.18247999999994136</v>
      </c>
      <c r="D65" s="31">
        <f t="shared" si="18"/>
        <v>0.25095999999996366</v>
      </c>
      <c r="E65" s="31">
        <f t="shared" si="18"/>
        <v>0.30395999999996093</v>
      </c>
      <c r="F65" s="31">
        <f t="shared" si="18"/>
        <v>0.3496900000000096</v>
      </c>
      <c r="G65" s="31">
        <f t="shared" si="18"/>
        <v>2.9519999999934043E-2</v>
      </c>
      <c r="H65" s="31">
        <f t="shared" si="18"/>
        <v>1.1899999999513966E-3</v>
      </c>
    </row>
    <row r="66" spans="1:8">
      <c r="B66" s="31"/>
    </row>
    <row r="67" spans="1:8">
      <c r="A67" s="75">
        <v>17</v>
      </c>
      <c r="B67" s="76">
        <v>-0.5</v>
      </c>
      <c r="C67" s="76">
        <v>-0.35</v>
      </c>
      <c r="D67" s="76">
        <v>-0.2</v>
      </c>
      <c r="E67" s="76">
        <v>0</v>
      </c>
      <c r="F67" s="76">
        <v>0.2</v>
      </c>
      <c r="G67" s="76">
        <v>0.35</v>
      </c>
      <c r="H67" s="76">
        <v>0.5</v>
      </c>
    </row>
    <row r="68" spans="1:8">
      <c r="A68" s="76" t="s">
        <v>133</v>
      </c>
      <c r="C68" s="31">
        <v>-733.34348</v>
      </c>
      <c r="D68" s="31">
        <v>-732.85558000000003</v>
      </c>
      <c r="E68" s="31">
        <v>-732.47951</v>
      </c>
      <c r="F68" s="31">
        <v>-732.46510999999998</v>
      </c>
      <c r="H68" s="31">
        <v>-733.30503999999996</v>
      </c>
    </row>
    <row r="69" spans="1:8">
      <c r="A69" s="76" t="s">
        <v>135</v>
      </c>
      <c r="C69" s="31">
        <v>-733.02115000000003</v>
      </c>
      <c r="D69" s="31">
        <v>-732.48856999999998</v>
      </c>
      <c r="E69" s="31">
        <v>-732.05962999999997</v>
      </c>
      <c r="F69" s="31">
        <v>-732.01377000000002</v>
      </c>
      <c r="H69" s="31">
        <v>-733.16237999999998</v>
      </c>
    </row>
    <row r="70" spans="1:8">
      <c r="A70" s="76" t="s">
        <v>166</v>
      </c>
      <c r="C70" s="31">
        <f>C69-C68</f>
        <v>0.32232999999996537</v>
      </c>
      <c r="D70" s="31">
        <f t="shared" ref="D70:H70" si="19">D69-D68</f>
        <v>0.36701000000005024</v>
      </c>
      <c r="E70" s="31">
        <f t="shared" si="19"/>
        <v>0.41988000000003467</v>
      </c>
      <c r="F70" s="31">
        <f t="shared" si="19"/>
        <v>0.45133999999995922</v>
      </c>
      <c r="G70" s="31"/>
      <c r="H70" s="31">
        <f t="shared" si="19"/>
        <v>0.14265999999997803</v>
      </c>
    </row>
    <row r="71" spans="1:8">
      <c r="E71" s="31"/>
    </row>
    <row r="72" spans="1:8">
      <c r="A72" s="75">
        <v>19</v>
      </c>
      <c r="B72" s="76">
        <v>-0.5</v>
      </c>
      <c r="C72" s="76">
        <v>-0.35</v>
      </c>
      <c r="D72" s="76">
        <v>-0.2</v>
      </c>
      <c r="E72" s="76">
        <v>0</v>
      </c>
      <c r="F72" s="76">
        <v>0.2</v>
      </c>
      <c r="G72" s="76">
        <v>0.35</v>
      </c>
      <c r="H72" s="76">
        <v>0.5</v>
      </c>
    </row>
    <row r="73" spans="1:8">
      <c r="A73" s="76" t="s">
        <v>133</v>
      </c>
      <c r="B73" s="31">
        <v>-734.53688999999997</v>
      </c>
      <c r="C73" s="31">
        <v>-733.5181</v>
      </c>
      <c r="D73" s="31">
        <v>-733.01261999999997</v>
      </c>
      <c r="E73" s="31">
        <v>-732.63993000000005</v>
      </c>
      <c r="F73" s="31">
        <v>-732.61297999999999</v>
      </c>
      <c r="H73" s="31">
        <v>-733.43601000000001</v>
      </c>
    </row>
    <row r="74" spans="1:8">
      <c r="A74" s="76" t="s">
        <v>135</v>
      </c>
      <c r="B74" s="31">
        <v>-734.20743000000004</v>
      </c>
      <c r="C74" s="31">
        <v>-733.16412000000003</v>
      </c>
      <c r="D74" s="31">
        <v>-732.63220000000001</v>
      </c>
      <c r="E74" s="31">
        <v>-732.18624999999997</v>
      </c>
      <c r="F74" s="31">
        <v>-732.13256000000001</v>
      </c>
      <c r="H74" s="31">
        <v>-733.41636000000005</v>
      </c>
    </row>
    <row r="75" spans="1:8">
      <c r="A75" s="76" t="s">
        <v>166</v>
      </c>
      <c r="B75" s="31">
        <f>B74-B73</f>
        <v>0.32945999999992637</v>
      </c>
      <c r="C75" s="31">
        <f t="shared" ref="C75:H75" si="20">C74-C73</f>
        <v>0.35397999999997865</v>
      </c>
      <c r="D75" s="31">
        <f t="shared" si="20"/>
        <v>0.38041999999995824</v>
      </c>
      <c r="E75" s="31">
        <f t="shared" si="20"/>
        <v>0.45368000000007669</v>
      </c>
      <c r="F75" s="31">
        <f t="shared" si="20"/>
        <v>0.48041999999998097</v>
      </c>
      <c r="G75" s="31"/>
      <c r="H75" s="31">
        <f t="shared" si="20"/>
        <v>1.964999999995598E-2</v>
      </c>
    </row>
    <row r="76" spans="1:8">
      <c r="B76" s="31"/>
      <c r="E76" s="3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opLeftCell="A131" zoomScale="50" zoomScaleNormal="50" zoomScalePageLayoutView="50" workbookViewId="0">
      <selection activeCell="U143" sqref="U143"/>
    </sheetView>
  </sheetViews>
  <sheetFormatPr defaultColWidth="11" defaultRowHeight="13.5"/>
  <cols>
    <col min="2" max="3" width="10.875" style="65"/>
  </cols>
  <sheetData>
    <row r="1" spans="1:18">
      <c r="A1" s="1" t="s">
        <v>141</v>
      </c>
      <c r="B1" s="67"/>
      <c r="C1" s="67"/>
      <c r="P1" s="1">
        <v>-1</v>
      </c>
    </row>
    <row r="2" spans="1:18">
      <c r="A2" s="1"/>
      <c r="B2" s="67" t="s">
        <v>3</v>
      </c>
      <c r="C2" s="67" t="s">
        <v>4</v>
      </c>
      <c r="P2" s="1" t="s">
        <v>142</v>
      </c>
      <c r="Q2" s="1" t="s">
        <v>143</v>
      </c>
    </row>
    <row r="3" spans="1:18">
      <c r="A3">
        <v>1</v>
      </c>
      <c r="B3" s="65">
        <v>-24.091302872</v>
      </c>
      <c r="C3" s="65">
        <v>-24.195772171000002</v>
      </c>
      <c r="D3" s="65">
        <f t="shared" ref="D3:D66" si="0">C3-B3</f>
        <v>-0.10446929900000157</v>
      </c>
      <c r="P3" s="56">
        <v>-24.362148285</v>
      </c>
      <c r="Q3" s="56">
        <v>-24.490978241000001</v>
      </c>
      <c r="R3" s="32">
        <f t="shared" ref="R3:R7" si="1">Q3-P3</f>
        <v>-0.12882995600000058</v>
      </c>
    </row>
    <row r="4" spans="1:18">
      <c r="A4">
        <v>2</v>
      </c>
      <c r="B4" s="65">
        <v>-26.587722778</v>
      </c>
      <c r="C4" s="65">
        <v>-26.693199157999999</v>
      </c>
      <c r="D4" s="65">
        <f t="shared" si="0"/>
        <v>-0.10547637999999893</v>
      </c>
      <c r="P4" s="56">
        <v>-26.846288681000001</v>
      </c>
      <c r="Q4" s="56">
        <v>-26.977254867999999</v>
      </c>
      <c r="R4" s="32">
        <f t="shared" si="1"/>
        <v>-0.13096618699999851</v>
      </c>
    </row>
    <row r="5" spans="1:18">
      <c r="A5">
        <v>3</v>
      </c>
      <c r="B5" s="65">
        <v>-28.390718459999999</v>
      </c>
      <c r="C5" s="65">
        <v>-28.495336533</v>
      </c>
      <c r="D5" s="65">
        <f t="shared" si="0"/>
        <v>-0.10461807300000103</v>
      </c>
      <c r="P5" s="56">
        <v>-28.640373230000002</v>
      </c>
      <c r="Q5" s="56">
        <v>-28.76925087</v>
      </c>
      <c r="R5" s="32">
        <f t="shared" si="1"/>
        <v>-0.12887763999999891</v>
      </c>
    </row>
    <row r="6" spans="1:18">
      <c r="A6">
        <v>4</v>
      </c>
      <c r="B6" s="65">
        <v>-29.465354918999999</v>
      </c>
      <c r="C6" s="65">
        <v>-29.570652008</v>
      </c>
      <c r="D6" s="65">
        <f t="shared" si="0"/>
        <v>-0.10529708900000045</v>
      </c>
      <c r="P6" s="56">
        <v>-29.706464767</v>
      </c>
      <c r="Q6" s="56">
        <v>-29.837285994999998</v>
      </c>
      <c r="R6" s="32">
        <f t="shared" si="1"/>
        <v>-0.13082122799999851</v>
      </c>
    </row>
    <row r="7" spans="1:18">
      <c r="A7">
        <v>5</v>
      </c>
      <c r="B7" s="65">
        <v>-29.848201752000001</v>
      </c>
      <c r="C7" s="65">
        <v>-29.952518463000001</v>
      </c>
      <c r="D7" s="65">
        <f t="shared" si="0"/>
        <v>-0.10431671099999917</v>
      </c>
      <c r="P7" s="56">
        <v>-30.083332062</v>
      </c>
      <c r="Q7" s="56">
        <v>-30.212289810000001</v>
      </c>
      <c r="R7" s="32">
        <f t="shared" si="1"/>
        <v>-0.12895774800000126</v>
      </c>
    </row>
    <row r="8" spans="1:18">
      <c r="A8">
        <v>6</v>
      </c>
      <c r="B8" s="65">
        <v>-29.465362549000002</v>
      </c>
      <c r="C8" s="65">
        <v>-29.57059288</v>
      </c>
      <c r="D8" s="65">
        <f t="shared" si="0"/>
        <v>-0.10523033099999779</v>
      </c>
      <c r="P8" s="56">
        <v>-29.69026947</v>
      </c>
      <c r="Q8" s="56">
        <v>-29.820825577000001</v>
      </c>
      <c r="R8" s="32">
        <f t="shared" ref="R8:R71" si="2">Q8-P8</f>
        <v>-0.13055610700000031</v>
      </c>
    </row>
    <row r="9" spans="1:18">
      <c r="A9">
        <v>7</v>
      </c>
      <c r="B9" s="65">
        <v>-28.238904952999999</v>
      </c>
      <c r="C9" s="65">
        <v>-28.343196869</v>
      </c>
      <c r="D9" s="65">
        <f t="shared" si="0"/>
        <v>-0.10429191600000109</v>
      </c>
      <c r="P9" s="56">
        <v>-28.457048415999999</v>
      </c>
      <c r="Q9" s="56">
        <v>-28.585832595999999</v>
      </c>
      <c r="R9" s="32">
        <f t="shared" si="2"/>
        <v>-0.12878418000000025</v>
      </c>
    </row>
    <row r="10" spans="1:18">
      <c r="A10">
        <v>8</v>
      </c>
      <c r="B10" s="65">
        <v>-26.247182846000001</v>
      </c>
      <c r="C10" s="65">
        <v>-26.352310181</v>
      </c>
      <c r="D10" s="65">
        <f t="shared" si="0"/>
        <v>-0.10512733499999882</v>
      </c>
      <c r="P10" s="56">
        <v>-26.457832335999999</v>
      </c>
      <c r="Q10" s="56">
        <v>-26.588020324999999</v>
      </c>
      <c r="R10" s="32">
        <f t="shared" si="2"/>
        <v>-0.1301879889999995</v>
      </c>
    </row>
    <row r="11" spans="1:18">
      <c r="A11">
        <v>9</v>
      </c>
      <c r="B11" s="65">
        <v>-23.66534996</v>
      </c>
      <c r="C11" s="65">
        <v>-23.769529342999999</v>
      </c>
      <c r="D11" s="65">
        <f t="shared" si="0"/>
        <v>-0.10417938299999818</v>
      </c>
      <c r="P11" s="56">
        <v>-23.866901398</v>
      </c>
      <c r="Q11" s="56">
        <v>-23.995792389000002</v>
      </c>
      <c r="R11" s="32">
        <f t="shared" si="2"/>
        <v>-0.12889099100000223</v>
      </c>
    </row>
    <row r="12" spans="1:18">
      <c r="A12">
        <v>10</v>
      </c>
      <c r="B12" s="65">
        <v>-20.912839890000001</v>
      </c>
      <c r="C12" s="65">
        <v>-21.017976761</v>
      </c>
      <c r="D12" s="65">
        <f t="shared" si="0"/>
        <v>-0.10513687099999913</v>
      </c>
      <c r="P12" s="56">
        <v>-21.103130341</v>
      </c>
      <c r="Q12" s="56">
        <v>-21.233497620000001</v>
      </c>
      <c r="R12" s="32">
        <f t="shared" si="2"/>
        <v>-0.13036727900000145</v>
      </c>
    </row>
    <row r="13" spans="1:18">
      <c r="A13">
        <v>11</v>
      </c>
      <c r="B13" s="65">
        <v>-18.410091399999999</v>
      </c>
      <c r="C13" s="65">
        <v>-18.514095306000002</v>
      </c>
      <c r="D13" s="65">
        <f t="shared" si="0"/>
        <v>-0.10400390600000264</v>
      </c>
      <c r="P13" s="56">
        <v>-18.589344024999999</v>
      </c>
      <c r="Q13" s="56">
        <v>-18.717945099000001</v>
      </c>
      <c r="R13" s="32">
        <f t="shared" si="2"/>
        <v>-0.12860107400000231</v>
      </c>
    </row>
    <row r="14" spans="1:18">
      <c r="A14">
        <v>12</v>
      </c>
      <c r="B14" s="65">
        <v>-16.402637481999999</v>
      </c>
      <c r="C14" s="65">
        <v>-16.507398604999999</v>
      </c>
      <c r="D14" s="65">
        <f t="shared" si="0"/>
        <v>-0.1047611229999994</v>
      </c>
      <c r="P14" s="56">
        <v>-16.569595336999999</v>
      </c>
      <c r="Q14" s="56">
        <v>-16.699440001999999</v>
      </c>
      <c r="R14" s="32">
        <f t="shared" si="2"/>
        <v>-0.12984466500000025</v>
      </c>
    </row>
    <row r="15" spans="1:18">
      <c r="A15">
        <v>13</v>
      </c>
      <c r="B15" s="65">
        <v>-14.835832595999999</v>
      </c>
      <c r="C15" s="65">
        <v>-14.940471648999999</v>
      </c>
      <c r="D15" s="65">
        <f t="shared" si="0"/>
        <v>-0.10463905299999965</v>
      </c>
      <c r="P15" s="56">
        <v>-14.991010665999999</v>
      </c>
      <c r="Q15" s="56">
        <v>-15.120312691000001</v>
      </c>
      <c r="R15" s="32">
        <f t="shared" si="2"/>
        <v>-0.12930202500000121</v>
      </c>
    </row>
    <row r="16" spans="1:18">
      <c r="A16">
        <v>14</v>
      </c>
      <c r="B16" s="65">
        <v>-13.661914825</v>
      </c>
      <c r="C16" s="65">
        <v>-13.767599106</v>
      </c>
      <c r="D16" s="65">
        <f t="shared" si="0"/>
        <v>-0.10568428100000027</v>
      </c>
      <c r="P16" s="56">
        <v>-13.805810928</v>
      </c>
      <c r="Q16" s="56">
        <v>-13.93656826</v>
      </c>
      <c r="R16" s="32">
        <f t="shared" si="2"/>
        <v>-0.13075733199999995</v>
      </c>
    </row>
    <row r="17" spans="1:18">
      <c r="A17">
        <v>15</v>
      </c>
      <c r="B17" s="65">
        <v>-12.773417473</v>
      </c>
      <c r="C17" s="65">
        <v>-12.8770895</v>
      </c>
      <c r="D17" s="65">
        <f t="shared" si="0"/>
        <v>-0.103672027</v>
      </c>
      <c r="P17" s="56">
        <v>-12.908441544</v>
      </c>
      <c r="Q17" s="56">
        <v>-13.036862373</v>
      </c>
      <c r="R17" s="32">
        <f t="shared" si="2"/>
        <v>-0.12842082899999951</v>
      </c>
    </row>
    <row r="18" spans="1:18">
      <c r="A18">
        <v>16</v>
      </c>
      <c r="B18" s="65">
        <v>-12.011672974</v>
      </c>
      <c r="C18" s="65">
        <v>-12.11584568</v>
      </c>
      <c r="D18" s="65">
        <f t="shared" si="0"/>
        <v>-0.10417270599999995</v>
      </c>
      <c r="P18" s="56">
        <v>-12.13892746</v>
      </c>
      <c r="Q18" s="56">
        <v>-12.268145561000001</v>
      </c>
      <c r="R18" s="32">
        <f t="shared" si="2"/>
        <v>-0.12921810100000108</v>
      </c>
    </row>
    <row r="19" spans="1:18">
      <c r="A19">
        <v>17</v>
      </c>
      <c r="B19" s="65">
        <v>-11.368942261000001</v>
      </c>
      <c r="C19" s="65">
        <v>-11.473944663999999</v>
      </c>
      <c r="D19" s="65">
        <f t="shared" si="0"/>
        <v>-0.10500240299999852</v>
      </c>
      <c r="P19" s="56">
        <v>-11.487565994000001</v>
      </c>
      <c r="Q19" s="56">
        <v>-11.617271423</v>
      </c>
      <c r="R19" s="32">
        <f t="shared" si="2"/>
        <v>-0.12970542899999948</v>
      </c>
    </row>
    <row r="20" spans="1:18">
      <c r="A20">
        <v>18</v>
      </c>
      <c r="B20" s="65">
        <v>-10.787235259999999</v>
      </c>
      <c r="C20" s="65">
        <v>-10.893984795</v>
      </c>
      <c r="D20" s="65">
        <f t="shared" si="0"/>
        <v>-0.10674953500000051</v>
      </c>
      <c r="P20" s="56">
        <v>-10.895632744</v>
      </c>
      <c r="Q20" s="56">
        <v>-11.027400017</v>
      </c>
      <c r="R20" s="32">
        <f t="shared" si="2"/>
        <v>-0.13176727299999946</v>
      </c>
    </row>
    <row r="21" spans="1:18">
      <c r="A21">
        <v>19</v>
      </c>
      <c r="B21" s="65">
        <v>-10.200447083</v>
      </c>
      <c r="C21" s="65">
        <v>-10.302513123000001</v>
      </c>
      <c r="D21" s="65">
        <f t="shared" si="0"/>
        <v>-0.10206604000000041</v>
      </c>
      <c r="P21" s="56">
        <v>-10.301050185999999</v>
      </c>
      <c r="Q21" s="56">
        <v>-10.427978516</v>
      </c>
      <c r="R21" s="32">
        <f t="shared" si="2"/>
        <v>-0.12692833000000014</v>
      </c>
    </row>
    <row r="22" spans="1:18">
      <c r="A22">
        <v>20</v>
      </c>
      <c r="B22" s="65">
        <v>-9.7655067443999997</v>
      </c>
      <c r="C22" s="65">
        <v>-9.8694391250999995</v>
      </c>
      <c r="D22" s="65">
        <f t="shared" si="0"/>
        <v>-0.10393238069999988</v>
      </c>
      <c r="P22" s="56">
        <v>-9.8560409545999992</v>
      </c>
      <c r="Q22" s="56">
        <v>-9.9847421646000001</v>
      </c>
      <c r="R22" s="32">
        <f t="shared" si="2"/>
        <v>-0.1287012100000009</v>
      </c>
    </row>
    <row r="23" spans="1:18">
      <c r="A23">
        <v>21</v>
      </c>
      <c r="B23" s="65">
        <v>-9.3438329696999993</v>
      </c>
      <c r="C23" s="65">
        <v>-9.4492616652999999</v>
      </c>
      <c r="D23" s="65">
        <f t="shared" si="0"/>
        <v>-0.10542869560000057</v>
      </c>
      <c r="P23" s="56">
        <v>-9.4270744323999995</v>
      </c>
      <c r="Q23" s="56">
        <v>-9.5572938919000006</v>
      </c>
      <c r="R23" s="32">
        <f t="shared" si="2"/>
        <v>-0.13021945950000102</v>
      </c>
    </row>
    <row r="24" spans="1:18">
      <c r="A24">
        <v>22</v>
      </c>
      <c r="B24" s="65">
        <v>-9.1718273162999999</v>
      </c>
      <c r="C24" s="65">
        <v>-9.2782821655000003</v>
      </c>
      <c r="D24" s="65">
        <f t="shared" si="0"/>
        <v>-0.10645484920000037</v>
      </c>
      <c r="P24" s="56">
        <v>-9.2486143112000008</v>
      </c>
      <c r="Q24" s="56">
        <v>-9.3802413940000005</v>
      </c>
      <c r="R24" s="32">
        <f t="shared" si="2"/>
        <v>-0.13162708279999968</v>
      </c>
    </row>
    <row r="25" spans="1:18">
      <c r="A25">
        <v>23</v>
      </c>
      <c r="B25" s="65">
        <v>-9.1075334549000004</v>
      </c>
      <c r="C25" s="65">
        <v>-9.2108745575000004</v>
      </c>
      <c r="D25" s="65">
        <f t="shared" si="0"/>
        <v>-0.10334110259999996</v>
      </c>
      <c r="P25" s="56">
        <v>-9.1749238967999993</v>
      </c>
      <c r="Q25" s="56">
        <v>-9.3029956818000006</v>
      </c>
      <c r="R25" s="32">
        <f t="shared" si="2"/>
        <v>-0.12807178500000127</v>
      </c>
    </row>
    <row r="26" spans="1:18">
      <c r="A26">
        <v>24</v>
      </c>
      <c r="B26" s="65">
        <v>-9.0888586044000004</v>
      </c>
      <c r="C26" s="65">
        <v>-9.1919164658000003</v>
      </c>
      <c r="D26" s="65">
        <f t="shared" si="0"/>
        <v>-0.10305786139999995</v>
      </c>
      <c r="P26" s="56">
        <v>-9.1508378983000007</v>
      </c>
      <c r="Q26" s="56">
        <v>-9.2786989212000002</v>
      </c>
      <c r="R26" s="32">
        <f t="shared" si="2"/>
        <v>-0.12786102289999945</v>
      </c>
    </row>
    <row r="27" spans="1:18">
      <c r="A27">
        <v>25</v>
      </c>
      <c r="B27" s="65">
        <v>-9.2551860808999997</v>
      </c>
      <c r="C27" s="65">
        <v>-9.3618535994999998</v>
      </c>
      <c r="D27" s="65">
        <f t="shared" si="0"/>
        <v>-0.10666751860000012</v>
      </c>
      <c r="P27" s="56">
        <v>-9.3102054596000006</v>
      </c>
      <c r="Q27" s="56">
        <v>-9.4414682388000006</v>
      </c>
      <c r="R27" s="32">
        <f t="shared" si="2"/>
        <v>-0.13126277920000007</v>
      </c>
    </row>
    <row r="28" spans="1:18">
      <c r="A28">
        <v>26</v>
      </c>
      <c r="B28" s="65">
        <v>-9.5765419006000005</v>
      </c>
      <c r="C28" s="65">
        <v>-9.6814813613999995</v>
      </c>
      <c r="D28" s="65">
        <f t="shared" si="0"/>
        <v>-0.10493946079999894</v>
      </c>
      <c r="P28" s="56">
        <v>-9.6222591400000006</v>
      </c>
      <c r="Q28" s="56">
        <v>-9.7525157928000006</v>
      </c>
      <c r="R28" s="32">
        <f t="shared" si="2"/>
        <v>-0.13025665279999998</v>
      </c>
    </row>
    <row r="29" spans="1:18">
      <c r="A29">
        <v>27</v>
      </c>
      <c r="B29" s="65">
        <v>-10.105149269</v>
      </c>
      <c r="C29" s="65">
        <v>-10.209583282000001</v>
      </c>
      <c r="D29" s="65">
        <f t="shared" si="0"/>
        <v>-0.10443401300000055</v>
      </c>
      <c r="P29" s="56">
        <v>-10.142827034</v>
      </c>
      <c r="Q29" s="56">
        <v>-10.27165699</v>
      </c>
      <c r="R29" s="32">
        <f t="shared" si="2"/>
        <v>-0.12882995600000058</v>
      </c>
    </row>
    <row r="30" spans="1:18">
      <c r="A30">
        <v>28</v>
      </c>
      <c r="B30" s="65">
        <v>-10.681926727</v>
      </c>
      <c r="C30" s="65">
        <v>-10.78699398</v>
      </c>
      <c r="D30" s="65">
        <f t="shared" si="0"/>
        <v>-0.10506725299999964</v>
      </c>
      <c r="P30" s="56">
        <v>-10.708634376999999</v>
      </c>
      <c r="Q30" s="56">
        <v>-10.83859539</v>
      </c>
      <c r="R30" s="32">
        <f t="shared" si="2"/>
        <v>-0.12996101300000085</v>
      </c>
    </row>
    <row r="31" spans="1:18">
      <c r="A31">
        <v>29</v>
      </c>
      <c r="B31" s="65">
        <v>-11.362017632000001</v>
      </c>
      <c r="C31" s="65">
        <v>-11.466652870000001</v>
      </c>
      <c r="D31" s="65">
        <f t="shared" si="0"/>
        <v>-0.10463523800000019</v>
      </c>
      <c r="P31" s="56">
        <v>-11.379099846000001</v>
      </c>
      <c r="Q31" s="56">
        <v>-11.508461951999999</v>
      </c>
      <c r="R31" s="32">
        <f t="shared" si="2"/>
        <v>-0.12936210599999853</v>
      </c>
    </row>
    <row r="32" spans="1:18">
      <c r="A32">
        <v>30</v>
      </c>
      <c r="B32" s="65">
        <v>-12.055454254000001</v>
      </c>
      <c r="C32" s="65">
        <v>-12.160495758</v>
      </c>
      <c r="D32" s="65">
        <f t="shared" si="0"/>
        <v>-0.10504150399999901</v>
      </c>
      <c r="P32" s="56">
        <v>-12.062236786</v>
      </c>
      <c r="Q32" s="56">
        <v>-12.192394257</v>
      </c>
      <c r="R32" s="32">
        <f t="shared" si="2"/>
        <v>-0.13015747100000041</v>
      </c>
    </row>
    <row r="33" spans="1:18">
      <c r="A33">
        <v>31</v>
      </c>
      <c r="B33" s="65">
        <v>-12.933243751999999</v>
      </c>
      <c r="C33" s="65">
        <v>-13.038304329000001</v>
      </c>
      <c r="D33" s="65">
        <f t="shared" si="0"/>
        <v>-0.10506057700000149</v>
      </c>
      <c r="P33" s="56">
        <v>-12.934253693</v>
      </c>
      <c r="Q33" s="56">
        <v>-13.063885688999999</v>
      </c>
      <c r="R33" s="32">
        <f t="shared" si="2"/>
        <v>-0.12963199599999875</v>
      </c>
    </row>
    <row r="34" spans="1:18">
      <c r="A34">
        <v>32</v>
      </c>
      <c r="B34" s="65">
        <v>-14.015716553000001</v>
      </c>
      <c r="C34" s="65">
        <v>-14.121365547</v>
      </c>
      <c r="D34" s="65">
        <f t="shared" si="0"/>
        <v>-0.10564899399999916</v>
      </c>
      <c r="P34" s="56">
        <v>-14.008015632999999</v>
      </c>
      <c r="Q34" s="56">
        <v>-14.138613701000001</v>
      </c>
      <c r="R34" s="32">
        <f t="shared" si="2"/>
        <v>-0.13059806800000118</v>
      </c>
    </row>
    <row r="35" spans="1:18">
      <c r="A35">
        <v>33</v>
      </c>
      <c r="B35" s="65">
        <v>-15.356060028</v>
      </c>
      <c r="C35" s="65">
        <v>-15.461630821</v>
      </c>
      <c r="D35" s="65">
        <f t="shared" si="0"/>
        <v>-0.10557079300000005</v>
      </c>
      <c r="P35" s="56">
        <v>-15.338624000999999</v>
      </c>
      <c r="Q35" s="56">
        <v>-15.46901226</v>
      </c>
      <c r="R35" s="32">
        <f t="shared" si="2"/>
        <v>-0.13038825900000006</v>
      </c>
    </row>
    <row r="36" spans="1:18">
      <c r="A36">
        <v>34</v>
      </c>
      <c r="B36" s="65">
        <v>-17.234832764</v>
      </c>
      <c r="C36" s="65">
        <v>-17.340915679999998</v>
      </c>
      <c r="D36" s="65">
        <f t="shared" si="0"/>
        <v>-0.10608291599999831</v>
      </c>
      <c r="P36" s="56">
        <v>-17.205858231000001</v>
      </c>
      <c r="Q36" s="56">
        <v>-17.336969375999999</v>
      </c>
      <c r="R36" s="32">
        <f t="shared" si="2"/>
        <v>-0.13111114499999843</v>
      </c>
    </row>
    <row r="37" spans="1:18">
      <c r="A37">
        <v>35</v>
      </c>
      <c r="B37" s="65">
        <v>-19.919929503999999</v>
      </c>
      <c r="C37" s="65">
        <v>-20.026123046999999</v>
      </c>
      <c r="D37" s="65">
        <f t="shared" si="0"/>
        <v>-0.10619354299999983</v>
      </c>
      <c r="P37" s="56">
        <v>-19.880369185999999</v>
      </c>
      <c r="Q37" s="56">
        <v>-20.011466980000002</v>
      </c>
      <c r="R37" s="32">
        <f t="shared" si="2"/>
        <v>-0.13109779400000221</v>
      </c>
    </row>
    <row r="38" spans="1:18">
      <c r="A38">
        <v>36</v>
      </c>
      <c r="B38" s="65">
        <v>-22.998661040999998</v>
      </c>
      <c r="C38" s="65">
        <v>-23.105533600000001</v>
      </c>
      <c r="D38" s="65">
        <f t="shared" si="0"/>
        <v>-0.10687255900000281</v>
      </c>
      <c r="P38" s="56">
        <v>-22.947784424000002</v>
      </c>
      <c r="Q38" s="56">
        <v>-23.079872130999998</v>
      </c>
      <c r="R38" s="32">
        <f t="shared" si="2"/>
        <v>-0.13208770699999661</v>
      </c>
    </row>
    <row r="39" spans="1:18">
      <c r="A39">
        <v>37</v>
      </c>
      <c r="B39" s="65">
        <v>-25.915014267</v>
      </c>
      <c r="C39" s="65">
        <v>-26.022045134999999</v>
      </c>
      <c r="D39" s="65">
        <f t="shared" si="0"/>
        <v>-0.10703086799999895</v>
      </c>
      <c r="P39" s="56">
        <v>-25.854066848999999</v>
      </c>
      <c r="Q39" s="56">
        <v>-25.986373901</v>
      </c>
      <c r="R39" s="32">
        <f t="shared" si="2"/>
        <v>-0.13230705200000159</v>
      </c>
    </row>
    <row r="40" spans="1:18">
      <c r="A40">
        <v>38</v>
      </c>
      <c r="B40" s="65">
        <v>-28.246068953999998</v>
      </c>
      <c r="C40" s="65">
        <v>-28.353750228999999</v>
      </c>
      <c r="D40" s="65">
        <f t="shared" si="0"/>
        <v>-0.10768127500000091</v>
      </c>
      <c r="P40" s="56">
        <v>-28.175497055000001</v>
      </c>
      <c r="Q40" s="56">
        <v>-28.308307648</v>
      </c>
      <c r="R40" s="32">
        <f t="shared" si="2"/>
        <v>-0.13281059299999853</v>
      </c>
    </row>
    <row r="41" spans="1:18">
      <c r="A41">
        <v>39</v>
      </c>
      <c r="B41" s="65">
        <v>-29.811344147</v>
      </c>
      <c r="C41" s="65">
        <v>-29.918611525999999</v>
      </c>
      <c r="D41" s="65">
        <f t="shared" si="0"/>
        <v>-0.10726737899999961</v>
      </c>
      <c r="P41" s="56">
        <v>-29.732677460000001</v>
      </c>
      <c r="Q41" s="56">
        <v>-29.865261078</v>
      </c>
      <c r="R41" s="32">
        <f t="shared" si="2"/>
        <v>-0.13258361799999818</v>
      </c>
    </row>
    <row r="42" spans="1:18">
      <c r="A42">
        <v>40</v>
      </c>
      <c r="B42" s="65">
        <v>-30.56886673</v>
      </c>
      <c r="C42" s="65">
        <v>-30.675899506</v>
      </c>
      <c r="D42" s="65">
        <f t="shared" si="0"/>
        <v>-0.1070327760000005</v>
      </c>
      <c r="P42" s="56">
        <v>-30.483602523999998</v>
      </c>
      <c r="Q42" s="56">
        <v>-30.615825653000002</v>
      </c>
      <c r="R42" s="32">
        <f t="shared" si="2"/>
        <v>-0.13222312900000333</v>
      </c>
    </row>
    <row r="43" spans="1:18">
      <c r="A43">
        <v>41</v>
      </c>
      <c r="B43" s="65">
        <v>-30.561948776000001</v>
      </c>
      <c r="C43" s="65">
        <v>-30.668321608999999</v>
      </c>
      <c r="D43" s="65">
        <f t="shared" si="0"/>
        <v>-0.10637283299999822</v>
      </c>
      <c r="P43" s="56">
        <v>-30.467885971000001</v>
      </c>
      <c r="Q43" s="56">
        <v>-30.599773407000001</v>
      </c>
      <c r="R43" s="32">
        <f t="shared" si="2"/>
        <v>-0.13188743599999952</v>
      </c>
    </row>
    <row r="44" spans="1:18">
      <c r="A44">
        <v>42</v>
      </c>
      <c r="B44" s="65">
        <v>-29.710605620999999</v>
      </c>
      <c r="C44" s="65">
        <v>-29.816677093999999</v>
      </c>
      <c r="D44" s="65">
        <f t="shared" si="0"/>
        <v>-0.10607147300000008</v>
      </c>
      <c r="P44" s="56">
        <v>-29.606958388999999</v>
      </c>
      <c r="Q44" s="56">
        <v>-29.738294601</v>
      </c>
      <c r="R44" s="32">
        <f t="shared" si="2"/>
        <v>-0.13133621200000078</v>
      </c>
    </row>
    <row r="45" spans="1:18">
      <c r="A45">
        <v>43</v>
      </c>
      <c r="B45" s="65">
        <v>-28.038623810000001</v>
      </c>
      <c r="C45" s="65">
        <v>-28.143123627000001</v>
      </c>
      <c r="D45" s="65">
        <f t="shared" si="0"/>
        <v>-0.10449981700000066</v>
      </c>
      <c r="P45" s="56">
        <v>-27.927438735999999</v>
      </c>
      <c r="Q45" s="56">
        <v>-28.057395934999999</v>
      </c>
      <c r="R45" s="32">
        <f t="shared" si="2"/>
        <v>-0.12995719899999969</v>
      </c>
    </row>
    <row r="46" spans="1:18">
      <c r="A46">
        <v>44</v>
      </c>
      <c r="B46" s="65">
        <v>-25.583677292000001</v>
      </c>
      <c r="C46" s="65">
        <v>-25.687072753999999</v>
      </c>
      <c r="D46" s="65">
        <f t="shared" si="0"/>
        <v>-0.10339546199999816</v>
      </c>
      <c r="P46" s="56">
        <v>-25.462165833</v>
      </c>
      <c r="Q46" s="56">
        <v>-25.590988158999998</v>
      </c>
      <c r="R46" s="32">
        <f t="shared" si="2"/>
        <v>-0.1288223259999981</v>
      </c>
    </row>
    <row r="47" spans="1:18">
      <c r="A47">
        <v>45</v>
      </c>
      <c r="B47" s="65">
        <v>-22.548288345</v>
      </c>
      <c r="C47" s="65">
        <v>-22.650156021000001</v>
      </c>
      <c r="D47" s="65">
        <f t="shared" si="0"/>
        <v>-0.10186767600000124</v>
      </c>
      <c r="P47" s="56">
        <v>-22.415410994999998</v>
      </c>
      <c r="Q47" s="56">
        <v>-22.542873383</v>
      </c>
      <c r="R47" s="32">
        <f t="shared" si="2"/>
        <v>-0.12746238800000143</v>
      </c>
    </row>
    <row r="48" spans="1:18">
      <c r="A48">
        <v>46</v>
      </c>
      <c r="B48" s="65">
        <v>-19.333139419999998</v>
      </c>
      <c r="C48" s="65">
        <v>-19.433937072999999</v>
      </c>
      <c r="D48" s="65">
        <f t="shared" si="0"/>
        <v>-0.10079765300000076</v>
      </c>
      <c r="P48" s="56">
        <v>-19.188476562000002</v>
      </c>
      <c r="Q48" s="56">
        <v>-19.314996719</v>
      </c>
      <c r="R48" s="32">
        <f t="shared" si="2"/>
        <v>-0.12652015699999808</v>
      </c>
    </row>
    <row r="49" spans="1:18">
      <c r="A49">
        <v>47</v>
      </c>
      <c r="B49" s="65">
        <v>-16.443023682</v>
      </c>
      <c r="C49" s="65">
        <v>-16.542165755999999</v>
      </c>
      <c r="D49" s="65">
        <f t="shared" si="0"/>
        <v>-9.9142073999999525E-2</v>
      </c>
      <c r="P49" s="56">
        <v>-16.285764694000001</v>
      </c>
      <c r="Q49" s="56">
        <v>-16.411037445000002</v>
      </c>
      <c r="R49" s="32">
        <f t="shared" si="2"/>
        <v>-0.12527275100000068</v>
      </c>
    </row>
    <row r="50" spans="1:18">
      <c r="A50">
        <v>48</v>
      </c>
      <c r="B50" s="65">
        <v>-14.104013442999999</v>
      </c>
      <c r="C50" s="65">
        <v>-14.20351696</v>
      </c>
      <c r="D50" s="65">
        <f t="shared" si="0"/>
        <v>-9.9503517000000485E-2</v>
      </c>
      <c r="P50" s="56">
        <v>-13.942088127</v>
      </c>
      <c r="Q50" s="56">
        <v>-14.068318367</v>
      </c>
      <c r="R50" s="32">
        <f t="shared" si="2"/>
        <v>-0.12623023999999994</v>
      </c>
    </row>
    <row r="51" spans="1:18">
      <c r="A51">
        <v>49</v>
      </c>
      <c r="B51" s="65">
        <v>-12.473535538</v>
      </c>
      <c r="C51" s="65">
        <v>-12.573290825000001</v>
      </c>
      <c r="D51" s="65">
        <f t="shared" si="0"/>
        <v>-9.9755287000000692E-2</v>
      </c>
      <c r="P51" s="56">
        <v>-12.313863754</v>
      </c>
      <c r="Q51" s="56">
        <v>-12.442450523</v>
      </c>
      <c r="R51" s="32">
        <f t="shared" si="2"/>
        <v>-0.12858676899999999</v>
      </c>
    </row>
    <row r="52" spans="1:18">
      <c r="A52">
        <v>50</v>
      </c>
      <c r="B52" s="65">
        <v>-11.408009528999999</v>
      </c>
      <c r="C52" s="65">
        <v>-11.504984856</v>
      </c>
      <c r="D52" s="65">
        <f t="shared" si="0"/>
        <v>-9.6975327000000888E-2</v>
      </c>
      <c r="P52" s="56">
        <v>-11.234154701</v>
      </c>
      <c r="Q52" s="56">
        <v>-11.360082626000001</v>
      </c>
      <c r="R52" s="32">
        <f t="shared" si="2"/>
        <v>-0.12592792500000094</v>
      </c>
    </row>
    <row r="53" spans="1:18">
      <c r="A53">
        <v>51</v>
      </c>
      <c r="B53" s="65">
        <v>-10.689976692</v>
      </c>
      <c r="C53" s="65">
        <v>-10.787559508999999</v>
      </c>
      <c r="D53" s="65">
        <f t="shared" si="0"/>
        <v>-9.7582816999999267E-2</v>
      </c>
      <c r="P53" s="56">
        <v>-10.512022972</v>
      </c>
      <c r="Q53" s="56">
        <v>-10.639955520999999</v>
      </c>
      <c r="R53" s="32">
        <f t="shared" si="2"/>
        <v>-0.12793254899999873</v>
      </c>
    </row>
    <row r="54" spans="1:18">
      <c r="A54">
        <v>52</v>
      </c>
      <c r="B54" s="65">
        <v>-10.314021111000001</v>
      </c>
      <c r="C54" s="65">
        <v>-10.409996033000001</v>
      </c>
      <c r="D54" s="65">
        <f t="shared" si="0"/>
        <v>-9.5974921999999907E-2</v>
      </c>
      <c r="P54" s="56">
        <v>-10.137051582</v>
      </c>
      <c r="Q54" s="56">
        <v>-10.264932632000001</v>
      </c>
      <c r="R54" s="32">
        <f t="shared" si="2"/>
        <v>-0.12788105000000094</v>
      </c>
    </row>
    <row r="55" spans="1:18">
      <c r="A55">
        <v>53</v>
      </c>
      <c r="B55" s="65">
        <v>-10.063673018999999</v>
      </c>
      <c r="C55" s="65">
        <v>-10.160185814</v>
      </c>
      <c r="D55" s="65">
        <f t="shared" si="0"/>
        <v>-9.6512795000000651E-2</v>
      </c>
      <c r="P55" s="56">
        <v>-9.8832960129000007</v>
      </c>
      <c r="Q55" s="56">
        <v>-10.014378548</v>
      </c>
      <c r="R55" s="32">
        <f t="shared" si="2"/>
        <v>-0.13108253509999912</v>
      </c>
    </row>
    <row r="56" spans="1:18">
      <c r="A56">
        <v>54</v>
      </c>
      <c r="B56" s="65">
        <v>-9.8920106887999992</v>
      </c>
      <c r="C56" s="65">
        <v>-9.9870948792000007</v>
      </c>
      <c r="D56" s="65">
        <f t="shared" si="0"/>
        <v>-9.5084190400001489E-2</v>
      </c>
      <c r="P56" s="56">
        <v>-9.7092609406000001</v>
      </c>
      <c r="Q56" s="56">
        <v>-9.8413772582999997</v>
      </c>
      <c r="R56" s="32">
        <f t="shared" si="2"/>
        <v>-0.13211631769999954</v>
      </c>
    </row>
    <row r="57" spans="1:18">
      <c r="A57">
        <v>55</v>
      </c>
      <c r="B57" s="65">
        <v>-9.8255586624000006</v>
      </c>
      <c r="C57" s="65">
        <v>-9.9261569976999997</v>
      </c>
      <c r="D57" s="65">
        <f t="shared" si="0"/>
        <v>-0.10059833529999906</v>
      </c>
      <c r="P57" s="56">
        <v>-9.6661615372000007</v>
      </c>
      <c r="Q57" s="56">
        <v>-9.8090848922999996</v>
      </c>
      <c r="R57" s="32">
        <f t="shared" si="2"/>
        <v>-0.14292335509999887</v>
      </c>
    </row>
    <row r="58" spans="1:18">
      <c r="A58">
        <v>56</v>
      </c>
      <c r="B58" s="65">
        <v>-10.082751274</v>
      </c>
      <c r="C58" s="65">
        <v>-10.180714607000001</v>
      </c>
      <c r="D58" s="65">
        <f t="shared" si="0"/>
        <v>-9.7963333000000929E-2</v>
      </c>
      <c r="P58" s="56">
        <v>-9.9479227066</v>
      </c>
      <c r="Q58" s="56">
        <v>-10.092679977</v>
      </c>
      <c r="R58" s="32">
        <f t="shared" si="2"/>
        <v>-0.14475727039999953</v>
      </c>
    </row>
    <row r="59" spans="1:18">
      <c r="A59">
        <v>57</v>
      </c>
      <c r="B59" s="65">
        <v>-10.352845192</v>
      </c>
      <c r="C59" s="65">
        <v>-10.460412979000001</v>
      </c>
      <c r="D59" s="65">
        <f t="shared" si="0"/>
        <v>-0.10756778700000069</v>
      </c>
      <c r="P59" s="56">
        <v>-10.220259666</v>
      </c>
      <c r="Q59" s="56">
        <v>-10.376853943</v>
      </c>
      <c r="R59" s="32">
        <f t="shared" si="2"/>
        <v>-0.15659427699999995</v>
      </c>
    </row>
    <row r="60" spans="1:18">
      <c r="A60">
        <v>58</v>
      </c>
      <c r="B60" s="65">
        <v>-10.602790833</v>
      </c>
      <c r="C60" s="65">
        <v>-10.708021164</v>
      </c>
      <c r="D60" s="65">
        <f t="shared" si="0"/>
        <v>-0.10523033099999957</v>
      </c>
      <c r="P60" s="56">
        <v>-10.438182831000001</v>
      </c>
      <c r="Q60" s="56">
        <v>-10.591537475999999</v>
      </c>
      <c r="R60" s="32">
        <f t="shared" si="2"/>
        <v>-0.15335464499999851</v>
      </c>
    </row>
    <row r="61" spans="1:18">
      <c r="A61">
        <v>59</v>
      </c>
      <c r="B61" s="65">
        <v>-10.546707153</v>
      </c>
      <c r="C61" s="65">
        <v>-10.640964508</v>
      </c>
      <c r="D61" s="65">
        <f t="shared" si="0"/>
        <v>-9.4257354999999876E-2</v>
      </c>
      <c r="P61" s="56">
        <v>-10.333956718</v>
      </c>
      <c r="Q61" s="56">
        <v>-10.473768234</v>
      </c>
      <c r="R61" s="32">
        <f t="shared" si="2"/>
        <v>-0.13981151599999997</v>
      </c>
    </row>
    <row r="62" spans="1:18">
      <c r="A62">
        <v>60</v>
      </c>
      <c r="B62" s="65">
        <v>-10.213602066</v>
      </c>
      <c r="C62" s="65">
        <v>-10.311394691</v>
      </c>
      <c r="D62" s="65">
        <f t="shared" si="0"/>
        <v>-9.7792625000000299E-2</v>
      </c>
      <c r="P62" s="56">
        <v>-9.9583234787000006</v>
      </c>
      <c r="Q62" s="56">
        <v>-10.095174789</v>
      </c>
      <c r="R62" s="32">
        <f t="shared" si="2"/>
        <v>-0.13685131029999908</v>
      </c>
    </row>
    <row r="63" spans="1:18">
      <c r="A63">
        <v>61</v>
      </c>
      <c r="B63" s="65">
        <v>-9.8907279968000008</v>
      </c>
      <c r="C63" s="65">
        <v>-9.9894771575999997</v>
      </c>
      <c r="D63" s="65">
        <f t="shared" si="0"/>
        <v>-9.8749160799998847E-2</v>
      </c>
      <c r="P63" s="56">
        <v>-9.5858421325999998</v>
      </c>
      <c r="Q63" s="56">
        <v>-9.7201042174999994</v>
      </c>
      <c r="R63" s="32">
        <f t="shared" si="2"/>
        <v>-0.13426208489999958</v>
      </c>
    </row>
    <row r="64" spans="1:18">
      <c r="A64">
        <v>62</v>
      </c>
      <c r="B64" s="65">
        <v>-9.7059793471999996</v>
      </c>
      <c r="C64" s="65">
        <v>-9.8193073273000007</v>
      </c>
      <c r="D64" s="65">
        <f t="shared" si="0"/>
        <v>-0.11332798010000111</v>
      </c>
      <c r="P64" s="56">
        <v>-9.3545703887999991</v>
      </c>
      <c r="Q64" s="56">
        <v>-9.4990034103000003</v>
      </c>
      <c r="R64" s="32">
        <f t="shared" si="2"/>
        <v>-0.14443302150000115</v>
      </c>
    </row>
    <row r="65" spans="1:18">
      <c r="A65">
        <v>63</v>
      </c>
      <c r="B65" s="65">
        <v>-9.8435459136999999</v>
      </c>
      <c r="C65" s="65">
        <v>-9.9473524094000005</v>
      </c>
      <c r="D65" s="65">
        <f t="shared" si="0"/>
        <v>-0.10380649570000067</v>
      </c>
      <c r="P65" s="56">
        <v>-9.4454088210999991</v>
      </c>
      <c r="Q65" s="56">
        <v>-9.5763673782000005</v>
      </c>
      <c r="R65" s="32">
        <f t="shared" si="2"/>
        <v>-0.13095855710000137</v>
      </c>
    </row>
    <row r="66" spans="1:18">
      <c r="A66">
        <v>64</v>
      </c>
      <c r="B66" s="65">
        <v>-9.9856033325000002</v>
      </c>
      <c r="C66" s="65">
        <v>-10.098941803000001</v>
      </c>
      <c r="D66" s="65">
        <f t="shared" si="0"/>
        <v>-0.11333847050000045</v>
      </c>
      <c r="P66" s="56">
        <v>-9.5304813384999996</v>
      </c>
      <c r="Q66" s="56">
        <v>-9.6654548644999991</v>
      </c>
      <c r="R66" s="32">
        <f t="shared" si="2"/>
        <v>-0.13497352599999957</v>
      </c>
    </row>
    <row r="67" spans="1:18">
      <c r="A67">
        <v>65</v>
      </c>
      <c r="B67" s="65">
        <v>-10.236810684</v>
      </c>
      <c r="C67" s="65">
        <v>-10.349619864999999</v>
      </c>
      <c r="D67" s="65">
        <f t="shared" ref="D67:D130" si="3">C67-B67</f>
        <v>-0.11280918099999937</v>
      </c>
      <c r="P67" s="56">
        <v>-9.7317390441999994</v>
      </c>
      <c r="Q67" s="56">
        <v>-9.8627996445000008</v>
      </c>
      <c r="R67" s="32">
        <f t="shared" si="2"/>
        <v>-0.13106060030000144</v>
      </c>
    </row>
    <row r="68" spans="1:18">
      <c r="A68">
        <v>66</v>
      </c>
      <c r="B68" s="65">
        <v>-10.665567398</v>
      </c>
      <c r="C68" s="65">
        <v>-10.794167519</v>
      </c>
      <c r="D68" s="65">
        <f t="shared" si="3"/>
        <v>-0.12860012099999985</v>
      </c>
      <c r="P68" s="56">
        <v>-10.119174004</v>
      </c>
      <c r="Q68" s="56">
        <v>-10.261889458000001</v>
      </c>
      <c r="R68" s="32">
        <f t="shared" si="2"/>
        <v>-0.14271545400000107</v>
      </c>
    </row>
    <row r="69" spans="1:18">
      <c r="A69">
        <v>67</v>
      </c>
      <c r="B69" s="65">
        <v>-11.488693237</v>
      </c>
      <c r="C69" s="65">
        <v>-11.61560154</v>
      </c>
      <c r="D69" s="65">
        <f t="shared" si="3"/>
        <v>-0.12690830300000044</v>
      </c>
      <c r="P69" s="56">
        <v>-10.947271346999999</v>
      </c>
      <c r="Q69" s="56">
        <v>-11.090338707000001</v>
      </c>
      <c r="R69" s="32">
        <f t="shared" si="2"/>
        <v>-0.14306736000000164</v>
      </c>
    </row>
    <row r="70" spans="1:18">
      <c r="A70">
        <v>68</v>
      </c>
      <c r="B70" s="65">
        <v>-12.678055763</v>
      </c>
      <c r="C70" s="65">
        <v>-12.82714653</v>
      </c>
      <c r="D70" s="65">
        <f t="shared" si="3"/>
        <v>-0.14909076700000057</v>
      </c>
      <c r="P70" s="56">
        <v>-12.156322479</v>
      </c>
      <c r="Q70" s="56">
        <v>-12.319202423</v>
      </c>
      <c r="R70" s="32">
        <f t="shared" si="2"/>
        <v>-0.16287994400000017</v>
      </c>
    </row>
    <row r="71" spans="1:18">
      <c r="A71">
        <v>69</v>
      </c>
      <c r="B71" s="65">
        <v>-14.511120796</v>
      </c>
      <c r="C71" s="65">
        <v>-14.724248886</v>
      </c>
      <c r="D71" s="65">
        <f t="shared" si="3"/>
        <v>-0.21312808999999966</v>
      </c>
      <c r="P71" s="56">
        <v>-13.982871056</v>
      </c>
      <c r="Q71" s="56">
        <v>-14.206591606</v>
      </c>
      <c r="R71" s="32">
        <f t="shared" si="2"/>
        <v>-0.22372054999999946</v>
      </c>
    </row>
    <row r="72" spans="1:18">
      <c r="A72">
        <v>70</v>
      </c>
      <c r="B72" s="65">
        <v>-17.019935608000001</v>
      </c>
      <c r="C72" s="65">
        <v>-17.282911300999999</v>
      </c>
      <c r="D72" s="65">
        <f t="shared" si="3"/>
        <v>-0.26297569299999779</v>
      </c>
      <c r="P72" s="56">
        <v>-16.505498886000002</v>
      </c>
      <c r="Q72" s="56">
        <v>-16.773593902999998</v>
      </c>
      <c r="R72" s="32">
        <f t="shared" ref="R72:R132" si="4">Q72-P72</f>
        <v>-0.26809501699999672</v>
      </c>
    </row>
    <row r="73" spans="1:18">
      <c r="A73">
        <v>71</v>
      </c>
      <c r="B73" s="65">
        <v>-20.05109787</v>
      </c>
      <c r="C73" s="65">
        <v>-20.340650558</v>
      </c>
      <c r="D73" s="65">
        <f t="shared" si="3"/>
        <v>-0.28955268800000056</v>
      </c>
      <c r="P73" s="56">
        <v>-19.550968170000001</v>
      </c>
      <c r="Q73" s="56">
        <v>-19.838829041</v>
      </c>
      <c r="R73" s="32">
        <f t="shared" si="4"/>
        <v>-0.28786087099999946</v>
      </c>
    </row>
    <row r="74" spans="1:18">
      <c r="A74">
        <v>72</v>
      </c>
      <c r="B74" s="65">
        <v>-23.252109527999998</v>
      </c>
      <c r="C74" s="65">
        <v>-23.537038803000002</v>
      </c>
      <c r="D74" s="65">
        <f t="shared" si="3"/>
        <v>-0.2849292750000032</v>
      </c>
      <c r="P74" s="56">
        <v>-22.768693924000001</v>
      </c>
      <c r="Q74" s="56">
        <v>-23.052326202</v>
      </c>
      <c r="R74" s="32">
        <f t="shared" si="4"/>
        <v>-0.28363227799999891</v>
      </c>
    </row>
    <row r="75" spans="1:18">
      <c r="A75">
        <v>73</v>
      </c>
      <c r="B75" s="65">
        <v>-26.151750565</v>
      </c>
      <c r="C75" s="65">
        <v>-26.412334441999999</v>
      </c>
      <c r="D75" s="65">
        <f t="shared" si="3"/>
        <v>-0.26058387699999841</v>
      </c>
      <c r="P75" s="56">
        <v>-25.669685363999999</v>
      </c>
      <c r="Q75" s="56">
        <v>-25.935756683000001</v>
      </c>
      <c r="R75" s="32">
        <f t="shared" si="4"/>
        <v>-0.26607131900000169</v>
      </c>
    </row>
    <row r="76" spans="1:18">
      <c r="A76">
        <v>74</v>
      </c>
      <c r="B76" s="65">
        <v>-28.381420134999999</v>
      </c>
      <c r="C76" s="65">
        <v>-28.610433577999999</v>
      </c>
      <c r="D76" s="65">
        <f t="shared" si="3"/>
        <v>-0.22901344299999948</v>
      </c>
      <c r="P76" s="56">
        <v>-27.913751602000001</v>
      </c>
      <c r="Q76" s="56">
        <v>-28.158540725999998</v>
      </c>
      <c r="R76" s="32">
        <f t="shared" si="4"/>
        <v>-0.24478912399999686</v>
      </c>
    </row>
    <row r="77" spans="1:18">
      <c r="A77">
        <v>75</v>
      </c>
      <c r="B77" s="65">
        <v>-29.830068588</v>
      </c>
      <c r="C77" s="65">
        <v>-30.024341583000002</v>
      </c>
      <c r="D77" s="65">
        <f t="shared" si="3"/>
        <v>-0.19427299500000217</v>
      </c>
      <c r="P77" s="56">
        <v>-29.376775742</v>
      </c>
      <c r="Q77" s="56">
        <v>-29.597515105999999</v>
      </c>
      <c r="R77" s="32">
        <f t="shared" si="4"/>
        <v>-0.22073936399999994</v>
      </c>
    </row>
    <row r="78" spans="1:18">
      <c r="A78">
        <v>76</v>
      </c>
      <c r="B78" s="65">
        <v>-30.430234908999999</v>
      </c>
      <c r="C78" s="65">
        <v>-30.583824157999999</v>
      </c>
      <c r="D78" s="65">
        <f t="shared" si="3"/>
        <v>-0.15358924899999948</v>
      </c>
      <c r="P78" s="56">
        <v>-30.002511978000001</v>
      </c>
      <c r="Q78" s="56">
        <v>-30.190942763999999</v>
      </c>
      <c r="R78" s="32">
        <f t="shared" si="4"/>
        <v>-0.18843078599999785</v>
      </c>
    </row>
    <row r="79" spans="1:18">
      <c r="A79">
        <v>77</v>
      </c>
      <c r="B79" s="65">
        <v>-30.236577988000001</v>
      </c>
      <c r="C79" s="65">
        <v>-30.346508025999999</v>
      </c>
      <c r="D79" s="65">
        <f t="shared" si="3"/>
        <v>-0.10993003799999812</v>
      </c>
      <c r="P79" s="56">
        <v>-29.841386794999998</v>
      </c>
      <c r="Q79" s="56">
        <v>-29.996812819999999</v>
      </c>
      <c r="R79" s="32">
        <f t="shared" si="4"/>
        <v>-0.15542602500000058</v>
      </c>
    </row>
    <row r="80" spans="1:18">
      <c r="A80">
        <v>78</v>
      </c>
      <c r="B80" s="65">
        <v>-29.267623901</v>
      </c>
      <c r="C80" s="65">
        <v>-29.326408386000001</v>
      </c>
      <c r="D80" s="65">
        <f t="shared" si="3"/>
        <v>-5.8784485000000331E-2</v>
      </c>
      <c r="P80" s="56">
        <v>-28.909162520999999</v>
      </c>
      <c r="Q80" s="56">
        <v>-29.023881912</v>
      </c>
      <c r="R80" s="32">
        <f t="shared" si="4"/>
        <v>-0.11471939100000128</v>
      </c>
    </row>
    <row r="81" spans="1:18">
      <c r="A81">
        <v>79</v>
      </c>
      <c r="B81" s="65">
        <v>-27.492778778000002</v>
      </c>
      <c r="C81" s="65">
        <v>-27.498867035</v>
      </c>
      <c r="D81" s="65">
        <f t="shared" si="3"/>
        <v>-6.088256999998265E-3</v>
      </c>
      <c r="P81" s="56">
        <v>-27.162477493000001</v>
      </c>
      <c r="Q81" s="56">
        <v>-27.237085342</v>
      </c>
      <c r="R81" s="32">
        <f t="shared" si="4"/>
        <v>-7.4607848999999504E-2</v>
      </c>
    </row>
    <row r="82" spans="1:18">
      <c r="A82">
        <v>80</v>
      </c>
      <c r="B82" s="65">
        <v>-24.975549697999998</v>
      </c>
      <c r="C82" s="65">
        <v>-24.940359116</v>
      </c>
      <c r="D82" s="65">
        <f t="shared" si="3"/>
        <v>3.5190581999998471E-2</v>
      </c>
      <c r="P82" s="56">
        <v>-24.680366515999999</v>
      </c>
      <c r="Q82" s="56">
        <v>-24.723812103</v>
      </c>
      <c r="R82" s="32">
        <f t="shared" si="4"/>
        <v>-4.3445587000000785E-2</v>
      </c>
    </row>
    <row r="83" spans="1:18">
      <c r="A83">
        <v>81</v>
      </c>
      <c r="B83" s="65">
        <v>-21.997623443999998</v>
      </c>
      <c r="C83" s="65">
        <v>-21.945211410999999</v>
      </c>
      <c r="D83" s="65">
        <f t="shared" si="3"/>
        <v>5.2412032999999525E-2</v>
      </c>
      <c r="P83" s="56">
        <v>-21.738050461</v>
      </c>
      <c r="Q83" s="56">
        <v>-21.771852493000001</v>
      </c>
      <c r="R83" s="32">
        <f t="shared" si="4"/>
        <v>-3.3802032000000537E-2</v>
      </c>
    </row>
    <row r="84" spans="1:18">
      <c r="A84">
        <v>82</v>
      </c>
      <c r="B84" s="65">
        <v>-19.007196426</v>
      </c>
      <c r="C84" s="65">
        <v>-18.966047286999999</v>
      </c>
      <c r="D84" s="65">
        <f t="shared" si="3"/>
        <v>4.1149139000001611E-2</v>
      </c>
      <c r="P84" s="56">
        <v>-18.804080963000001</v>
      </c>
      <c r="Q84" s="56">
        <v>-18.847944259999998</v>
      </c>
      <c r="R84" s="32">
        <f t="shared" si="4"/>
        <v>-4.3863296999997914E-2</v>
      </c>
    </row>
    <row r="85" spans="1:18">
      <c r="A85">
        <v>83</v>
      </c>
      <c r="B85" s="65">
        <v>-16.600721359000001</v>
      </c>
      <c r="C85" s="65">
        <v>-16.581506729000001</v>
      </c>
      <c r="D85" s="65">
        <f t="shared" si="3"/>
        <v>1.9214630000000454E-2</v>
      </c>
      <c r="P85" s="56">
        <v>-16.453493118000001</v>
      </c>
      <c r="Q85" s="56">
        <v>-16.519691467000001</v>
      </c>
      <c r="R85" s="32">
        <f t="shared" si="4"/>
        <v>-6.6198349000000434E-2</v>
      </c>
    </row>
    <row r="86" spans="1:18">
      <c r="A86">
        <v>84</v>
      </c>
      <c r="B86" s="65">
        <v>-14.931236266999999</v>
      </c>
      <c r="C86" s="65">
        <v>-14.907443046999999</v>
      </c>
      <c r="D86" s="65">
        <f t="shared" si="3"/>
        <v>2.3793219999999948E-2</v>
      </c>
      <c r="P86" s="56">
        <v>-14.818469048000001</v>
      </c>
      <c r="Q86" s="56">
        <v>-14.882135391</v>
      </c>
      <c r="R86" s="32">
        <f t="shared" si="4"/>
        <v>-6.3666342999999515E-2</v>
      </c>
    </row>
    <row r="87" spans="1:18">
      <c r="A87">
        <v>85</v>
      </c>
      <c r="B87" s="65">
        <v>-13.679179191999999</v>
      </c>
      <c r="C87" s="65">
        <v>-13.649697304</v>
      </c>
      <c r="D87" s="65">
        <f t="shared" si="3"/>
        <v>2.9481887999999401E-2</v>
      </c>
      <c r="P87" s="56">
        <v>-13.557686806</v>
      </c>
      <c r="Q87" s="56">
        <v>-13.618517876</v>
      </c>
      <c r="R87" s="32">
        <f t="shared" si="4"/>
        <v>-6.0831070000000764E-2</v>
      </c>
    </row>
    <row r="88" spans="1:18">
      <c r="A88">
        <v>86</v>
      </c>
      <c r="B88" s="65">
        <v>-12.609919548000001</v>
      </c>
      <c r="C88" s="65">
        <v>-12.585946083</v>
      </c>
      <c r="D88" s="65">
        <f t="shared" si="3"/>
        <v>2.3973465000000971E-2</v>
      </c>
      <c r="P88" s="56">
        <v>-12.469099998000001</v>
      </c>
      <c r="Q88" s="56">
        <v>-12.524524689</v>
      </c>
      <c r="R88" s="32">
        <f t="shared" si="4"/>
        <v>-5.5424690999998916E-2</v>
      </c>
    </row>
    <row r="89" spans="1:18">
      <c r="A89">
        <v>87</v>
      </c>
      <c r="B89" s="65">
        <v>-11.766198158</v>
      </c>
      <c r="C89" s="65">
        <v>-11.755290985</v>
      </c>
      <c r="D89" s="65">
        <f t="shared" si="3"/>
        <v>1.0907172999999659E-2</v>
      </c>
      <c r="P89" s="56">
        <v>-11.571083069</v>
      </c>
      <c r="Q89" s="56">
        <v>-11.627267838</v>
      </c>
      <c r="R89" s="32">
        <f t="shared" si="4"/>
        <v>-5.618476899999969E-2</v>
      </c>
    </row>
    <row r="90" spans="1:18">
      <c r="A90">
        <v>88</v>
      </c>
      <c r="B90" s="65">
        <v>-11.044525146</v>
      </c>
      <c r="C90" s="65">
        <v>-11.033274650999999</v>
      </c>
      <c r="D90" s="65">
        <f t="shared" si="3"/>
        <v>1.1250495000000527E-2</v>
      </c>
      <c r="P90" s="56">
        <v>-10.813140869</v>
      </c>
      <c r="Q90" s="56">
        <v>-10.857227325</v>
      </c>
      <c r="R90" s="32">
        <f t="shared" si="4"/>
        <v>-4.4086456000000496E-2</v>
      </c>
    </row>
    <row r="91" spans="1:18">
      <c r="A91">
        <v>89</v>
      </c>
      <c r="B91" s="65">
        <v>-10.350468636</v>
      </c>
      <c r="C91" s="65">
        <v>-10.353264809000001</v>
      </c>
      <c r="D91" s="65">
        <f t="shared" si="3"/>
        <v>-2.7961730000001239E-3</v>
      </c>
      <c r="P91" s="56">
        <v>-10.084594727000001</v>
      </c>
      <c r="Q91" s="56">
        <v>-10.132310866999999</v>
      </c>
      <c r="R91" s="32">
        <f t="shared" si="4"/>
        <v>-4.7716139999998575E-2</v>
      </c>
    </row>
    <row r="92" spans="1:18">
      <c r="A92">
        <v>90</v>
      </c>
      <c r="B92" s="65">
        <v>-9.7317028045999994</v>
      </c>
      <c r="C92" s="65">
        <v>-9.7632465363000005</v>
      </c>
      <c r="D92" s="65">
        <f t="shared" si="3"/>
        <v>-3.1543731700001132E-2</v>
      </c>
      <c r="P92" s="56">
        <v>-9.4176521301000005</v>
      </c>
      <c r="Q92" s="56">
        <v>-9.4835290908999994</v>
      </c>
      <c r="R92" s="32">
        <f t="shared" si="4"/>
        <v>-6.587696079999894E-2</v>
      </c>
    </row>
    <row r="93" spans="1:18">
      <c r="A93">
        <v>91</v>
      </c>
      <c r="B93" s="65">
        <v>-9.2219285964999997</v>
      </c>
      <c r="C93" s="65">
        <v>-9.2459363936999992</v>
      </c>
      <c r="D93" s="65">
        <f t="shared" si="3"/>
        <v>-2.4007797199999459E-2</v>
      </c>
      <c r="P93" s="56">
        <v>-8.8775024414000008</v>
      </c>
      <c r="Q93" s="56">
        <v>-8.9225425719999993</v>
      </c>
      <c r="R93" s="32">
        <f t="shared" si="4"/>
        <v>-4.5040130599998562E-2</v>
      </c>
    </row>
    <row r="94" spans="1:18">
      <c r="A94">
        <v>92</v>
      </c>
      <c r="B94" s="65">
        <v>-8.9226627349999994</v>
      </c>
      <c r="C94" s="65">
        <v>-8.9541788101000002</v>
      </c>
      <c r="D94" s="65">
        <f t="shared" si="3"/>
        <v>-3.1516075100000762E-2</v>
      </c>
      <c r="P94" s="56">
        <v>-8.5350456238000003</v>
      </c>
      <c r="Q94" s="56">
        <v>-8.5643949509000006</v>
      </c>
      <c r="R94" s="32">
        <f t="shared" si="4"/>
        <v>-2.9349327100000266E-2</v>
      </c>
    </row>
    <row r="95" spans="1:18">
      <c r="A95">
        <v>93</v>
      </c>
      <c r="B95" s="65">
        <v>-8.7689952850000008</v>
      </c>
      <c r="C95" s="65">
        <v>-8.8432598113999994</v>
      </c>
      <c r="D95" s="65">
        <f t="shared" si="3"/>
        <v>-7.4264526399998587E-2</v>
      </c>
      <c r="P95" s="56">
        <v>-8.3494091033999993</v>
      </c>
      <c r="Q95" s="56">
        <v>-8.4081287384000003</v>
      </c>
      <c r="R95" s="32">
        <f t="shared" si="4"/>
        <v>-5.8719635000000991E-2</v>
      </c>
    </row>
    <row r="96" spans="1:18">
      <c r="A96">
        <v>94</v>
      </c>
      <c r="B96" s="65">
        <v>-8.7638759613000001</v>
      </c>
      <c r="C96" s="65">
        <v>-8.8447504043999992</v>
      </c>
      <c r="D96" s="65">
        <f t="shared" si="3"/>
        <v>-8.0874443099999027E-2</v>
      </c>
      <c r="P96" s="56">
        <v>-8.3230199813999999</v>
      </c>
      <c r="Q96" s="56">
        <v>-8.3824672698999994</v>
      </c>
      <c r="R96" s="32">
        <f t="shared" si="4"/>
        <v>-5.9447288499999473E-2</v>
      </c>
    </row>
    <row r="97" spans="1:18">
      <c r="A97">
        <v>95</v>
      </c>
      <c r="B97" s="65">
        <v>-8.8751230240000005</v>
      </c>
      <c r="C97" s="65">
        <v>-8.9408397675</v>
      </c>
      <c r="D97" s="65">
        <f t="shared" si="3"/>
        <v>-6.5716743499999453E-2</v>
      </c>
      <c r="P97" s="56">
        <v>-8.4302511214999996</v>
      </c>
      <c r="Q97" s="56">
        <v>-8.4838628769</v>
      </c>
      <c r="R97" s="32">
        <f t="shared" si="4"/>
        <v>-5.3611755400000405E-2</v>
      </c>
    </row>
    <row r="98" spans="1:18">
      <c r="A98">
        <v>96</v>
      </c>
      <c r="B98" s="65">
        <v>-9.1779251099000003</v>
      </c>
      <c r="C98" s="65">
        <v>-9.2501115799000004</v>
      </c>
      <c r="D98" s="65">
        <f t="shared" si="3"/>
        <v>-7.2186470000000114E-2</v>
      </c>
      <c r="P98" s="56">
        <v>-8.7418994903999998</v>
      </c>
      <c r="Q98" s="56">
        <v>-8.8070411681999996</v>
      </c>
      <c r="R98" s="32">
        <f t="shared" si="4"/>
        <v>-6.5141677799999798E-2</v>
      </c>
    </row>
    <row r="99" spans="1:18">
      <c r="A99">
        <v>97</v>
      </c>
      <c r="B99" s="65">
        <v>-9.5953845978000007</v>
      </c>
      <c r="C99" s="65">
        <v>-9.6972465514999993</v>
      </c>
      <c r="D99" s="65">
        <f t="shared" si="3"/>
        <v>-0.10186195369999851</v>
      </c>
      <c r="P99" s="56">
        <v>-9.1438913344999992</v>
      </c>
      <c r="Q99" s="56">
        <v>-9.2544660568000001</v>
      </c>
      <c r="R99" s="32">
        <f t="shared" si="4"/>
        <v>-0.11057472230000087</v>
      </c>
    </row>
    <row r="100" spans="1:18">
      <c r="A100">
        <v>98</v>
      </c>
      <c r="B100" s="65">
        <v>-10.078763962</v>
      </c>
      <c r="C100" s="65">
        <v>-10.20880127</v>
      </c>
      <c r="D100" s="65">
        <f t="shared" si="3"/>
        <v>-0.13003730800000035</v>
      </c>
      <c r="P100" s="56">
        <v>-9.6226377487000008</v>
      </c>
      <c r="Q100" s="56">
        <v>-9.7588644028000004</v>
      </c>
      <c r="R100" s="32">
        <f t="shared" si="4"/>
        <v>-0.13622665409999968</v>
      </c>
    </row>
    <row r="101" spans="1:18">
      <c r="A101">
        <v>99</v>
      </c>
      <c r="B101" s="65">
        <v>-10.699222564999999</v>
      </c>
      <c r="C101" s="65">
        <v>-10.809401512000001</v>
      </c>
      <c r="D101" s="65">
        <f t="shared" si="3"/>
        <v>-0.11017894700000141</v>
      </c>
      <c r="P101" s="56">
        <v>-10.224187851</v>
      </c>
      <c r="Q101" s="56">
        <v>-10.351784706</v>
      </c>
      <c r="R101" s="32">
        <f t="shared" si="4"/>
        <v>-0.12759685500000018</v>
      </c>
    </row>
    <row r="102" spans="1:18">
      <c r="A102">
        <v>100</v>
      </c>
      <c r="B102" s="65">
        <v>-11.317871093999999</v>
      </c>
      <c r="C102" s="65">
        <v>-11.439126968</v>
      </c>
      <c r="D102" s="65">
        <f t="shared" si="3"/>
        <v>-0.12125587400000093</v>
      </c>
      <c r="P102" s="56">
        <v>-10.83490181</v>
      </c>
      <c r="Q102" s="56">
        <v>-10.964888573</v>
      </c>
      <c r="R102" s="32">
        <f t="shared" si="4"/>
        <v>-0.12998676299999978</v>
      </c>
    </row>
    <row r="103" spans="1:18">
      <c r="A103">
        <v>101</v>
      </c>
      <c r="B103" s="65">
        <v>-12.02068615</v>
      </c>
      <c r="C103" s="65">
        <v>-12.170971870000001</v>
      </c>
      <c r="D103" s="65">
        <f t="shared" si="3"/>
        <v>-0.15028572000000118</v>
      </c>
      <c r="P103" s="56">
        <v>-11.523213387</v>
      </c>
      <c r="Q103" s="56">
        <v>-11.689945221</v>
      </c>
      <c r="R103" s="32">
        <f t="shared" si="4"/>
        <v>-0.16673183400000013</v>
      </c>
    </row>
    <row r="104" spans="1:18">
      <c r="A104">
        <v>102</v>
      </c>
      <c r="B104" s="65">
        <v>-12.797777176</v>
      </c>
      <c r="C104" s="65">
        <v>-12.956615448000001</v>
      </c>
      <c r="D104" s="65">
        <f t="shared" si="3"/>
        <v>-0.15883827200000056</v>
      </c>
      <c r="P104" s="56">
        <v>-12.271164894</v>
      </c>
      <c r="Q104" s="56">
        <v>-12.443839072999999</v>
      </c>
      <c r="R104" s="32">
        <f t="shared" si="4"/>
        <v>-0.17267417899999948</v>
      </c>
    </row>
    <row r="105" spans="1:18">
      <c r="A105">
        <v>103</v>
      </c>
      <c r="B105" s="65">
        <v>-13.791648865000001</v>
      </c>
      <c r="C105" s="65">
        <v>-13.993660927000001</v>
      </c>
      <c r="D105" s="65">
        <f t="shared" si="3"/>
        <v>-0.20201206199999966</v>
      </c>
      <c r="P105" s="56">
        <v>-13.244066238</v>
      </c>
      <c r="Q105" s="56">
        <v>-13.409511566000001</v>
      </c>
      <c r="R105" s="32">
        <f t="shared" si="4"/>
        <v>-0.16544532800000056</v>
      </c>
    </row>
    <row r="106" spans="1:18">
      <c r="A106">
        <v>104</v>
      </c>
      <c r="B106" s="65">
        <v>-15.075229645</v>
      </c>
      <c r="C106" s="65">
        <v>-15.45482254</v>
      </c>
      <c r="D106" s="65">
        <f t="shared" si="3"/>
        <v>-0.37959289500000004</v>
      </c>
      <c r="P106" s="56">
        <v>-14.500904083</v>
      </c>
      <c r="Q106" s="56">
        <v>-14.807837486</v>
      </c>
      <c r="R106" s="32">
        <f t="shared" si="4"/>
        <v>-0.30693340300000038</v>
      </c>
    </row>
    <row r="107" spans="1:18">
      <c r="A107">
        <v>105</v>
      </c>
      <c r="B107" s="65">
        <v>-16.842699051</v>
      </c>
      <c r="C107" s="65">
        <v>-17.447082519999999</v>
      </c>
      <c r="D107" s="65">
        <f t="shared" si="3"/>
        <v>-0.60438346899999829</v>
      </c>
      <c r="P107" s="56">
        <v>-16.250988007</v>
      </c>
      <c r="Q107" s="56">
        <v>-16.758489609000002</v>
      </c>
      <c r="R107" s="32">
        <f t="shared" si="4"/>
        <v>-0.50750160200000138</v>
      </c>
    </row>
    <row r="108" spans="1:18">
      <c r="A108">
        <v>106</v>
      </c>
      <c r="B108" s="65">
        <v>-19.153726578000001</v>
      </c>
      <c r="C108" s="65">
        <v>-19.835886001999999</v>
      </c>
      <c r="D108" s="65">
        <f t="shared" si="3"/>
        <v>-0.68215942399999818</v>
      </c>
      <c r="P108" s="56">
        <v>-18.590866088999999</v>
      </c>
      <c r="Q108" s="56">
        <v>-19.166791916000001</v>
      </c>
      <c r="R108" s="32">
        <f t="shared" si="4"/>
        <v>-0.5759258270000025</v>
      </c>
    </row>
    <row r="109" spans="1:18">
      <c r="A109">
        <v>107</v>
      </c>
      <c r="B109" s="65">
        <v>-21.896348953</v>
      </c>
      <c r="C109" s="65">
        <v>-22.462581634999999</v>
      </c>
      <c r="D109" s="65">
        <f t="shared" si="3"/>
        <v>-0.56623268199999899</v>
      </c>
      <c r="P109" s="56">
        <v>-21.376171112000002</v>
      </c>
      <c r="Q109" s="56">
        <v>-21.82535553</v>
      </c>
      <c r="R109" s="32">
        <f t="shared" si="4"/>
        <v>-0.44918441799999798</v>
      </c>
    </row>
    <row r="110" spans="1:18">
      <c r="A110">
        <v>108</v>
      </c>
      <c r="B110" s="65">
        <v>-24.642848968999999</v>
      </c>
      <c r="C110" s="65">
        <v>-25.04058075</v>
      </c>
      <c r="D110" s="65">
        <f t="shared" si="3"/>
        <v>-0.39773178100000095</v>
      </c>
      <c r="P110" s="56">
        <v>-24.157014846999999</v>
      </c>
      <c r="Q110" s="56">
        <v>-24.442163467</v>
      </c>
      <c r="R110" s="32">
        <f t="shared" si="4"/>
        <v>-0.28514862000000107</v>
      </c>
    </row>
    <row r="111" spans="1:18">
      <c r="A111">
        <v>109</v>
      </c>
      <c r="B111" s="65">
        <v>-27.011974335000001</v>
      </c>
      <c r="C111" s="65">
        <v>-27.263772964000001</v>
      </c>
      <c r="D111" s="65">
        <f t="shared" si="3"/>
        <v>-0.25179862899999961</v>
      </c>
      <c r="P111" s="56">
        <v>-26.544240951999999</v>
      </c>
      <c r="Q111" s="56">
        <v>-26.704162598</v>
      </c>
      <c r="R111" s="32">
        <f t="shared" si="4"/>
        <v>-0.15992164600000081</v>
      </c>
    </row>
    <row r="112" spans="1:18">
      <c r="A112">
        <v>110</v>
      </c>
      <c r="B112" s="65">
        <v>-28.660968781000001</v>
      </c>
      <c r="C112" s="65">
        <v>-28.832265853999999</v>
      </c>
      <c r="D112" s="65">
        <f t="shared" si="3"/>
        <v>-0.17129707299999808</v>
      </c>
      <c r="P112" s="56">
        <v>-28.209314345999999</v>
      </c>
      <c r="Q112" s="56">
        <v>-28.326930999999998</v>
      </c>
      <c r="R112" s="32">
        <f t="shared" si="4"/>
        <v>-0.11761665399999899</v>
      </c>
    </row>
    <row r="113" spans="1:18">
      <c r="A113">
        <v>111</v>
      </c>
      <c r="B113" s="65">
        <v>-29.537803650000001</v>
      </c>
      <c r="C113" s="65">
        <v>-29.635885239</v>
      </c>
      <c r="D113" s="65">
        <f t="shared" si="3"/>
        <v>-9.8081588999999525E-2</v>
      </c>
      <c r="P113" s="56">
        <v>-29.105537415000001</v>
      </c>
      <c r="Q113" s="56">
        <v>-29.196809769000001</v>
      </c>
      <c r="R113" s="32">
        <f t="shared" si="4"/>
        <v>-9.1272354000000888E-2</v>
      </c>
    </row>
    <row r="114" spans="1:18">
      <c r="A114">
        <v>112</v>
      </c>
      <c r="B114" s="65">
        <v>-29.575792313000001</v>
      </c>
      <c r="C114" s="65">
        <v>-29.587253571000002</v>
      </c>
      <c r="D114" s="65">
        <f t="shared" si="3"/>
        <v>-1.146125800000064E-2</v>
      </c>
      <c r="P114" s="56">
        <v>-29.174215317000002</v>
      </c>
      <c r="Q114" s="56">
        <v>-29.230882645000001</v>
      </c>
      <c r="R114" s="32">
        <f t="shared" si="4"/>
        <v>-5.6667327999999628E-2</v>
      </c>
    </row>
    <row r="115" spans="1:18">
      <c r="A115">
        <v>113</v>
      </c>
      <c r="B115" s="65">
        <v>-28.891397476000002</v>
      </c>
      <c r="C115" s="65">
        <v>-28.777276993000001</v>
      </c>
      <c r="D115" s="65">
        <f t="shared" si="3"/>
        <v>0.11412048300000066</v>
      </c>
      <c r="P115" s="56">
        <v>-28.520431518999999</v>
      </c>
      <c r="Q115" s="56">
        <v>-28.498661040999998</v>
      </c>
      <c r="R115" s="32">
        <f t="shared" si="4"/>
        <v>2.1770478000000537E-2</v>
      </c>
    </row>
    <row r="116" spans="1:18">
      <c r="A116">
        <v>114</v>
      </c>
      <c r="B116" s="65">
        <v>-27.467962265000001</v>
      </c>
      <c r="C116" s="65">
        <v>-27.236370087000001</v>
      </c>
      <c r="D116" s="65">
        <f t="shared" si="3"/>
        <v>0.23159217799999965</v>
      </c>
      <c r="P116" s="56">
        <v>-27.123584746999999</v>
      </c>
      <c r="Q116" s="56">
        <v>-27.030277252000001</v>
      </c>
      <c r="R116" s="32">
        <f t="shared" si="4"/>
        <v>9.3307494999997687E-2</v>
      </c>
    </row>
    <row r="117" spans="1:18">
      <c r="A117">
        <v>115</v>
      </c>
      <c r="B117" s="65">
        <v>-25.31398201</v>
      </c>
      <c r="C117" s="65">
        <v>-25.046218872000001</v>
      </c>
      <c r="D117" s="65">
        <f t="shared" si="3"/>
        <v>0.2677631379999994</v>
      </c>
      <c r="P117" s="56">
        <v>-24.981031418000001</v>
      </c>
      <c r="Q117" s="56">
        <v>-24.889478683</v>
      </c>
      <c r="R117" s="32">
        <f t="shared" si="4"/>
        <v>9.1552735000000496E-2</v>
      </c>
    </row>
    <row r="118" spans="1:18">
      <c r="A118">
        <v>116</v>
      </c>
      <c r="B118" s="65">
        <v>-22.520462036000001</v>
      </c>
      <c r="C118" s="65">
        <v>-22.356592178</v>
      </c>
      <c r="D118" s="65">
        <f t="shared" si="3"/>
        <v>0.16386985800000176</v>
      </c>
      <c r="P118" s="56">
        <v>-22.194816588999998</v>
      </c>
      <c r="Q118" s="56">
        <v>-22.238914489999999</v>
      </c>
      <c r="R118" s="32">
        <f t="shared" si="4"/>
        <v>-4.4097901000000661E-2</v>
      </c>
    </row>
    <row r="119" spans="1:18">
      <c r="A119">
        <v>117</v>
      </c>
      <c r="B119" s="65">
        <v>-19.450687408</v>
      </c>
      <c r="C119" s="65">
        <v>-19.476325988999999</v>
      </c>
      <c r="D119" s="65">
        <f t="shared" si="3"/>
        <v>-2.563858099999905E-2</v>
      </c>
      <c r="P119" s="56">
        <v>-19.136299133000001</v>
      </c>
      <c r="Q119" s="56">
        <v>-19.389432907</v>
      </c>
      <c r="R119" s="32">
        <f t="shared" si="4"/>
        <v>-0.25313377399999837</v>
      </c>
    </row>
    <row r="120" spans="1:18">
      <c r="A120">
        <v>118</v>
      </c>
      <c r="B120" s="65">
        <v>-16.516906737999999</v>
      </c>
      <c r="C120" s="65">
        <v>-16.687080383000001</v>
      </c>
      <c r="D120" s="65">
        <f t="shared" si="3"/>
        <v>-0.17017364500000198</v>
      </c>
      <c r="P120" s="56">
        <v>-16.227724075000001</v>
      </c>
      <c r="Q120" s="56">
        <v>-16.636695862</v>
      </c>
      <c r="R120" s="32">
        <f t="shared" si="4"/>
        <v>-0.4089717869999987</v>
      </c>
    </row>
    <row r="121" spans="1:18">
      <c r="A121">
        <v>119</v>
      </c>
      <c r="B121" s="65">
        <v>-14.229961395</v>
      </c>
      <c r="C121" s="65">
        <v>-14.416551589999999</v>
      </c>
      <c r="D121" s="65">
        <f t="shared" si="3"/>
        <v>-0.18659019499999907</v>
      </c>
      <c r="P121" s="56">
        <v>-13.967720032000001</v>
      </c>
      <c r="Q121" s="56">
        <v>-14.368445396</v>
      </c>
      <c r="R121" s="32">
        <f t="shared" si="4"/>
        <v>-0.40072536399999947</v>
      </c>
    </row>
    <row r="122" spans="1:18">
      <c r="A122">
        <v>120</v>
      </c>
      <c r="B122" s="65">
        <v>-12.696412086</v>
      </c>
      <c r="C122" s="65">
        <v>-12.845972060999999</v>
      </c>
      <c r="D122" s="65">
        <f t="shared" si="3"/>
        <v>-0.14955997499999896</v>
      </c>
      <c r="P122" s="56">
        <v>-12.421289443999999</v>
      </c>
      <c r="Q122" s="56">
        <v>-12.764296531999999</v>
      </c>
      <c r="R122" s="32">
        <f t="shared" si="4"/>
        <v>-0.34300708800000024</v>
      </c>
    </row>
    <row r="123" spans="1:18">
      <c r="A123">
        <v>121</v>
      </c>
      <c r="B123" s="65">
        <v>-11.631021499999999</v>
      </c>
      <c r="C123" s="65">
        <v>-11.770669936999999</v>
      </c>
      <c r="D123" s="65">
        <f t="shared" si="3"/>
        <v>-0.13964843699999996</v>
      </c>
      <c r="P123" s="56">
        <v>-11.318337440000001</v>
      </c>
      <c r="Q123" s="56">
        <v>-11.622749328999999</v>
      </c>
      <c r="R123" s="32">
        <f t="shared" si="4"/>
        <v>-0.30441188899999894</v>
      </c>
    </row>
    <row r="124" spans="1:18">
      <c r="A124">
        <v>122</v>
      </c>
      <c r="B124" s="65">
        <v>-10.729027748</v>
      </c>
      <c r="C124" s="65">
        <v>-10.896681786</v>
      </c>
      <c r="D124" s="65">
        <f t="shared" si="3"/>
        <v>-0.16765403800000023</v>
      </c>
      <c r="P124" s="56">
        <v>-10.399007796999999</v>
      </c>
      <c r="Q124" s="56">
        <v>-10.690880775</v>
      </c>
      <c r="R124" s="32">
        <f t="shared" si="4"/>
        <v>-0.29187297800000067</v>
      </c>
    </row>
    <row r="125" spans="1:18">
      <c r="A125">
        <v>123</v>
      </c>
      <c r="B125" s="65">
        <v>-9.9476919174000002</v>
      </c>
      <c r="C125" s="65">
        <v>-10.147322655</v>
      </c>
      <c r="D125" s="65">
        <f t="shared" si="3"/>
        <v>-0.19963073759999972</v>
      </c>
      <c r="P125" s="56">
        <v>-9.5606994629000006</v>
      </c>
      <c r="Q125" s="56">
        <v>-9.8779983521000005</v>
      </c>
      <c r="R125" s="32">
        <f t="shared" si="4"/>
        <v>-0.31729888919999993</v>
      </c>
    </row>
    <row r="126" spans="1:18">
      <c r="A126">
        <v>124</v>
      </c>
      <c r="B126" s="65">
        <v>-9.1820917130000002</v>
      </c>
      <c r="C126" s="65">
        <v>-9.4175281524999992</v>
      </c>
      <c r="D126" s="65">
        <f t="shared" si="3"/>
        <v>-0.23543643949999904</v>
      </c>
      <c r="P126" s="56">
        <v>-8.7540769577000006</v>
      </c>
      <c r="Q126" s="56">
        <v>-9.0932893752999995</v>
      </c>
      <c r="R126" s="32">
        <f t="shared" si="4"/>
        <v>-0.33921241759999887</v>
      </c>
    </row>
    <row r="127" spans="1:18">
      <c r="A127">
        <v>125</v>
      </c>
      <c r="B127" s="65">
        <v>-8.4523887634000001</v>
      </c>
      <c r="C127" s="65">
        <v>-8.7450876235999999</v>
      </c>
      <c r="D127" s="65">
        <f t="shared" si="3"/>
        <v>-0.2926988601999998</v>
      </c>
      <c r="P127" s="56">
        <v>-7.9691996573999999</v>
      </c>
      <c r="Q127" s="56">
        <v>-8.3519353866999992</v>
      </c>
      <c r="R127" s="32">
        <f t="shared" si="4"/>
        <v>-0.38273572929999933</v>
      </c>
    </row>
    <row r="128" spans="1:18">
      <c r="A128">
        <v>126</v>
      </c>
      <c r="B128" s="65">
        <v>-7.6754069327999996</v>
      </c>
      <c r="C128" s="65">
        <v>-8.0750474929999996</v>
      </c>
      <c r="D128" s="65">
        <f t="shared" si="3"/>
        <v>-0.39964056019999994</v>
      </c>
      <c r="P128" s="56">
        <v>-7.1590623856000004</v>
      </c>
      <c r="Q128" s="56">
        <v>-7.6204857826000003</v>
      </c>
      <c r="R128" s="32">
        <f t="shared" si="4"/>
        <v>-0.4614233969999999</v>
      </c>
    </row>
    <row r="129" spans="1:18">
      <c r="A129">
        <v>127</v>
      </c>
      <c r="B129" s="65">
        <v>-6.9157271385000003</v>
      </c>
      <c r="C129" s="65">
        <v>-7.3961548805000001</v>
      </c>
      <c r="D129" s="65">
        <f t="shared" si="3"/>
        <v>-0.48042774199999982</v>
      </c>
      <c r="P129" s="56">
        <v>-6.3296594620000004</v>
      </c>
      <c r="Q129" s="56">
        <v>-6.8909945488000002</v>
      </c>
      <c r="R129" s="32">
        <f t="shared" si="4"/>
        <v>-0.56133508679999977</v>
      </c>
    </row>
    <row r="130" spans="1:18">
      <c r="A130">
        <v>128</v>
      </c>
      <c r="B130" s="65">
        <v>-6.0142107009999997</v>
      </c>
      <c r="C130" s="65">
        <v>-6.5082702637000001</v>
      </c>
      <c r="D130" s="65">
        <f t="shared" si="3"/>
        <v>-0.4940595627000004</v>
      </c>
      <c r="P130" s="56">
        <v>-5.3824553489999998</v>
      </c>
      <c r="Q130" s="56">
        <v>-5.9835548401</v>
      </c>
      <c r="R130" s="32">
        <f t="shared" si="4"/>
        <v>-0.60109949110000027</v>
      </c>
    </row>
    <row r="131" spans="1:18">
      <c r="A131">
        <v>129</v>
      </c>
      <c r="B131" s="65">
        <v>-5.0639467239</v>
      </c>
      <c r="C131" s="65">
        <v>-5.4802927970999997</v>
      </c>
      <c r="D131" s="65">
        <f t="shared" ref="D131:D132" si="5">C131-B131</f>
        <v>-0.41634607319999972</v>
      </c>
      <c r="P131" s="56">
        <v>-4.3776893615999999</v>
      </c>
      <c r="Q131" s="56">
        <v>-4.9532637596000004</v>
      </c>
      <c r="R131" s="32">
        <f t="shared" si="4"/>
        <v>-0.57557439800000054</v>
      </c>
    </row>
    <row r="132" spans="1:18">
      <c r="A132">
        <v>130</v>
      </c>
      <c r="B132" s="65">
        <v>-3.9995491505</v>
      </c>
      <c r="C132" s="65">
        <v>-4.3051180840000001</v>
      </c>
      <c r="D132" s="65">
        <f t="shared" si="5"/>
        <v>-0.30556893350000003</v>
      </c>
      <c r="P132" s="56">
        <v>-3.2944517136</v>
      </c>
      <c r="Q132" s="56">
        <v>-3.7807352543000001</v>
      </c>
      <c r="R132" s="32">
        <f t="shared" si="4"/>
        <v>-0.48628354070000013</v>
      </c>
    </row>
    <row r="133" spans="1:18">
      <c r="A133">
        <v>131</v>
      </c>
      <c r="B133" s="65">
        <v>-3.0172560215000002</v>
      </c>
      <c r="C133" s="65">
        <v>-3.1722388268000001</v>
      </c>
      <c r="D133" s="65">
        <f>C133-B133</f>
        <v>-0.15498280529999997</v>
      </c>
      <c r="P133" s="56">
        <v>-2.2570848465000002</v>
      </c>
      <c r="Q133" s="56">
        <v>-2.6262145042</v>
      </c>
      <c r="R133" s="32">
        <f>Q133-P133</f>
        <v>-0.36912965769999984</v>
      </c>
    </row>
    <row r="134" spans="1:18">
      <c r="A134">
        <v>132</v>
      </c>
      <c r="B134" s="65">
        <v>-2.1186311244999998</v>
      </c>
      <c r="C134" s="65">
        <v>-2.1348822116999999</v>
      </c>
      <c r="D134" s="65">
        <f t="shared" ref="D134:D197" si="6">C134-B134</f>
        <v>-1.6251087200000125E-2</v>
      </c>
      <c r="P134" s="56">
        <v>-1.3385369778</v>
      </c>
      <c r="Q134" s="56">
        <v>-1.5657016039</v>
      </c>
      <c r="R134" s="32">
        <f t="shared" ref="R134:R197" si="7">Q134-P134</f>
        <v>-0.22716462609999999</v>
      </c>
    </row>
    <row r="135" spans="1:18">
      <c r="A135">
        <v>133</v>
      </c>
      <c r="B135" s="65">
        <v>-1.6543864012</v>
      </c>
      <c r="C135" s="65">
        <v>-1.4309617281</v>
      </c>
      <c r="D135" s="65">
        <f t="shared" si="6"/>
        <v>0.22342467310000003</v>
      </c>
      <c r="P135" s="56">
        <v>-0.80692821740999998</v>
      </c>
      <c r="Q135" s="56">
        <v>-0.82965165377000005</v>
      </c>
      <c r="R135" s="32">
        <f t="shared" si="7"/>
        <v>-2.2723436360000071E-2</v>
      </c>
    </row>
    <row r="136" spans="1:18">
      <c r="A136">
        <v>134</v>
      </c>
      <c r="B136" s="65">
        <v>-1.1943166256</v>
      </c>
      <c r="C136" s="65">
        <v>-0.78462707996000003</v>
      </c>
      <c r="D136" s="65">
        <f t="shared" si="6"/>
        <v>0.40968954563999993</v>
      </c>
      <c r="P136" s="56">
        <v>-0.31617179512999999</v>
      </c>
      <c r="Q136" s="56">
        <v>-0.15616650878999999</v>
      </c>
      <c r="R136" s="32">
        <f t="shared" si="7"/>
        <v>0.16000528634</v>
      </c>
    </row>
    <row r="137" spans="1:18">
      <c r="A137">
        <v>135</v>
      </c>
      <c r="B137" s="65">
        <v>-0.82872444391</v>
      </c>
      <c r="C137" s="65">
        <v>-0.13015374540999999</v>
      </c>
      <c r="D137" s="65">
        <f t="shared" si="6"/>
        <v>0.69857069849999998</v>
      </c>
      <c r="P137" s="56">
        <v>8.9854568243000005E-2</v>
      </c>
      <c r="Q137" s="56">
        <v>0.53038430213999999</v>
      </c>
      <c r="R137" s="32">
        <f t="shared" si="7"/>
        <v>0.44052973389700001</v>
      </c>
    </row>
    <row r="138" spans="1:18">
      <c r="A138">
        <v>136</v>
      </c>
      <c r="B138" s="65">
        <v>-0.33712083101000001</v>
      </c>
      <c r="C138" s="65">
        <v>0.57028210163000004</v>
      </c>
      <c r="D138" s="65">
        <f t="shared" si="6"/>
        <v>0.90740293264000005</v>
      </c>
      <c r="P138" s="56">
        <v>0.56103354691999996</v>
      </c>
      <c r="Q138" s="56">
        <v>1.2762130499</v>
      </c>
      <c r="R138" s="51">
        <f t="shared" si="7"/>
        <v>0.71517950297999999</v>
      </c>
    </row>
    <row r="139" spans="1:18">
      <c r="A139">
        <v>137</v>
      </c>
      <c r="B139" s="65">
        <v>9.7185172141000004E-2</v>
      </c>
      <c r="C139" s="65">
        <v>1.0633171797000001</v>
      </c>
      <c r="D139" s="65">
        <f t="shared" si="6"/>
        <v>0.96613200755900008</v>
      </c>
      <c r="P139" s="56">
        <v>0.98111659287999997</v>
      </c>
      <c r="Q139" s="56">
        <v>1.8577270507999999</v>
      </c>
      <c r="R139" s="51">
        <f t="shared" si="7"/>
        <v>0.87661045791999992</v>
      </c>
    </row>
    <row r="140" spans="1:18">
      <c r="A140">
        <v>138</v>
      </c>
      <c r="B140" s="65">
        <v>0.48018342257000002</v>
      </c>
      <c r="C140" s="65">
        <v>1.394490242</v>
      </c>
      <c r="D140" s="65">
        <f t="shared" si="6"/>
        <v>0.91430681943000003</v>
      </c>
      <c r="P140" s="56">
        <v>1.3638983965</v>
      </c>
      <c r="Q140" s="56">
        <v>2.2713277340000002</v>
      </c>
      <c r="R140" s="51">
        <f t="shared" si="7"/>
        <v>0.90742933750000021</v>
      </c>
    </row>
    <row r="141" spans="1:18">
      <c r="A141">
        <v>139</v>
      </c>
      <c r="B141" s="65">
        <v>0.90116333960999995</v>
      </c>
      <c r="C141" s="65">
        <v>1.7285536528000001</v>
      </c>
      <c r="D141" s="65">
        <f t="shared" si="6"/>
        <v>0.82739031319000012</v>
      </c>
      <c r="P141" s="56">
        <v>1.7826136350999999</v>
      </c>
      <c r="Q141" s="56">
        <v>2.6752097607000001</v>
      </c>
      <c r="R141" s="51">
        <f t="shared" si="7"/>
        <v>0.89259612560000012</v>
      </c>
    </row>
    <row r="142" spans="1:18">
      <c r="A142">
        <v>140</v>
      </c>
      <c r="B142" s="65">
        <v>1.3466624022</v>
      </c>
      <c r="C142" s="65">
        <v>2.0076098442000001</v>
      </c>
      <c r="D142" s="65">
        <f t="shared" si="6"/>
        <v>0.66094744200000011</v>
      </c>
      <c r="P142" s="56">
        <v>2.2502400874999999</v>
      </c>
      <c r="Q142" s="56">
        <v>2.9970366954999998</v>
      </c>
      <c r="R142" s="51">
        <f t="shared" si="7"/>
        <v>0.74679660799999992</v>
      </c>
    </row>
    <row r="143" spans="1:18">
      <c r="A143">
        <v>141</v>
      </c>
      <c r="B143" s="65">
        <v>1.7250236272999999</v>
      </c>
      <c r="C143" s="65">
        <v>2.3038814068</v>
      </c>
      <c r="D143" s="65">
        <f t="shared" si="6"/>
        <v>0.57885777950000006</v>
      </c>
      <c r="P143" s="56">
        <v>2.6652524470999999</v>
      </c>
      <c r="Q143" s="56">
        <v>3.3214309216000002</v>
      </c>
      <c r="R143" s="51">
        <f t="shared" si="7"/>
        <v>0.65617847450000033</v>
      </c>
    </row>
    <row r="144" spans="1:18">
      <c r="A144">
        <v>142</v>
      </c>
      <c r="B144" s="65">
        <v>1.9987555742000001</v>
      </c>
      <c r="C144" s="65">
        <v>2.5217869282000001</v>
      </c>
      <c r="D144" s="65">
        <f t="shared" si="6"/>
        <v>0.523031354</v>
      </c>
      <c r="P144" s="56">
        <v>3.0217926502000001</v>
      </c>
      <c r="Q144" s="56">
        <v>3.5895969868000002</v>
      </c>
      <c r="R144" s="32">
        <f t="shared" si="7"/>
        <v>0.56780433660000007</v>
      </c>
    </row>
    <row r="145" spans="1:18">
      <c r="A145">
        <v>143</v>
      </c>
      <c r="B145" s="65">
        <v>2.3290627003000002</v>
      </c>
      <c r="C145" s="65">
        <v>2.8045122622999998</v>
      </c>
      <c r="D145" s="65">
        <f t="shared" si="6"/>
        <v>0.47544956199999966</v>
      </c>
      <c r="P145" s="56">
        <v>3.4126315116999999</v>
      </c>
      <c r="Q145" s="56">
        <v>3.9044210911000001</v>
      </c>
      <c r="R145" s="32">
        <f t="shared" si="7"/>
        <v>0.49178957940000023</v>
      </c>
    </row>
    <row r="146" spans="1:18">
      <c r="A146">
        <v>144</v>
      </c>
      <c r="B146" s="65">
        <v>2.6021561623</v>
      </c>
      <c r="C146" s="65">
        <v>3.0429251194</v>
      </c>
      <c r="D146" s="65">
        <f t="shared" si="6"/>
        <v>0.44076895709999997</v>
      </c>
      <c r="P146" s="56">
        <v>3.7533042431000001</v>
      </c>
      <c r="Q146" s="56">
        <v>4.1970257759000003</v>
      </c>
      <c r="R146" s="32">
        <f t="shared" si="7"/>
        <v>0.44372153280000015</v>
      </c>
    </row>
    <row r="147" spans="1:18">
      <c r="A147">
        <v>145</v>
      </c>
      <c r="B147" s="65">
        <v>2.8867540359000001</v>
      </c>
      <c r="C147" s="65">
        <v>3.2954320907999999</v>
      </c>
      <c r="D147" s="65">
        <f t="shared" si="6"/>
        <v>0.40867805489999975</v>
      </c>
      <c r="P147" s="56">
        <v>4.1179051399000004</v>
      </c>
      <c r="Q147" s="56">
        <v>4.5146574974</v>
      </c>
      <c r="R147" s="32">
        <f t="shared" si="7"/>
        <v>0.3967523574999996</v>
      </c>
    </row>
    <row r="148" spans="1:18">
      <c r="A148">
        <v>146</v>
      </c>
      <c r="B148" s="65">
        <v>3.1228635311000001</v>
      </c>
      <c r="C148" s="65">
        <v>3.5242264270999999</v>
      </c>
      <c r="D148" s="65">
        <f t="shared" si="6"/>
        <v>0.40136289599999975</v>
      </c>
      <c r="P148" s="56">
        <v>4.4235348701000001</v>
      </c>
      <c r="Q148" s="56">
        <v>4.8271760941000004</v>
      </c>
      <c r="R148" s="32">
        <f t="shared" si="7"/>
        <v>0.40364122400000024</v>
      </c>
    </row>
    <row r="149" spans="1:18">
      <c r="A149">
        <v>147</v>
      </c>
      <c r="B149" s="65">
        <v>3.3881006240999998</v>
      </c>
      <c r="C149" s="65">
        <v>3.7609546185</v>
      </c>
      <c r="D149" s="65">
        <f t="shared" si="6"/>
        <v>0.37285399440000022</v>
      </c>
      <c r="P149" s="56">
        <v>4.7735214233000001</v>
      </c>
      <c r="Q149" s="56">
        <v>5.1343817711000002</v>
      </c>
      <c r="R149" s="32">
        <f t="shared" si="7"/>
        <v>0.36086034780000009</v>
      </c>
    </row>
    <row r="150" spans="1:18">
      <c r="A150">
        <v>148</v>
      </c>
      <c r="B150" s="65">
        <v>3.5186955928999999</v>
      </c>
      <c r="C150" s="65">
        <v>3.8823049068</v>
      </c>
      <c r="D150" s="65">
        <f t="shared" si="6"/>
        <v>0.36360931390000006</v>
      </c>
      <c r="P150" s="56">
        <v>4.9600448608000001</v>
      </c>
      <c r="Q150" s="56">
        <v>5.3125720023999996</v>
      </c>
      <c r="R150" s="32">
        <f t="shared" si="7"/>
        <v>0.35252714159999954</v>
      </c>
    </row>
    <row r="151" spans="1:18">
      <c r="A151">
        <v>149</v>
      </c>
      <c r="B151" s="65">
        <v>3.6626462935999999</v>
      </c>
      <c r="C151" s="65">
        <v>4.0353493690000004</v>
      </c>
      <c r="D151" s="65">
        <f t="shared" si="6"/>
        <v>0.37270307540000047</v>
      </c>
      <c r="P151" s="56">
        <v>5.1754298209999998</v>
      </c>
      <c r="Q151" s="56">
        <v>5.5343475342000001</v>
      </c>
      <c r="R151" s="32">
        <f t="shared" si="7"/>
        <v>0.35891771320000032</v>
      </c>
    </row>
    <row r="152" spans="1:18">
      <c r="A152">
        <v>150</v>
      </c>
      <c r="B152" s="65">
        <v>3.9828176497999999</v>
      </c>
      <c r="C152" s="65">
        <v>4.3463349341999997</v>
      </c>
      <c r="D152" s="65">
        <f t="shared" si="6"/>
        <v>0.36351728439999986</v>
      </c>
      <c r="P152" s="56">
        <v>5.5818448067000004</v>
      </c>
      <c r="Q152" s="56">
        <v>5.9166188240000004</v>
      </c>
      <c r="R152" s="32">
        <f t="shared" si="7"/>
        <v>0.3347740173</v>
      </c>
    </row>
    <row r="153" spans="1:18">
      <c r="A153">
        <v>151</v>
      </c>
      <c r="B153" s="65">
        <v>4.1513605118000001</v>
      </c>
      <c r="C153" s="65">
        <v>4.5001749992000004</v>
      </c>
      <c r="D153" s="65">
        <f t="shared" si="6"/>
        <v>0.34881448740000032</v>
      </c>
      <c r="P153" s="56">
        <v>5.8112511634999997</v>
      </c>
      <c r="Q153" s="56">
        <v>6.1532139778000001</v>
      </c>
      <c r="R153" s="32">
        <f t="shared" si="7"/>
        <v>0.34196281430000042</v>
      </c>
    </row>
    <row r="154" spans="1:18">
      <c r="A154">
        <v>152</v>
      </c>
      <c r="B154" s="65">
        <v>4.1530518532</v>
      </c>
      <c r="C154" s="65">
        <v>4.4860463142000002</v>
      </c>
      <c r="D154" s="65">
        <f t="shared" si="6"/>
        <v>0.33299446100000019</v>
      </c>
      <c r="P154" s="56">
        <v>5.8566517830000002</v>
      </c>
      <c r="Q154" s="56">
        <v>6.1882944107000002</v>
      </c>
      <c r="R154" s="32">
        <f t="shared" si="7"/>
        <v>0.33164262769999997</v>
      </c>
    </row>
    <row r="155" spans="1:18">
      <c r="A155">
        <v>153</v>
      </c>
      <c r="B155" s="65">
        <v>4.3417148589999996</v>
      </c>
      <c r="C155" s="65">
        <v>4.6531291008000002</v>
      </c>
      <c r="D155" s="65">
        <f t="shared" si="6"/>
        <v>0.31141424180000055</v>
      </c>
      <c r="P155" s="56">
        <v>6.1126704215999998</v>
      </c>
      <c r="Q155" s="56">
        <v>6.4012122154000002</v>
      </c>
      <c r="R155" s="32">
        <f t="shared" si="7"/>
        <v>0.28854179380000033</v>
      </c>
    </row>
    <row r="156" spans="1:18">
      <c r="A156">
        <v>154</v>
      </c>
      <c r="B156" s="65">
        <v>4.6454520225999998</v>
      </c>
      <c r="C156" s="65">
        <v>4.9890184401999997</v>
      </c>
      <c r="D156" s="65">
        <f t="shared" si="6"/>
        <v>0.34356641759999995</v>
      </c>
      <c r="P156" s="56">
        <v>6.4897551537</v>
      </c>
      <c r="Q156" s="56">
        <v>6.7903580665999996</v>
      </c>
      <c r="R156" s="32">
        <f t="shared" si="7"/>
        <v>0.30060291289999963</v>
      </c>
    </row>
    <row r="157" spans="1:18">
      <c r="A157">
        <v>155</v>
      </c>
      <c r="B157" s="65">
        <v>4.7687654495</v>
      </c>
      <c r="C157" s="65">
        <v>5.0977101325999996</v>
      </c>
      <c r="D157" s="65">
        <f t="shared" si="6"/>
        <v>0.32894468309999958</v>
      </c>
      <c r="P157" s="56">
        <v>6.6861829758000004</v>
      </c>
      <c r="Q157" s="56">
        <v>6.9748129844999998</v>
      </c>
      <c r="R157" s="32">
        <f t="shared" si="7"/>
        <v>0.28863000869999933</v>
      </c>
    </row>
    <row r="158" spans="1:18">
      <c r="A158">
        <v>156</v>
      </c>
      <c r="B158" s="65">
        <v>4.6778254509000003</v>
      </c>
      <c r="C158" s="65">
        <v>4.9733867644999998</v>
      </c>
      <c r="D158" s="65">
        <f t="shared" si="6"/>
        <v>0.29556131359999949</v>
      </c>
      <c r="P158" s="56">
        <v>6.6506528854000004</v>
      </c>
      <c r="Q158" s="56">
        <v>6.9344091414999998</v>
      </c>
      <c r="R158" s="32">
        <f t="shared" si="7"/>
        <v>0.28375625609999933</v>
      </c>
    </row>
    <row r="159" spans="1:18">
      <c r="A159">
        <v>157</v>
      </c>
      <c r="B159" s="65">
        <v>4.8413958549</v>
      </c>
      <c r="C159" s="65">
        <v>5.1282167435000003</v>
      </c>
      <c r="D159" s="65">
        <f t="shared" si="6"/>
        <v>0.28682088860000032</v>
      </c>
      <c r="P159" s="56">
        <v>6.8802323340999996</v>
      </c>
      <c r="Q159" s="56">
        <v>7.1331548691000002</v>
      </c>
      <c r="R159" s="32">
        <f t="shared" si="7"/>
        <v>0.25292253500000061</v>
      </c>
    </row>
    <row r="160" spans="1:18">
      <c r="A160">
        <v>158</v>
      </c>
      <c r="B160" s="65">
        <v>5.1632528305000003</v>
      </c>
      <c r="C160" s="65">
        <v>5.4754414558000004</v>
      </c>
      <c r="D160" s="65">
        <f t="shared" si="6"/>
        <v>0.31218862530000013</v>
      </c>
      <c r="P160" s="56">
        <v>7.2556962967</v>
      </c>
      <c r="Q160" s="56">
        <v>7.5128355025999998</v>
      </c>
      <c r="R160" s="32">
        <f t="shared" si="7"/>
        <v>0.25713920589999972</v>
      </c>
    </row>
    <row r="161" spans="1:18">
      <c r="A161">
        <v>159</v>
      </c>
      <c r="B161" s="65">
        <v>5.2413768768000004</v>
      </c>
      <c r="C161" s="65">
        <v>5.5415968895000001</v>
      </c>
      <c r="D161" s="65">
        <f t="shared" si="6"/>
        <v>0.30022001269999965</v>
      </c>
      <c r="P161" s="56">
        <v>7.3987259864999997</v>
      </c>
      <c r="Q161" s="56">
        <v>7.6630959510999999</v>
      </c>
      <c r="R161" s="32">
        <f t="shared" si="7"/>
        <v>0.26436996460000017</v>
      </c>
    </row>
    <row r="162" spans="1:18">
      <c r="A162">
        <v>160</v>
      </c>
      <c r="B162" s="65">
        <v>5.0846028327999999</v>
      </c>
      <c r="C162" s="65">
        <v>5.3656892775999996</v>
      </c>
      <c r="D162" s="65">
        <f t="shared" si="6"/>
        <v>0.28108644479999967</v>
      </c>
      <c r="P162" s="56">
        <v>7.3124008179000004</v>
      </c>
      <c r="Q162" s="56">
        <v>7.5672931670999999</v>
      </c>
      <c r="R162" s="32">
        <f t="shared" si="7"/>
        <v>0.25489234919999948</v>
      </c>
    </row>
    <row r="163" spans="1:18">
      <c r="A163">
        <v>161</v>
      </c>
      <c r="B163" s="65">
        <v>5.2547421454999999</v>
      </c>
      <c r="C163" s="65">
        <v>5.5082259177999999</v>
      </c>
      <c r="D163" s="65">
        <f t="shared" si="6"/>
        <v>0.25348377230000008</v>
      </c>
      <c r="P163" s="56">
        <v>7.5254883766000003</v>
      </c>
      <c r="Q163" s="56">
        <v>7.7536745071000004</v>
      </c>
      <c r="R163" s="32">
        <f t="shared" si="7"/>
        <v>0.22818613050000014</v>
      </c>
    </row>
    <row r="164" spans="1:18">
      <c r="A164">
        <v>162</v>
      </c>
      <c r="B164" s="65">
        <v>5.5538258553000004</v>
      </c>
      <c r="C164" s="65">
        <v>5.8222880362999998</v>
      </c>
      <c r="D164" s="65">
        <f t="shared" si="6"/>
        <v>0.26846218099999941</v>
      </c>
      <c r="P164" s="56">
        <v>7.8774170875999996</v>
      </c>
      <c r="Q164" s="56">
        <v>8.1154785155999996</v>
      </c>
      <c r="R164" s="32">
        <f t="shared" si="7"/>
        <v>0.23806142799999996</v>
      </c>
    </row>
    <row r="165" spans="1:18">
      <c r="A165">
        <v>163</v>
      </c>
      <c r="B165" s="65">
        <v>5.5932393074000002</v>
      </c>
      <c r="C165" s="65">
        <v>5.862139225</v>
      </c>
      <c r="D165" s="65">
        <f t="shared" si="6"/>
        <v>0.26889991759999976</v>
      </c>
      <c r="P165" s="56">
        <v>7.9760541916000003</v>
      </c>
      <c r="Q165" s="56">
        <v>8.2331275940000008</v>
      </c>
      <c r="R165" s="32">
        <f t="shared" si="7"/>
        <v>0.25707340240000054</v>
      </c>
    </row>
    <row r="166" spans="1:18">
      <c r="A166">
        <v>164</v>
      </c>
      <c r="B166" s="65">
        <v>5.3992533684000001</v>
      </c>
      <c r="C166" s="65">
        <v>5.6762762069999999</v>
      </c>
      <c r="D166" s="65">
        <f t="shared" si="6"/>
        <v>0.27702283859999977</v>
      </c>
      <c r="P166" s="56">
        <v>7.8602471351999998</v>
      </c>
      <c r="Q166" s="56">
        <v>8.1166534424000005</v>
      </c>
      <c r="R166" s="32">
        <f t="shared" si="7"/>
        <v>0.25640630720000068</v>
      </c>
    </row>
    <row r="167" spans="1:18">
      <c r="A167">
        <v>165</v>
      </c>
      <c r="B167" s="65">
        <v>5.5470962524000003</v>
      </c>
      <c r="C167" s="65">
        <v>5.7900934219</v>
      </c>
      <c r="D167" s="65">
        <f t="shared" si="6"/>
        <v>0.24299716949999972</v>
      </c>
      <c r="P167" s="56">
        <v>8.0474224090999993</v>
      </c>
      <c r="Q167" s="56">
        <v>8.2791919707999995</v>
      </c>
      <c r="R167" s="32">
        <f t="shared" si="7"/>
        <v>0.23176956170000018</v>
      </c>
    </row>
    <row r="168" spans="1:18">
      <c r="A168">
        <v>166</v>
      </c>
      <c r="B168" s="65">
        <v>5.8286337852000001</v>
      </c>
      <c r="C168" s="65">
        <v>6.0761885642999998</v>
      </c>
      <c r="D168" s="65">
        <f t="shared" si="6"/>
        <v>0.24755477909999968</v>
      </c>
      <c r="P168" s="56">
        <v>8.3798484801999997</v>
      </c>
      <c r="Q168" s="56">
        <v>8.6354608535999997</v>
      </c>
      <c r="R168" s="32">
        <f t="shared" si="7"/>
        <v>0.25561237339999998</v>
      </c>
    </row>
    <row r="169" spans="1:18">
      <c r="A169">
        <v>167</v>
      </c>
      <c r="B169" s="65">
        <v>5.8558268547000001</v>
      </c>
      <c r="C169" s="65">
        <v>6.0909204483000003</v>
      </c>
      <c r="D169" s="65">
        <f t="shared" si="6"/>
        <v>0.23509359360000026</v>
      </c>
      <c r="P169" s="56">
        <v>8.4637269974000002</v>
      </c>
      <c r="Q169" s="56">
        <v>8.7337760924999994</v>
      </c>
      <c r="R169" s="32">
        <f t="shared" si="7"/>
        <v>0.27004909509999919</v>
      </c>
    </row>
    <row r="170" spans="1:18">
      <c r="A170">
        <v>168</v>
      </c>
      <c r="B170" s="65">
        <v>5.6445827484000004</v>
      </c>
      <c r="C170" s="65">
        <v>5.8973417281999998</v>
      </c>
      <c r="D170" s="65">
        <f t="shared" si="6"/>
        <v>0.25275897979999939</v>
      </c>
      <c r="P170" s="56">
        <v>8.3376827240000004</v>
      </c>
      <c r="Q170" s="56">
        <v>8.6194629669000005</v>
      </c>
      <c r="R170" s="32">
        <f t="shared" si="7"/>
        <v>0.28178024290000003</v>
      </c>
    </row>
    <row r="171" spans="1:18">
      <c r="A171">
        <v>169</v>
      </c>
      <c r="B171" s="65">
        <v>5.7752180098999997</v>
      </c>
      <c r="C171" s="65">
        <v>5.9819636344999996</v>
      </c>
      <c r="D171" s="65">
        <f t="shared" si="6"/>
        <v>0.2067456245999999</v>
      </c>
      <c r="P171" s="56">
        <v>8.5031566620000003</v>
      </c>
      <c r="Q171" s="56">
        <v>8.7504806519000002</v>
      </c>
      <c r="R171" s="32">
        <f t="shared" si="7"/>
        <v>0.24732398989999993</v>
      </c>
    </row>
    <row r="172" spans="1:18">
      <c r="A172">
        <v>170</v>
      </c>
      <c r="B172" s="65">
        <v>6.0356540680000004</v>
      </c>
      <c r="C172" s="65">
        <v>6.2496848105999998</v>
      </c>
      <c r="D172" s="65">
        <f t="shared" si="6"/>
        <v>0.21403074259999944</v>
      </c>
      <c r="P172" s="56">
        <v>8.8157768250000004</v>
      </c>
      <c r="Q172" s="56">
        <v>9.0681142806999997</v>
      </c>
      <c r="R172" s="32">
        <f t="shared" si="7"/>
        <v>0.25233745569999932</v>
      </c>
    </row>
    <row r="173" spans="1:18">
      <c r="A173">
        <v>171</v>
      </c>
      <c r="B173" s="65">
        <v>6.0517129898000004</v>
      </c>
      <c r="C173" s="65">
        <v>6.2542576790000002</v>
      </c>
      <c r="D173" s="65">
        <f t="shared" si="6"/>
        <v>0.20254468919999979</v>
      </c>
      <c r="P173" s="56">
        <v>8.8895931243999993</v>
      </c>
      <c r="Q173" s="56">
        <v>9.1511888504000005</v>
      </c>
      <c r="R173" s="32">
        <f t="shared" si="7"/>
        <v>0.26159572600000125</v>
      </c>
    </row>
    <row r="174" spans="1:18">
      <c r="A174">
        <v>172</v>
      </c>
      <c r="B174" s="65">
        <v>5.8349871635000001</v>
      </c>
      <c r="C174" s="65">
        <v>6.0649175644</v>
      </c>
      <c r="D174" s="65">
        <f t="shared" si="6"/>
        <v>0.22993040089999983</v>
      </c>
      <c r="P174" s="56">
        <v>8.7601232528999997</v>
      </c>
      <c r="Q174" s="56">
        <v>9.0337696075</v>
      </c>
      <c r="R174" s="32">
        <f t="shared" si="7"/>
        <v>0.27364635460000031</v>
      </c>
    </row>
    <row r="175" spans="1:18">
      <c r="A175">
        <v>173</v>
      </c>
      <c r="B175" s="65">
        <v>5.9482040405000003</v>
      </c>
      <c r="C175" s="65">
        <v>6.1327290535000003</v>
      </c>
      <c r="D175" s="65">
        <f t="shared" si="6"/>
        <v>0.18452501300000002</v>
      </c>
      <c r="P175" s="56">
        <v>8.9062137604</v>
      </c>
      <c r="Q175" s="56">
        <v>9.1463108063000007</v>
      </c>
      <c r="R175" s="32">
        <f t="shared" si="7"/>
        <v>0.24009704590000069</v>
      </c>
    </row>
    <row r="176" spans="1:18">
      <c r="A176">
        <v>174</v>
      </c>
      <c r="B176" s="65">
        <v>6.2044978141999998</v>
      </c>
      <c r="C176" s="65">
        <v>6.3962664603999997</v>
      </c>
      <c r="D176" s="65">
        <f t="shared" si="6"/>
        <v>0.19176864619999989</v>
      </c>
      <c r="P176" s="56">
        <v>9.2161207198999993</v>
      </c>
      <c r="Q176" s="56">
        <v>9.4563875197999998</v>
      </c>
      <c r="R176" s="32">
        <f t="shared" si="7"/>
        <v>0.24026679990000055</v>
      </c>
    </row>
    <row r="177" spans="1:18">
      <c r="A177">
        <v>175</v>
      </c>
      <c r="B177" s="65">
        <v>6.2123150826</v>
      </c>
      <c r="C177" s="65">
        <v>6.4013228415999999</v>
      </c>
      <c r="D177" s="65">
        <f t="shared" si="6"/>
        <v>0.18900775899999989</v>
      </c>
      <c r="P177" s="56">
        <v>9.2885532379000004</v>
      </c>
      <c r="Q177" s="56">
        <v>9.5388469695999998</v>
      </c>
      <c r="R177" s="32">
        <f t="shared" si="7"/>
        <v>0.25029373169999936</v>
      </c>
    </row>
    <row r="178" spans="1:18">
      <c r="A178">
        <v>176</v>
      </c>
      <c r="B178" s="65">
        <v>6.0013289452</v>
      </c>
      <c r="C178" s="65">
        <v>6.2196168900000002</v>
      </c>
      <c r="D178" s="65">
        <f t="shared" si="6"/>
        <v>0.21828794480000013</v>
      </c>
      <c r="P178" s="56">
        <v>9.1652154921999998</v>
      </c>
      <c r="Q178" s="56">
        <v>9.4268016815000006</v>
      </c>
      <c r="R178" s="32">
        <f t="shared" si="7"/>
        <v>0.26158618930000088</v>
      </c>
    </row>
    <row r="179" spans="1:18">
      <c r="A179">
        <v>177</v>
      </c>
      <c r="B179" s="65">
        <v>6.0933361052999997</v>
      </c>
      <c r="C179" s="65">
        <v>6.2724833487999998</v>
      </c>
      <c r="D179" s="65">
        <f t="shared" si="6"/>
        <v>0.17914724350000011</v>
      </c>
      <c r="P179" s="56">
        <v>9.2928638457999995</v>
      </c>
      <c r="Q179" s="56">
        <v>9.5273303986000002</v>
      </c>
      <c r="R179" s="32">
        <f t="shared" si="7"/>
        <v>0.23446655280000073</v>
      </c>
    </row>
    <row r="180" spans="1:18">
      <c r="A180">
        <v>178</v>
      </c>
      <c r="B180" s="65">
        <v>6.3475270270999999</v>
      </c>
      <c r="C180" s="65">
        <v>6.5312700271999997</v>
      </c>
      <c r="D180" s="65">
        <f t="shared" si="6"/>
        <v>0.18374300009999978</v>
      </c>
      <c r="P180" s="56">
        <v>9.5995273589999996</v>
      </c>
      <c r="Q180" s="56">
        <v>9.8342943191999996</v>
      </c>
      <c r="R180" s="32">
        <f t="shared" si="7"/>
        <v>0.23476696019999999</v>
      </c>
    </row>
    <row r="181" spans="1:18">
      <c r="A181">
        <v>179</v>
      </c>
      <c r="B181" s="65">
        <v>6.3519492149000003</v>
      </c>
      <c r="C181" s="65">
        <v>6.5400915146000003</v>
      </c>
      <c r="D181" s="65">
        <f t="shared" si="6"/>
        <v>0.18814229969999996</v>
      </c>
      <c r="P181" s="56">
        <v>9.6731967926000006</v>
      </c>
      <c r="Q181" s="56">
        <v>9.9200134277000007</v>
      </c>
      <c r="R181" s="32">
        <f t="shared" si="7"/>
        <v>0.24681663510000007</v>
      </c>
    </row>
    <row r="182" spans="1:18">
      <c r="A182">
        <v>180</v>
      </c>
      <c r="B182" s="65">
        <v>6.1559386253000001</v>
      </c>
      <c r="C182" s="65">
        <v>6.3679366112000002</v>
      </c>
      <c r="D182" s="65">
        <f t="shared" si="6"/>
        <v>0.21199798590000007</v>
      </c>
      <c r="P182" s="56">
        <v>9.5618400573999995</v>
      </c>
      <c r="Q182" s="56">
        <v>9.8180961608999997</v>
      </c>
      <c r="R182" s="32">
        <f t="shared" si="7"/>
        <v>0.25625610350000017</v>
      </c>
    </row>
    <row r="183" spans="1:18">
      <c r="A183">
        <v>181</v>
      </c>
      <c r="B183" s="65">
        <v>6.2304420471000004</v>
      </c>
      <c r="C183" s="65">
        <v>6.4105958939000001</v>
      </c>
      <c r="D183" s="65">
        <f t="shared" si="6"/>
        <v>0.18015384679999968</v>
      </c>
      <c r="P183" s="56">
        <v>9.6749563216999999</v>
      </c>
      <c r="Q183" s="56">
        <v>9.9060049056999997</v>
      </c>
      <c r="R183" s="32">
        <f t="shared" si="7"/>
        <v>0.23104858399999983</v>
      </c>
    </row>
    <row r="184" spans="1:18">
      <c r="A184">
        <v>182</v>
      </c>
      <c r="B184" s="65">
        <v>6.4808058738999996</v>
      </c>
      <c r="C184" s="65">
        <v>6.6660509109000001</v>
      </c>
      <c r="D184" s="65">
        <f t="shared" si="6"/>
        <v>0.1852450370000005</v>
      </c>
      <c r="P184" s="56">
        <v>9.9801301955999993</v>
      </c>
      <c r="Q184" s="56">
        <v>10.21118927</v>
      </c>
      <c r="R184" s="32">
        <f t="shared" si="7"/>
        <v>0.23105907440000095</v>
      </c>
    </row>
    <row r="185" spans="1:18">
      <c r="A185">
        <v>183</v>
      </c>
      <c r="B185" s="65">
        <v>6.4858593941000002</v>
      </c>
      <c r="C185" s="65">
        <v>6.6784682273999998</v>
      </c>
      <c r="D185" s="65">
        <f t="shared" si="6"/>
        <v>0.19260883329999956</v>
      </c>
      <c r="P185" s="56">
        <v>10.055224419</v>
      </c>
      <c r="Q185" s="56">
        <v>10.297585486999999</v>
      </c>
      <c r="R185" s="32">
        <f t="shared" si="7"/>
        <v>0.24236106799999924</v>
      </c>
    </row>
    <row r="186" spans="1:18">
      <c r="A186">
        <v>184</v>
      </c>
      <c r="B186" s="65">
        <v>6.3045840262999997</v>
      </c>
      <c r="C186" s="65">
        <v>6.5152826308999998</v>
      </c>
      <c r="D186" s="65">
        <f t="shared" si="6"/>
        <v>0.21069860460000012</v>
      </c>
      <c r="P186" s="56">
        <v>9.9539661407000004</v>
      </c>
      <c r="Q186" s="56">
        <v>10.20335865</v>
      </c>
      <c r="R186" s="32">
        <f t="shared" si="7"/>
        <v>0.24939250929999979</v>
      </c>
    </row>
    <row r="187" spans="1:18">
      <c r="A187">
        <v>185</v>
      </c>
      <c r="B187" s="65">
        <v>6.3627495765999997</v>
      </c>
      <c r="C187" s="65">
        <v>6.5473246573999999</v>
      </c>
      <c r="D187" s="65">
        <f t="shared" si="6"/>
        <v>0.18457508080000018</v>
      </c>
      <c r="P187" s="56">
        <v>10.051746368</v>
      </c>
      <c r="Q187" s="56">
        <v>10.283509254</v>
      </c>
      <c r="R187" s="32">
        <f t="shared" si="7"/>
        <v>0.23176288600000028</v>
      </c>
    </row>
    <row r="188" spans="1:18">
      <c r="A188">
        <v>186</v>
      </c>
      <c r="B188" s="65">
        <v>6.6089448929000003</v>
      </c>
      <c r="C188" s="65">
        <v>6.8010964394000002</v>
      </c>
      <c r="D188" s="65">
        <f t="shared" si="6"/>
        <v>0.19215154649999988</v>
      </c>
      <c r="P188" s="56">
        <v>10.355344772</v>
      </c>
      <c r="Q188" s="56">
        <v>10.587192535</v>
      </c>
      <c r="R188" s="32">
        <f t="shared" si="7"/>
        <v>0.23184776299999932</v>
      </c>
    </row>
    <row r="189" spans="1:18">
      <c r="A189">
        <v>187</v>
      </c>
      <c r="B189" s="65">
        <v>6.6187152862999996</v>
      </c>
      <c r="C189" s="65">
        <v>6.8174791336</v>
      </c>
      <c r="D189" s="65">
        <f t="shared" si="6"/>
        <v>0.19876384730000041</v>
      </c>
      <c r="P189" s="56">
        <v>10.437415122999999</v>
      </c>
      <c r="Q189" s="56">
        <v>10.677822113</v>
      </c>
      <c r="R189" s="32">
        <f t="shared" si="7"/>
        <v>0.24040699000000032</v>
      </c>
    </row>
    <row r="190" spans="1:18">
      <c r="A190">
        <v>188</v>
      </c>
      <c r="B190" s="65">
        <v>6.4525809287999998</v>
      </c>
      <c r="C190" s="65">
        <v>6.6640114784</v>
      </c>
      <c r="D190" s="65">
        <f t="shared" si="6"/>
        <v>0.21143054960000018</v>
      </c>
      <c r="P190" s="56">
        <v>10.348642349</v>
      </c>
      <c r="Q190" s="56">
        <v>10.589790344000001</v>
      </c>
      <c r="R190" s="32">
        <f t="shared" si="7"/>
        <v>0.24114799500000039</v>
      </c>
    </row>
    <row r="191" spans="1:18">
      <c r="A191">
        <v>189</v>
      </c>
      <c r="B191" s="65">
        <v>6.4936938285999997</v>
      </c>
      <c r="C191" s="65">
        <v>6.6851129532</v>
      </c>
      <c r="D191" s="65">
        <f t="shared" si="6"/>
        <v>0.19141912460000032</v>
      </c>
      <c r="P191" s="56">
        <v>10.428768158</v>
      </c>
      <c r="Q191" s="56">
        <v>10.659078598000001</v>
      </c>
      <c r="R191" s="32">
        <f t="shared" si="7"/>
        <v>0.23031044000000023</v>
      </c>
    </row>
    <row r="192" spans="1:18">
      <c r="A192">
        <v>190</v>
      </c>
      <c r="B192" s="65">
        <v>6.7337346076999998</v>
      </c>
      <c r="C192" s="65">
        <v>6.9359445572</v>
      </c>
      <c r="D192" s="65">
        <f t="shared" si="6"/>
        <v>0.20220994950000026</v>
      </c>
      <c r="P192" s="56">
        <v>10.724221229999999</v>
      </c>
      <c r="Q192" s="56">
        <v>10.960189819</v>
      </c>
      <c r="R192" s="32">
        <f t="shared" si="7"/>
        <v>0.23596858900000051</v>
      </c>
    </row>
    <row r="193" spans="1:18">
      <c r="A193">
        <v>191</v>
      </c>
      <c r="B193" s="65">
        <v>6.7494544983000004</v>
      </c>
      <c r="C193" s="65">
        <v>6.9563622475000004</v>
      </c>
      <c r="D193" s="65">
        <f t="shared" si="6"/>
        <v>0.20690774919999999</v>
      </c>
      <c r="P193" s="56">
        <v>10.814914702999999</v>
      </c>
      <c r="Q193" s="56">
        <v>11.055090904</v>
      </c>
      <c r="R193" s="32">
        <f t="shared" si="7"/>
        <v>0.24017620100000059</v>
      </c>
    </row>
    <row r="194" spans="1:18">
      <c r="A194">
        <v>192</v>
      </c>
      <c r="B194" s="65">
        <v>6.5994620322999999</v>
      </c>
      <c r="C194" s="65">
        <v>6.8147096634000004</v>
      </c>
      <c r="D194" s="65">
        <f t="shared" si="6"/>
        <v>0.21524763110000045</v>
      </c>
      <c r="P194" s="56">
        <v>10.741952896000001</v>
      </c>
      <c r="Q194" s="56">
        <v>10.979037285</v>
      </c>
      <c r="R194" s="32">
        <f t="shared" si="7"/>
        <v>0.23708438899999962</v>
      </c>
    </row>
    <row r="195" spans="1:18">
      <c r="A195">
        <v>193</v>
      </c>
      <c r="B195" s="65">
        <v>6.6236653327999999</v>
      </c>
      <c r="C195" s="65">
        <v>6.8228883742999997</v>
      </c>
      <c r="D195" s="65">
        <f t="shared" si="6"/>
        <v>0.19922304149999981</v>
      </c>
      <c r="P195" s="56">
        <v>10.806648254000001</v>
      </c>
      <c r="Q195" s="56">
        <v>11.032545089999999</v>
      </c>
      <c r="R195" s="32">
        <f t="shared" si="7"/>
        <v>0.22589683599999866</v>
      </c>
    </row>
    <row r="196" spans="1:18">
      <c r="A196">
        <v>194</v>
      </c>
      <c r="B196" s="65">
        <v>6.8553018569999997</v>
      </c>
      <c r="C196" s="65">
        <v>7.0687828063999998</v>
      </c>
      <c r="D196" s="65">
        <f t="shared" si="6"/>
        <v>0.21348094940000006</v>
      </c>
      <c r="P196" s="56">
        <v>11.092572212</v>
      </c>
      <c r="Q196" s="56">
        <v>11.329362869000001</v>
      </c>
      <c r="R196" s="32">
        <f t="shared" si="7"/>
        <v>0.23679065700000024</v>
      </c>
    </row>
    <row r="197" spans="1:18">
      <c r="A197">
        <v>195</v>
      </c>
      <c r="B197" s="65">
        <v>6.8791069984000002</v>
      </c>
      <c r="C197" s="65">
        <v>7.0952935219000004</v>
      </c>
      <c r="D197" s="65">
        <f t="shared" si="6"/>
        <v>0.21618652350000023</v>
      </c>
      <c r="P197" s="56">
        <v>11.193403244000001</v>
      </c>
      <c r="Q197" s="56">
        <v>11.429908751999999</v>
      </c>
      <c r="R197" s="32">
        <f t="shared" si="7"/>
        <v>0.2365055079999987</v>
      </c>
    </row>
    <row r="198" spans="1:18">
      <c r="A198">
        <v>196</v>
      </c>
      <c r="B198" s="65">
        <v>6.7450327873000004</v>
      </c>
      <c r="C198" s="65">
        <v>6.9673223494999998</v>
      </c>
      <c r="D198" s="65">
        <f t="shared" ref="D198:D261" si="8">C198-B198</f>
        <v>0.2222895621999994</v>
      </c>
      <c r="P198" s="56">
        <v>11.130746841000001</v>
      </c>
      <c r="Q198" s="56">
        <v>11.363251686</v>
      </c>
      <c r="R198" s="32">
        <f t="shared" ref="R198:R261" si="9">Q198-P198</f>
        <v>0.23250484499999935</v>
      </c>
    </row>
    <row r="199" spans="1:18">
      <c r="A199">
        <v>197</v>
      </c>
      <c r="B199" s="65">
        <v>6.7539181708999996</v>
      </c>
      <c r="C199" s="65">
        <v>6.9606323241999997</v>
      </c>
      <c r="D199" s="65">
        <f t="shared" si="8"/>
        <v>0.20671415330000009</v>
      </c>
      <c r="P199" s="56">
        <v>11.182956696</v>
      </c>
      <c r="Q199" s="56">
        <v>11.406058311000001</v>
      </c>
      <c r="R199" s="32">
        <f t="shared" si="9"/>
        <v>0.22310161500000092</v>
      </c>
    </row>
    <row r="200" spans="1:18">
      <c r="A200">
        <v>198</v>
      </c>
      <c r="B200" s="65">
        <v>6.9733595847999998</v>
      </c>
      <c r="C200" s="65">
        <v>7.1982593536000001</v>
      </c>
      <c r="D200" s="65">
        <f t="shared" si="8"/>
        <v>0.22489976880000029</v>
      </c>
      <c r="P200" s="56">
        <v>11.459532738</v>
      </c>
      <c r="Q200" s="56">
        <v>11.69595623</v>
      </c>
      <c r="R200" s="32">
        <f t="shared" si="9"/>
        <v>0.23642349200000012</v>
      </c>
    </row>
    <row r="201" spans="1:18">
      <c r="A201">
        <v>199</v>
      </c>
      <c r="B201" s="65">
        <v>7.0090694427000004</v>
      </c>
      <c r="C201" s="65">
        <v>7.2341403960999999</v>
      </c>
      <c r="D201" s="65">
        <f t="shared" si="8"/>
        <v>0.2250709533999995</v>
      </c>
      <c r="P201" s="56">
        <v>11.054102898</v>
      </c>
      <c r="Q201" s="56">
        <v>11.805153847</v>
      </c>
      <c r="R201" s="32">
        <f t="shared" si="9"/>
        <v>0.75105094899999969</v>
      </c>
    </row>
    <row r="202" spans="1:18">
      <c r="A202">
        <v>200</v>
      </c>
      <c r="B202" s="65">
        <v>6.8875489234999998</v>
      </c>
      <c r="C202" s="65">
        <v>7.1227555274999999</v>
      </c>
      <c r="D202" s="65">
        <f t="shared" si="8"/>
        <v>0.23520660400000004</v>
      </c>
      <c r="P202" s="56">
        <v>9.5083646773999995</v>
      </c>
      <c r="Q202" s="56">
        <v>11.217288971</v>
      </c>
      <c r="R202" s="32">
        <f t="shared" si="9"/>
        <v>1.7089242936000009</v>
      </c>
    </row>
    <row r="203" spans="1:18">
      <c r="A203">
        <v>201</v>
      </c>
      <c r="B203" s="65">
        <v>6.7257580756999999</v>
      </c>
      <c r="C203" s="65">
        <v>7.0984435080999999</v>
      </c>
      <c r="D203" s="65">
        <f t="shared" si="8"/>
        <v>0.37268543239999996</v>
      </c>
      <c r="P203" s="56">
        <v>7.2887468338000003</v>
      </c>
      <c r="Q203" s="56">
        <v>9.7154579163000001</v>
      </c>
      <c r="R203" s="32">
        <f t="shared" si="9"/>
        <v>2.4267110824999998</v>
      </c>
    </row>
    <row r="204" spans="1:18">
      <c r="A204">
        <v>202</v>
      </c>
      <c r="B204" s="65">
        <v>6.4760518074000002</v>
      </c>
      <c r="C204" s="65">
        <v>7.1516861915999996</v>
      </c>
      <c r="D204" s="65">
        <f t="shared" si="8"/>
        <v>0.67563438419999944</v>
      </c>
      <c r="P204" s="56">
        <v>4.8531589508000001</v>
      </c>
      <c r="Q204" s="56">
        <v>7.6768951416000002</v>
      </c>
      <c r="R204" s="32">
        <f t="shared" si="9"/>
        <v>2.8237361908</v>
      </c>
    </row>
    <row r="205" spans="1:18">
      <c r="A205">
        <v>203</v>
      </c>
      <c r="B205" s="65">
        <v>5.8365449905000002</v>
      </c>
      <c r="C205" s="65">
        <v>6.7087965012000002</v>
      </c>
      <c r="D205" s="65">
        <f t="shared" si="8"/>
        <v>0.87225151069999995</v>
      </c>
      <c r="P205" s="56">
        <v>2.2830116749</v>
      </c>
      <c r="Q205" s="56">
        <v>5.0341296195999998</v>
      </c>
      <c r="R205" s="32">
        <f t="shared" si="9"/>
        <v>2.7511179446999998</v>
      </c>
    </row>
    <row r="206" spans="1:18">
      <c r="A206">
        <v>204</v>
      </c>
      <c r="B206" s="65">
        <v>4.9004173278999996</v>
      </c>
      <c r="C206" s="65">
        <v>5.8688998222000004</v>
      </c>
      <c r="D206" s="68">
        <f t="shared" si="8"/>
        <v>0.96848249430000077</v>
      </c>
      <c r="P206" s="56">
        <v>-1.7281912266999998E-2</v>
      </c>
      <c r="Q206" s="56">
        <v>2.2240278721000002</v>
      </c>
      <c r="R206" s="32">
        <f t="shared" si="9"/>
        <v>2.241309784367</v>
      </c>
    </row>
    <row r="207" spans="1:18">
      <c r="A207">
        <v>205</v>
      </c>
      <c r="B207" s="65">
        <v>4.0634708405</v>
      </c>
      <c r="C207" s="65">
        <v>4.9375500679000002</v>
      </c>
      <c r="D207" s="65">
        <f t="shared" si="8"/>
        <v>0.87407922740000021</v>
      </c>
      <c r="P207" s="56">
        <v>-1.480219245</v>
      </c>
      <c r="Q207" s="56">
        <v>-7.7184446155999994E-2</v>
      </c>
      <c r="R207" s="32">
        <f t="shared" si="9"/>
        <v>1.403034798844</v>
      </c>
    </row>
    <row r="208" spans="1:18">
      <c r="A208">
        <v>206</v>
      </c>
      <c r="B208" s="65">
        <v>3.5675349235999998</v>
      </c>
      <c r="C208" s="65">
        <v>4.2558813095000003</v>
      </c>
      <c r="D208" s="65">
        <f t="shared" si="8"/>
        <v>0.68834638590000052</v>
      </c>
      <c r="P208" s="56">
        <v>-1.7489272356000001</v>
      </c>
      <c r="Q208" s="56">
        <v>-1.3440346718</v>
      </c>
      <c r="R208" s="32">
        <f t="shared" si="9"/>
        <v>0.40489256380000005</v>
      </c>
    </row>
    <row r="209" spans="1:18">
      <c r="A209">
        <v>207</v>
      </c>
      <c r="B209" s="65">
        <v>3.1747260094</v>
      </c>
      <c r="C209" s="65">
        <v>3.5793180466000001</v>
      </c>
      <c r="D209" s="65">
        <f t="shared" si="8"/>
        <v>0.40459203720000003</v>
      </c>
      <c r="P209" s="56">
        <v>-1.6101621389</v>
      </c>
      <c r="Q209" s="56">
        <v>-1.7373584509</v>
      </c>
      <c r="R209" s="32">
        <f t="shared" si="9"/>
        <v>-0.12719631199999992</v>
      </c>
    </row>
    <row r="210" spans="1:18">
      <c r="A210">
        <v>208</v>
      </c>
      <c r="B210" s="65">
        <v>2.9110896586999999</v>
      </c>
      <c r="C210" s="65">
        <v>2.9967198372000001</v>
      </c>
      <c r="D210" s="65">
        <f t="shared" si="8"/>
        <v>8.5630178500000209E-2</v>
      </c>
      <c r="P210" s="56">
        <v>-1.6460045576</v>
      </c>
      <c r="Q210" s="56">
        <v>-1.7788888216000001</v>
      </c>
      <c r="R210" s="32">
        <f t="shared" si="9"/>
        <v>-0.13288426400000009</v>
      </c>
    </row>
    <row r="211" spans="1:18">
      <c r="A211">
        <v>209</v>
      </c>
      <c r="B211" s="65">
        <v>2.8910553454999999</v>
      </c>
      <c r="C211" s="65">
        <v>2.7769856452999999</v>
      </c>
      <c r="D211" s="65">
        <f t="shared" si="8"/>
        <v>-0.11406970019999996</v>
      </c>
      <c r="P211" s="56">
        <v>-1.6207883357999999</v>
      </c>
      <c r="Q211" s="56">
        <v>-1.7629158496999999</v>
      </c>
      <c r="R211" s="32">
        <f t="shared" si="9"/>
        <v>-0.1421275139</v>
      </c>
    </row>
    <row r="212" spans="1:18">
      <c r="A212">
        <v>210</v>
      </c>
      <c r="B212" s="65">
        <v>3.0752255917000002</v>
      </c>
      <c r="C212" s="65">
        <v>2.9733386039999998</v>
      </c>
      <c r="D212" s="65">
        <f t="shared" si="8"/>
        <v>-0.10188698770000038</v>
      </c>
      <c r="P212" s="56">
        <v>-1.3786081076000001</v>
      </c>
      <c r="Q212" s="56">
        <v>-1.5098129511</v>
      </c>
      <c r="R212" s="32">
        <f t="shared" si="9"/>
        <v>-0.13120484349999995</v>
      </c>
    </row>
    <row r="213" spans="1:18">
      <c r="A213">
        <v>211</v>
      </c>
      <c r="B213" s="65">
        <v>3.1475059985999998</v>
      </c>
      <c r="C213" s="65">
        <v>3.0568938255</v>
      </c>
      <c r="D213" s="65">
        <f t="shared" si="8"/>
        <v>-9.0612173099999804E-2</v>
      </c>
      <c r="P213" s="56">
        <v>-1.2287499904999999</v>
      </c>
      <c r="Q213" s="56">
        <v>-1.3599708079999999</v>
      </c>
      <c r="R213" s="32">
        <f t="shared" si="9"/>
        <v>-0.13122081750000003</v>
      </c>
    </row>
    <row r="214" spans="1:18">
      <c r="A214">
        <v>212</v>
      </c>
      <c r="B214" s="65">
        <v>3.0492186546000002</v>
      </c>
      <c r="C214" s="65">
        <v>2.9652659893000002</v>
      </c>
      <c r="D214" s="65">
        <f t="shared" si="8"/>
        <v>-8.3952665300000007E-2</v>
      </c>
      <c r="P214" s="56">
        <v>-1.258841157</v>
      </c>
      <c r="Q214" s="56">
        <v>-1.4001073837</v>
      </c>
      <c r="R214" s="32">
        <f t="shared" si="9"/>
        <v>-0.1412662267</v>
      </c>
    </row>
    <row r="215" spans="1:18">
      <c r="A215">
        <v>213</v>
      </c>
      <c r="B215" s="65">
        <v>3.0227468013999998</v>
      </c>
      <c r="C215" s="65">
        <v>2.9143600464000001</v>
      </c>
      <c r="D215" s="65">
        <f t="shared" si="8"/>
        <v>-0.10838675499999972</v>
      </c>
      <c r="P215" s="56">
        <v>-1.2402895689</v>
      </c>
      <c r="Q215" s="56">
        <v>-1.3843573332000001</v>
      </c>
      <c r="R215" s="32">
        <f t="shared" si="9"/>
        <v>-0.14406776430000012</v>
      </c>
    </row>
    <row r="216" spans="1:18">
      <c r="A216">
        <v>214</v>
      </c>
      <c r="B216" s="65">
        <v>3.1982717514000001</v>
      </c>
      <c r="C216" s="65">
        <v>3.1027953625000002</v>
      </c>
      <c r="D216" s="65">
        <f t="shared" si="8"/>
        <v>-9.5476388899999876E-2</v>
      </c>
      <c r="P216" s="56">
        <v>-1.0104738473999999</v>
      </c>
      <c r="Q216" s="56">
        <v>-1.1397570372000001</v>
      </c>
      <c r="R216" s="32">
        <f t="shared" si="9"/>
        <v>-0.1292831898000002</v>
      </c>
    </row>
    <row r="217" spans="1:18">
      <c r="A217">
        <v>215</v>
      </c>
      <c r="B217" s="65">
        <v>3.2790980339</v>
      </c>
      <c r="C217" s="65">
        <v>3.1971976757</v>
      </c>
      <c r="D217" s="65">
        <f t="shared" si="8"/>
        <v>-8.1900358199999967E-2</v>
      </c>
      <c r="P217" s="56">
        <v>-0.85116809606999999</v>
      </c>
      <c r="Q217" s="56">
        <v>-0.98220831155999999</v>
      </c>
      <c r="R217" s="32">
        <f t="shared" si="9"/>
        <v>-0.13104021549</v>
      </c>
    </row>
    <row r="218" spans="1:18">
      <c r="A218">
        <v>216</v>
      </c>
      <c r="B218" s="65">
        <v>3.1884663105</v>
      </c>
      <c r="C218" s="65">
        <v>3.1054372787000002</v>
      </c>
      <c r="D218" s="65">
        <f t="shared" si="8"/>
        <v>-8.3029031799999764E-2</v>
      </c>
      <c r="P218" s="56">
        <v>-0.87391793728</v>
      </c>
      <c r="Q218" s="56">
        <v>-1.0183446407000001</v>
      </c>
      <c r="R218" s="32">
        <f t="shared" si="9"/>
        <v>-0.14442670342000008</v>
      </c>
    </row>
    <row r="219" spans="1:18">
      <c r="A219">
        <v>217</v>
      </c>
      <c r="B219" s="65">
        <v>3.1548621655</v>
      </c>
      <c r="C219" s="65">
        <v>3.0507855414999998</v>
      </c>
      <c r="D219" s="65">
        <f t="shared" si="8"/>
        <v>-0.10407662400000017</v>
      </c>
      <c r="P219" s="56">
        <v>-0.86051940918000003</v>
      </c>
      <c r="Q219" s="56">
        <v>-1.0085846186</v>
      </c>
      <c r="R219" s="32">
        <f t="shared" si="9"/>
        <v>-0.14806520942000001</v>
      </c>
    </row>
    <row r="220" spans="1:18">
      <c r="A220">
        <v>218</v>
      </c>
      <c r="B220" s="65">
        <v>3.3211255074000001</v>
      </c>
      <c r="C220" s="65">
        <v>3.2320027351</v>
      </c>
      <c r="D220" s="65">
        <f t="shared" si="8"/>
        <v>-8.9122772300000097E-2</v>
      </c>
      <c r="P220" s="56">
        <v>-0.64090710878000001</v>
      </c>
      <c r="Q220" s="56">
        <v>-0.77083182335</v>
      </c>
      <c r="R220" s="32">
        <f t="shared" si="9"/>
        <v>-0.12992471456999999</v>
      </c>
    </row>
    <row r="221" spans="1:18">
      <c r="A221">
        <v>219</v>
      </c>
      <c r="B221" s="65">
        <v>3.4111166000000002</v>
      </c>
      <c r="C221" s="65">
        <v>3.3357181548999999</v>
      </c>
      <c r="D221" s="65">
        <f t="shared" si="8"/>
        <v>-7.5398445100000266E-2</v>
      </c>
      <c r="P221" s="56">
        <v>-0.47327286005000002</v>
      </c>
      <c r="Q221" s="56">
        <v>-0.60541337729</v>
      </c>
      <c r="R221" s="32">
        <f t="shared" si="9"/>
        <v>-0.13214051723999998</v>
      </c>
    </row>
    <row r="222" spans="1:18">
      <c r="A222">
        <v>220</v>
      </c>
      <c r="B222" s="65">
        <v>3.3275904655000001</v>
      </c>
      <c r="C222" s="65">
        <v>3.2445466517999999</v>
      </c>
      <c r="D222" s="65">
        <f t="shared" si="8"/>
        <v>-8.3043813700000246E-2</v>
      </c>
      <c r="P222" s="56">
        <v>-0.49371385573999998</v>
      </c>
      <c r="Q222" s="56">
        <v>-0.64010006189000002</v>
      </c>
      <c r="R222" s="32">
        <f t="shared" si="9"/>
        <v>-0.14638620615000003</v>
      </c>
    </row>
    <row r="223" spans="1:18">
      <c r="A223">
        <v>221</v>
      </c>
      <c r="B223" s="65">
        <v>3.2862517834</v>
      </c>
      <c r="C223" s="65">
        <v>3.1835525036000001</v>
      </c>
      <c r="D223" s="65">
        <f t="shared" si="8"/>
        <v>-0.10269927979999993</v>
      </c>
      <c r="P223" s="56">
        <v>-0.48700726032000002</v>
      </c>
      <c r="Q223" s="56">
        <v>-0.63258928060999997</v>
      </c>
      <c r="R223" s="32">
        <f t="shared" si="9"/>
        <v>-0.14558202028999995</v>
      </c>
    </row>
    <row r="224" spans="1:18">
      <c r="A224">
        <v>222</v>
      </c>
      <c r="B224" s="65">
        <v>3.4424366951000001</v>
      </c>
      <c r="C224" s="65">
        <v>3.3598937987999999</v>
      </c>
      <c r="D224" s="65">
        <f t="shared" si="8"/>
        <v>-8.2542896300000113E-2</v>
      </c>
      <c r="P224" s="56">
        <v>-0.27686330675999998</v>
      </c>
      <c r="Q224" s="56">
        <v>-0.40340408683000001</v>
      </c>
      <c r="R224" s="32">
        <f t="shared" si="9"/>
        <v>-0.12654078007000003</v>
      </c>
    </row>
    <row r="225" spans="1:18">
      <c r="A225">
        <v>223</v>
      </c>
      <c r="B225" s="65">
        <v>3.5425336360999999</v>
      </c>
      <c r="C225" s="65">
        <v>3.4714043139999999</v>
      </c>
      <c r="D225" s="65">
        <f t="shared" si="8"/>
        <v>-7.1129322100000003E-2</v>
      </c>
      <c r="P225" s="56">
        <v>-0.10011843592</v>
      </c>
      <c r="Q225" s="56">
        <v>-0.23339900374</v>
      </c>
      <c r="R225" s="32">
        <f t="shared" si="9"/>
        <v>-0.13328056782</v>
      </c>
    </row>
    <row r="226" spans="1:18">
      <c r="A226">
        <v>224</v>
      </c>
      <c r="B226" s="65">
        <v>3.4659645556999998</v>
      </c>
      <c r="C226" s="65">
        <v>3.3817968369</v>
      </c>
      <c r="D226" s="65">
        <f t="shared" si="8"/>
        <v>-8.4167718799999847E-2</v>
      </c>
      <c r="P226" s="56">
        <v>-0.11491557211</v>
      </c>
      <c r="Q226" s="56">
        <v>-0.26312965155000001</v>
      </c>
      <c r="R226" s="32">
        <f t="shared" si="9"/>
        <v>-0.14821407944000001</v>
      </c>
    </row>
    <row r="227" spans="1:18">
      <c r="A227">
        <v>225</v>
      </c>
      <c r="B227" s="65">
        <v>3.4172139168000002</v>
      </c>
      <c r="C227" s="65">
        <v>3.3109054565</v>
      </c>
      <c r="D227" s="65">
        <f t="shared" si="8"/>
        <v>-0.10630846030000018</v>
      </c>
      <c r="P227" s="56">
        <v>-0.11465080082</v>
      </c>
      <c r="Q227" s="56">
        <v>-0.26048249006000002</v>
      </c>
      <c r="R227" s="32">
        <f t="shared" si="9"/>
        <v>-0.14583168924000001</v>
      </c>
    </row>
    <row r="228" spans="1:18">
      <c r="A228">
        <v>226</v>
      </c>
      <c r="B228" s="65">
        <v>3.5617067813999999</v>
      </c>
      <c r="C228" s="65">
        <v>3.4785535336</v>
      </c>
      <c r="D228" s="65">
        <f t="shared" si="8"/>
        <v>-8.3153247799999885E-2</v>
      </c>
      <c r="P228" s="56">
        <v>7.9734243452999995E-2</v>
      </c>
      <c r="Q228" s="56">
        <v>-4.0979374200000002E-2</v>
      </c>
      <c r="R228" s="32">
        <f t="shared" si="9"/>
        <v>-0.120713617653</v>
      </c>
    </row>
    <row r="229" spans="1:18">
      <c r="A229">
        <v>227</v>
      </c>
      <c r="B229" s="65">
        <v>3.6695935726000002</v>
      </c>
      <c r="C229" s="65">
        <v>3.5936121940999999</v>
      </c>
      <c r="D229" s="65">
        <f t="shared" si="8"/>
        <v>-7.5981378500000307E-2</v>
      </c>
      <c r="P229" s="56">
        <v>0.25977104901999998</v>
      </c>
      <c r="Q229" s="56">
        <v>0.12902627885000001</v>
      </c>
      <c r="R229" s="32">
        <f t="shared" si="9"/>
        <v>-0.13074477016999997</v>
      </c>
    </row>
    <row r="230" spans="1:18">
      <c r="A230">
        <v>228</v>
      </c>
      <c r="B230" s="65">
        <v>3.5998618602999999</v>
      </c>
      <c r="C230" s="65">
        <v>3.5091376305000002</v>
      </c>
      <c r="D230" s="65">
        <f t="shared" si="8"/>
        <v>-9.0724229799999723E-2</v>
      </c>
      <c r="P230" s="56">
        <v>0.25049671531000001</v>
      </c>
      <c r="Q230" s="56">
        <v>0.1103490293</v>
      </c>
      <c r="R230" s="32">
        <f t="shared" si="9"/>
        <v>-0.14014768600999999</v>
      </c>
    </row>
    <row r="231" spans="1:18">
      <c r="A231">
        <v>229</v>
      </c>
      <c r="B231" s="65">
        <v>3.5425457954000001</v>
      </c>
      <c r="C231" s="65">
        <v>3.4303784369999999</v>
      </c>
      <c r="D231" s="65">
        <f t="shared" si="8"/>
        <v>-0.11216735840000025</v>
      </c>
      <c r="P231" s="56">
        <v>0.24654388427999999</v>
      </c>
      <c r="Q231" s="56">
        <v>9.9683627486000001E-2</v>
      </c>
      <c r="R231" s="32">
        <f t="shared" si="9"/>
        <v>-0.146860256794</v>
      </c>
    </row>
    <row r="232" spans="1:18">
      <c r="A232">
        <v>230</v>
      </c>
      <c r="B232" s="65">
        <v>3.6718077660000001</v>
      </c>
      <c r="C232" s="65">
        <v>3.5877542496000001</v>
      </c>
      <c r="D232" s="65">
        <f t="shared" si="8"/>
        <v>-8.4053516400000028E-2</v>
      </c>
      <c r="P232" s="56">
        <v>0.42776581645</v>
      </c>
      <c r="Q232" s="56">
        <v>0.30435356497999999</v>
      </c>
      <c r="R232" s="32">
        <f t="shared" si="9"/>
        <v>-0.12341225147000001</v>
      </c>
    </row>
    <row r="233" spans="1:18">
      <c r="A233">
        <v>231</v>
      </c>
      <c r="B233" s="65">
        <v>3.7911872864</v>
      </c>
      <c r="C233" s="65">
        <v>3.7098791598999998</v>
      </c>
      <c r="D233" s="65">
        <f t="shared" si="8"/>
        <v>-8.1308126500000188E-2</v>
      </c>
      <c r="P233" s="56">
        <v>0.61490345001000002</v>
      </c>
      <c r="Q233" s="56">
        <v>0.48517575860000001</v>
      </c>
      <c r="R233" s="32">
        <f t="shared" si="9"/>
        <v>-0.12972769141000001</v>
      </c>
    </row>
    <row r="234" spans="1:18">
      <c r="A234">
        <v>232</v>
      </c>
      <c r="B234" s="65">
        <v>3.7262732983000002</v>
      </c>
      <c r="C234" s="65">
        <v>3.6330482960000001</v>
      </c>
      <c r="D234" s="65">
        <f t="shared" si="8"/>
        <v>-9.3225002300000082E-2</v>
      </c>
      <c r="P234" s="56">
        <v>0.60444450378000003</v>
      </c>
      <c r="Q234" s="56">
        <v>0.47000792622999998</v>
      </c>
      <c r="R234" s="32">
        <f t="shared" si="9"/>
        <v>-0.13443657755000005</v>
      </c>
    </row>
    <row r="235" spans="1:18">
      <c r="A235">
        <v>233</v>
      </c>
      <c r="B235" s="65">
        <v>3.6590812206000001</v>
      </c>
      <c r="C235" s="65">
        <v>3.5433218479000002</v>
      </c>
      <c r="D235" s="65">
        <f t="shared" si="8"/>
        <v>-0.11575937269999992</v>
      </c>
      <c r="P235" s="56">
        <v>0.59209471941000003</v>
      </c>
      <c r="Q235" s="56">
        <v>0.44816264509999998</v>
      </c>
      <c r="R235" s="32">
        <f t="shared" si="9"/>
        <v>-0.14393207431000005</v>
      </c>
    </row>
    <row r="236" spans="1:18">
      <c r="A236">
        <v>234</v>
      </c>
      <c r="B236" s="65">
        <v>3.7669513226000002</v>
      </c>
      <c r="C236" s="65">
        <v>3.6773192883000001</v>
      </c>
      <c r="D236" s="65">
        <f t="shared" si="8"/>
        <v>-8.9632034300000107E-2</v>
      </c>
      <c r="P236" s="56">
        <v>0.75641137361999999</v>
      </c>
      <c r="Q236" s="56">
        <v>0.63181638717999999</v>
      </c>
      <c r="R236" s="32">
        <f t="shared" si="9"/>
        <v>-0.12459498644</v>
      </c>
    </row>
    <row r="237" spans="1:18">
      <c r="A237">
        <v>235</v>
      </c>
      <c r="B237" s="65">
        <v>3.8920085430000002</v>
      </c>
      <c r="C237" s="65">
        <v>3.8062570094999999</v>
      </c>
      <c r="D237" s="65">
        <f t="shared" si="8"/>
        <v>-8.575153350000031E-2</v>
      </c>
      <c r="P237" s="56">
        <v>0.94511234759999996</v>
      </c>
      <c r="Q237" s="56">
        <v>0.81891626120000005</v>
      </c>
      <c r="R237" s="32">
        <f t="shared" si="9"/>
        <v>-0.12619608639999991</v>
      </c>
    </row>
    <row r="238" spans="1:18">
      <c r="A238">
        <v>236</v>
      </c>
      <c r="B238" s="65">
        <v>3.8277065754000001</v>
      </c>
      <c r="C238" s="65">
        <v>3.7335553169</v>
      </c>
      <c r="D238" s="65">
        <f t="shared" si="8"/>
        <v>-9.4151258500000168E-2</v>
      </c>
      <c r="P238" s="56">
        <v>0.93514150381000005</v>
      </c>
      <c r="Q238" s="56">
        <v>0.80357646942000005</v>
      </c>
      <c r="R238" s="32">
        <f t="shared" si="9"/>
        <v>-0.13156503439</v>
      </c>
    </row>
    <row r="239" spans="1:18">
      <c r="A239">
        <v>237</v>
      </c>
      <c r="B239" s="65">
        <v>3.7581899166000001</v>
      </c>
      <c r="C239" s="65">
        <v>3.6407446861000001</v>
      </c>
      <c r="D239" s="65">
        <f t="shared" si="8"/>
        <v>-0.1174452305</v>
      </c>
      <c r="P239" s="56">
        <v>0.91964769362999998</v>
      </c>
      <c r="Q239" s="56">
        <v>0.77610230445999995</v>
      </c>
      <c r="R239" s="32">
        <f t="shared" si="9"/>
        <v>-0.14354538917000004</v>
      </c>
    </row>
    <row r="240" spans="1:18">
      <c r="A240">
        <v>238</v>
      </c>
      <c r="B240" s="65">
        <v>3.8510696888</v>
      </c>
      <c r="C240" s="65">
        <v>3.752686739</v>
      </c>
      <c r="D240" s="65">
        <f t="shared" si="8"/>
        <v>-9.8382949799999952E-2</v>
      </c>
      <c r="P240" s="56">
        <v>1.0700924397</v>
      </c>
      <c r="Q240" s="56">
        <v>0.94240677357000002</v>
      </c>
      <c r="R240" s="32">
        <f t="shared" si="9"/>
        <v>-0.12768566612999999</v>
      </c>
    </row>
    <row r="241" spans="1:18">
      <c r="A241">
        <v>239</v>
      </c>
      <c r="B241" s="65">
        <v>3.9690976142999999</v>
      </c>
      <c r="C241" s="65">
        <v>3.8821437359000002</v>
      </c>
      <c r="D241" s="65">
        <f t="shared" si="8"/>
        <v>-8.6953878399999684E-2</v>
      </c>
      <c r="P241" s="56">
        <v>1.2454240322000001</v>
      </c>
      <c r="Q241" s="56">
        <v>1.1232355833000001</v>
      </c>
      <c r="R241" s="32">
        <f t="shared" si="9"/>
        <v>-0.12218844890000002</v>
      </c>
    </row>
    <row r="242" spans="1:18">
      <c r="A242">
        <v>240</v>
      </c>
      <c r="B242" s="65">
        <v>3.8975043296999998</v>
      </c>
      <c r="C242" s="65">
        <v>3.8008077144999999</v>
      </c>
      <c r="D242" s="65">
        <f t="shared" si="8"/>
        <v>-9.6696615199999947E-2</v>
      </c>
      <c r="P242" s="56">
        <v>1.2309838532999999</v>
      </c>
      <c r="Q242" s="56">
        <v>1.1020083427</v>
      </c>
      <c r="R242" s="32">
        <f t="shared" si="9"/>
        <v>-0.1289755105999999</v>
      </c>
    </row>
    <row r="243" spans="1:18">
      <c r="A243">
        <v>241</v>
      </c>
      <c r="B243" s="65">
        <v>3.8154535294</v>
      </c>
      <c r="C243" s="65">
        <v>3.6996552943999998</v>
      </c>
      <c r="D243" s="65">
        <f t="shared" si="8"/>
        <v>-0.11579823500000019</v>
      </c>
      <c r="P243" s="56">
        <v>1.2060409783999999</v>
      </c>
      <c r="Q243" s="56">
        <v>1.0638085604</v>
      </c>
      <c r="R243" s="32">
        <f t="shared" si="9"/>
        <v>-0.14223241799999986</v>
      </c>
    </row>
    <row r="244" spans="1:18">
      <c r="A244">
        <v>242</v>
      </c>
      <c r="B244" s="65">
        <v>3.8970239162000002</v>
      </c>
      <c r="C244" s="65">
        <v>3.7941853999999999</v>
      </c>
      <c r="D244" s="65">
        <f t="shared" si="8"/>
        <v>-0.10283851620000029</v>
      </c>
      <c r="P244" s="56">
        <v>1.3445459604000001</v>
      </c>
      <c r="Q244" s="56">
        <v>1.2155355215000001</v>
      </c>
      <c r="R244" s="32">
        <f t="shared" si="9"/>
        <v>-0.12901043889999997</v>
      </c>
    </row>
    <row r="245" spans="1:18">
      <c r="A245">
        <v>243</v>
      </c>
      <c r="B245" s="65">
        <v>4.0056347846999998</v>
      </c>
      <c r="C245" s="65">
        <v>3.9146811962000001</v>
      </c>
      <c r="D245" s="65">
        <f t="shared" si="8"/>
        <v>-9.0953588499999682E-2</v>
      </c>
      <c r="P245" s="56">
        <v>1.4993293285</v>
      </c>
      <c r="Q245" s="56">
        <v>1.3792600632000001</v>
      </c>
      <c r="R245" s="32">
        <f t="shared" si="9"/>
        <v>-0.12006926529999995</v>
      </c>
    </row>
    <row r="246" spans="1:18">
      <c r="A246">
        <v>244</v>
      </c>
      <c r="B246" s="65">
        <v>3.9274263382000001</v>
      </c>
      <c r="C246" s="65">
        <v>3.8292133808000002</v>
      </c>
      <c r="D246" s="65">
        <f t="shared" si="8"/>
        <v>-9.8212957399999912E-2</v>
      </c>
      <c r="P246" s="56">
        <v>1.4829586744000001</v>
      </c>
      <c r="Q246" s="56">
        <v>1.3554464579000001</v>
      </c>
      <c r="R246" s="32">
        <f t="shared" si="9"/>
        <v>-0.1275122165</v>
      </c>
    </row>
    <row r="247" spans="1:18">
      <c r="A247">
        <v>245</v>
      </c>
      <c r="B247" s="65">
        <v>3.8259260654</v>
      </c>
      <c r="C247" s="65">
        <v>3.7101316452000002</v>
      </c>
      <c r="D247" s="65">
        <f t="shared" si="8"/>
        <v>-0.11579442019999986</v>
      </c>
      <c r="P247" s="56">
        <v>1.4429119825000001</v>
      </c>
      <c r="Q247" s="56">
        <v>1.2992016076999999</v>
      </c>
      <c r="R247" s="32">
        <f t="shared" si="9"/>
        <v>-0.14371037480000015</v>
      </c>
    </row>
    <row r="248" spans="1:18">
      <c r="A248">
        <v>246</v>
      </c>
      <c r="B248" s="65">
        <v>3.8873200416999998</v>
      </c>
      <c r="C248" s="65">
        <v>3.7840211391</v>
      </c>
      <c r="D248" s="65">
        <f t="shared" si="8"/>
        <v>-0.10329890259999974</v>
      </c>
      <c r="P248" s="56">
        <v>1.5582213402</v>
      </c>
      <c r="Q248" s="56">
        <v>1.4329236746</v>
      </c>
      <c r="R248" s="32">
        <f t="shared" si="9"/>
        <v>-0.1252976656</v>
      </c>
    </row>
    <row r="249" spans="1:18">
      <c r="A249">
        <v>247</v>
      </c>
      <c r="B249" s="65">
        <v>3.9638929367000002</v>
      </c>
      <c r="C249" s="65">
        <v>3.8698377608999999</v>
      </c>
      <c r="D249" s="65">
        <f t="shared" si="8"/>
        <v>-9.4055175800000335E-2</v>
      </c>
      <c r="P249" s="56">
        <v>1.6830922365000001</v>
      </c>
      <c r="Q249" s="56">
        <v>1.5601770878000001</v>
      </c>
      <c r="R249" s="32">
        <f t="shared" si="9"/>
        <v>-0.12291514869999998</v>
      </c>
    </row>
    <row r="250" spans="1:18">
      <c r="A250">
        <v>248</v>
      </c>
      <c r="B250" s="65">
        <v>3.8804261684000001</v>
      </c>
      <c r="C250" s="65">
        <v>3.7813928127000001</v>
      </c>
      <c r="D250" s="65">
        <f t="shared" si="8"/>
        <v>-9.9033355700000048E-2</v>
      </c>
      <c r="P250" s="56">
        <v>1.6662254332999999</v>
      </c>
      <c r="Q250" s="56">
        <v>1.5433897971999999</v>
      </c>
      <c r="R250" s="32">
        <f t="shared" si="9"/>
        <v>-0.12283563610000003</v>
      </c>
    </row>
    <row r="251" spans="1:18">
      <c r="A251">
        <v>249</v>
      </c>
      <c r="B251" s="65">
        <v>3.7612769604</v>
      </c>
      <c r="C251" s="65">
        <v>3.6448895930999998</v>
      </c>
      <c r="D251" s="65">
        <f t="shared" si="8"/>
        <v>-0.11638736730000021</v>
      </c>
      <c r="P251" s="56">
        <v>1.616052866</v>
      </c>
      <c r="Q251" s="56">
        <v>1.4752699137</v>
      </c>
      <c r="R251" s="32">
        <f t="shared" si="9"/>
        <v>-0.14078295229999993</v>
      </c>
    </row>
    <row r="252" spans="1:18">
      <c r="A252">
        <v>250</v>
      </c>
      <c r="B252" s="65">
        <v>3.7914943695000001</v>
      </c>
      <c r="C252" s="65">
        <v>3.6900267600999999</v>
      </c>
      <c r="D252" s="65">
        <f t="shared" si="8"/>
        <v>-0.10146760940000021</v>
      </c>
      <c r="P252" s="56">
        <v>1.6914485693000001</v>
      </c>
      <c r="Q252" s="56">
        <v>1.5631514788</v>
      </c>
      <c r="R252" s="32">
        <f t="shared" si="9"/>
        <v>-0.12829709050000004</v>
      </c>
    </row>
    <row r="253" spans="1:18">
      <c r="A253">
        <v>251</v>
      </c>
      <c r="B253" s="65">
        <v>3.8372514247999998</v>
      </c>
      <c r="C253" s="65">
        <v>3.7426052094000002</v>
      </c>
      <c r="D253" s="65">
        <f t="shared" si="8"/>
        <v>-9.4646215399999623E-2</v>
      </c>
      <c r="P253" s="56">
        <v>1.795173049</v>
      </c>
      <c r="Q253" s="56">
        <v>1.6768727302999999</v>
      </c>
      <c r="R253" s="32">
        <f t="shared" si="9"/>
        <v>-0.11830031870000002</v>
      </c>
    </row>
    <row r="254" spans="1:18">
      <c r="A254">
        <v>252</v>
      </c>
      <c r="B254" s="65">
        <v>3.7572526931999999</v>
      </c>
      <c r="C254" s="65">
        <v>3.6541287899000001</v>
      </c>
      <c r="D254" s="65">
        <f t="shared" si="8"/>
        <v>-0.10312390329999976</v>
      </c>
      <c r="P254" s="56">
        <v>1.7743256091999999</v>
      </c>
      <c r="Q254" s="56">
        <v>1.6514995098</v>
      </c>
      <c r="R254" s="32">
        <f t="shared" si="9"/>
        <v>-0.12282609939999989</v>
      </c>
    </row>
    <row r="255" spans="1:18">
      <c r="A255">
        <v>253</v>
      </c>
      <c r="B255" s="65">
        <v>3.5941014290000002</v>
      </c>
      <c r="C255" s="65">
        <v>3.4864439963999998</v>
      </c>
      <c r="D255" s="65">
        <f t="shared" si="8"/>
        <v>-0.10765743260000038</v>
      </c>
      <c r="P255" s="56">
        <v>1.6868122816</v>
      </c>
      <c r="Q255" s="56">
        <v>1.5472651719999999</v>
      </c>
      <c r="R255" s="32">
        <f t="shared" si="9"/>
        <v>-0.13954710960000005</v>
      </c>
    </row>
    <row r="256" spans="1:18">
      <c r="A256">
        <v>254</v>
      </c>
      <c r="B256" s="65">
        <v>3.5802538395000001</v>
      </c>
      <c r="C256" s="65">
        <v>3.4730441569999999</v>
      </c>
      <c r="D256" s="65">
        <f t="shared" si="8"/>
        <v>-0.10720968250000018</v>
      </c>
      <c r="P256" s="56">
        <v>1.7408055066999999</v>
      </c>
      <c r="Q256" s="56">
        <v>1.6102823019000001</v>
      </c>
      <c r="R256" s="32">
        <f t="shared" si="9"/>
        <v>-0.13052320479999979</v>
      </c>
    </row>
    <row r="257" spans="1:18">
      <c r="A257">
        <v>255</v>
      </c>
      <c r="B257" s="65">
        <v>3.5769331455</v>
      </c>
      <c r="C257" s="65">
        <v>3.4861974716000002</v>
      </c>
      <c r="D257" s="65">
        <f t="shared" si="8"/>
        <v>-9.0735673899999814E-2</v>
      </c>
      <c r="P257" s="56">
        <v>1.7577384709999999</v>
      </c>
      <c r="Q257" s="56">
        <v>1.6337025166000001</v>
      </c>
      <c r="R257" s="32">
        <f t="shared" si="9"/>
        <v>-0.12403595439999981</v>
      </c>
    </row>
    <row r="258" spans="1:18">
      <c r="A258">
        <v>256</v>
      </c>
      <c r="B258" s="65">
        <v>3.4713780879999998</v>
      </c>
      <c r="C258" s="65">
        <v>3.3692061900999999</v>
      </c>
      <c r="D258" s="65">
        <f t="shared" si="8"/>
        <v>-0.10217189789999992</v>
      </c>
      <c r="P258" s="56">
        <v>1.7552583218</v>
      </c>
      <c r="Q258" s="56">
        <v>1.6235010623999999</v>
      </c>
      <c r="R258" s="32">
        <f t="shared" si="9"/>
        <v>-0.13175725940000005</v>
      </c>
    </row>
    <row r="259" spans="1:18">
      <c r="A259">
        <v>257</v>
      </c>
      <c r="B259" s="65">
        <v>3.3233289719000001</v>
      </c>
      <c r="C259" s="65">
        <v>3.2087771893000001</v>
      </c>
      <c r="D259" s="65">
        <f t="shared" si="8"/>
        <v>-0.11455178259999999</v>
      </c>
      <c r="P259" s="56">
        <v>1.6832621098</v>
      </c>
      <c r="Q259" s="56">
        <v>1.5568940639</v>
      </c>
      <c r="R259" s="32">
        <f t="shared" si="9"/>
        <v>-0.12636804590000006</v>
      </c>
    </row>
    <row r="260" spans="1:18">
      <c r="A260">
        <v>258</v>
      </c>
      <c r="B260" s="65">
        <v>3.2526941299000001</v>
      </c>
      <c r="C260" s="65">
        <v>3.1462509632</v>
      </c>
      <c r="D260" s="65">
        <f t="shared" si="8"/>
        <v>-0.10644316670000009</v>
      </c>
      <c r="P260" s="56">
        <v>1.6776913404</v>
      </c>
      <c r="Q260" s="56">
        <v>1.5442478657000001</v>
      </c>
      <c r="R260" s="32">
        <f t="shared" si="9"/>
        <v>-0.13344347469999995</v>
      </c>
    </row>
    <row r="261" spans="1:18">
      <c r="A261">
        <v>259</v>
      </c>
      <c r="B261" s="65">
        <v>3.1713635921000001</v>
      </c>
      <c r="C261" s="65">
        <v>3.0752770901000002</v>
      </c>
      <c r="D261" s="65">
        <f t="shared" si="8"/>
        <v>-9.6086501999999907E-2</v>
      </c>
      <c r="P261" s="56">
        <v>1.6426851749</v>
      </c>
      <c r="Q261" s="56">
        <v>1.5117480754999999</v>
      </c>
      <c r="R261" s="32">
        <f t="shared" si="9"/>
        <v>-0.13093709940000009</v>
      </c>
    </row>
    <row r="262" spans="1:18">
      <c r="A262">
        <v>260</v>
      </c>
      <c r="B262" s="65">
        <v>3.0840814114000001</v>
      </c>
      <c r="C262" s="65">
        <v>2.9709231853000002</v>
      </c>
      <c r="D262" s="65">
        <f t="shared" ref="D262:D290" si="10">C262-B262</f>
        <v>-0.11315822609999993</v>
      </c>
      <c r="P262" s="56">
        <v>1.6236001253000001</v>
      </c>
      <c r="Q262" s="56">
        <v>1.497440815</v>
      </c>
      <c r="R262" s="32">
        <f t="shared" ref="R262:R290" si="11">Q262-P262</f>
        <v>-0.12615931030000005</v>
      </c>
    </row>
    <row r="263" spans="1:18">
      <c r="A263">
        <v>261</v>
      </c>
      <c r="B263" s="65">
        <v>2.8970346451000002</v>
      </c>
      <c r="C263" s="65">
        <v>2.8124394417</v>
      </c>
      <c r="D263" s="65">
        <f t="shared" si="10"/>
        <v>-8.4595203400000152E-2</v>
      </c>
      <c r="P263" s="56">
        <v>1.5561255217000001</v>
      </c>
      <c r="Q263" s="56">
        <v>1.4267930983999999</v>
      </c>
      <c r="R263" s="32">
        <f t="shared" si="11"/>
        <v>-0.12933242330000017</v>
      </c>
    </row>
    <row r="264" spans="1:18">
      <c r="A264">
        <v>262</v>
      </c>
      <c r="B264" s="65">
        <v>2.8233773707999998</v>
      </c>
      <c r="C264" s="65">
        <v>2.721009016</v>
      </c>
      <c r="D264" s="65">
        <f t="shared" si="10"/>
        <v>-0.10236835479999984</v>
      </c>
      <c r="P264" s="56">
        <v>1.5239726305000001</v>
      </c>
      <c r="Q264" s="56">
        <v>1.3937120437999999</v>
      </c>
      <c r="R264" s="32">
        <f t="shared" si="11"/>
        <v>-0.13026058670000018</v>
      </c>
    </row>
    <row r="265" spans="1:18">
      <c r="A265">
        <v>263</v>
      </c>
      <c r="B265" s="65">
        <v>2.7269842624999998</v>
      </c>
      <c r="C265" s="65">
        <v>2.5953190327</v>
      </c>
      <c r="D265" s="65">
        <f t="shared" si="10"/>
        <v>-0.13166522979999984</v>
      </c>
      <c r="P265" s="56">
        <v>1.4320572615</v>
      </c>
      <c r="Q265" s="56">
        <v>1.2988741398000001</v>
      </c>
      <c r="R265" s="32">
        <f t="shared" si="11"/>
        <v>-0.13318312169999991</v>
      </c>
    </row>
    <row r="266" spans="1:18">
      <c r="A266">
        <v>264</v>
      </c>
      <c r="B266" s="65">
        <v>2.4391722679000001</v>
      </c>
      <c r="C266" s="65">
        <v>2.3547375202</v>
      </c>
      <c r="D266" s="65">
        <f t="shared" si="10"/>
        <v>-8.4434747700000035E-2</v>
      </c>
      <c r="P266" s="56">
        <v>1.2763364315000001</v>
      </c>
      <c r="Q266" s="56">
        <v>1.1552977562</v>
      </c>
      <c r="R266" s="32">
        <f t="shared" si="11"/>
        <v>-0.12103867530000012</v>
      </c>
    </row>
    <row r="267" spans="1:18">
      <c r="A267">
        <v>265</v>
      </c>
      <c r="B267" s="65">
        <v>2.4469599724000002</v>
      </c>
      <c r="C267" s="65">
        <v>2.3245360851000001</v>
      </c>
      <c r="D267" s="65">
        <f t="shared" si="10"/>
        <v>-0.12242388730000009</v>
      </c>
      <c r="P267" s="56">
        <v>1.323248148</v>
      </c>
      <c r="Q267" s="56">
        <v>1.1823711395000001</v>
      </c>
      <c r="R267" s="32">
        <f t="shared" si="11"/>
        <v>-0.14087700849999996</v>
      </c>
    </row>
    <row r="268" spans="1:18">
      <c r="A268">
        <v>266</v>
      </c>
      <c r="B268" s="65">
        <v>2.2047290801999999</v>
      </c>
      <c r="C268" s="65">
        <v>2.1077334881000001</v>
      </c>
      <c r="D268" s="65">
        <f t="shared" si="10"/>
        <v>-9.6995592099999861E-2</v>
      </c>
      <c r="P268" s="56">
        <v>1.1221125126</v>
      </c>
      <c r="Q268" s="56">
        <v>0.9991940856</v>
      </c>
      <c r="R268" s="32">
        <f t="shared" si="11"/>
        <v>-0.122918427</v>
      </c>
    </row>
    <row r="269" spans="1:18">
      <c r="A269">
        <v>267</v>
      </c>
      <c r="B269" s="65">
        <v>1.8581268787</v>
      </c>
      <c r="C269" s="65">
        <v>1.762237668</v>
      </c>
      <c r="D269" s="65">
        <f t="shared" si="10"/>
        <v>-9.5889210700000005E-2</v>
      </c>
      <c r="P269" s="56">
        <v>0.86029410362000003</v>
      </c>
      <c r="Q269" s="56">
        <v>0.73638963699000004</v>
      </c>
      <c r="R269" s="32">
        <f t="shared" si="11"/>
        <v>-0.12390446662999999</v>
      </c>
    </row>
    <row r="270" spans="1:18">
      <c r="A270">
        <v>268</v>
      </c>
      <c r="B270" s="65">
        <v>1.591438055</v>
      </c>
      <c r="C270" s="65">
        <v>1.4801578522000001</v>
      </c>
      <c r="D270" s="65">
        <f t="shared" si="10"/>
        <v>-0.11128020279999995</v>
      </c>
      <c r="P270" s="56">
        <v>0.63430058956000002</v>
      </c>
      <c r="Q270" s="56">
        <v>0.49661058187000001</v>
      </c>
      <c r="R270" s="32">
        <f t="shared" si="11"/>
        <v>-0.13769000769</v>
      </c>
    </row>
    <row r="271" spans="1:18">
      <c r="A271">
        <v>269</v>
      </c>
      <c r="B271" s="65">
        <v>1.3611599207</v>
      </c>
      <c r="C271" s="65">
        <v>1.2615823745999999</v>
      </c>
      <c r="D271" s="65">
        <f t="shared" si="10"/>
        <v>-9.9577546100000136E-2</v>
      </c>
      <c r="P271" s="56">
        <v>0.45354238152999998</v>
      </c>
      <c r="Q271" s="56">
        <v>0.33411067723999999</v>
      </c>
      <c r="R271" s="32">
        <f t="shared" si="11"/>
        <v>-0.11943170429</v>
      </c>
    </row>
    <row r="272" spans="1:18">
      <c r="A272">
        <v>270</v>
      </c>
      <c r="B272" s="65">
        <v>0.90413182973999995</v>
      </c>
      <c r="C272" s="65">
        <v>0.79461783171</v>
      </c>
      <c r="D272" s="65">
        <f t="shared" si="10"/>
        <v>-0.10951399802999995</v>
      </c>
      <c r="P272" s="56">
        <v>5.0099831073999998E-2</v>
      </c>
      <c r="Q272" s="56">
        <v>-8.6439654231000002E-2</v>
      </c>
      <c r="R272" s="32">
        <f t="shared" si="11"/>
        <v>-0.13653948530499999</v>
      </c>
    </row>
    <row r="273" spans="1:18">
      <c r="A273">
        <v>271</v>
      </c>
      <c r="B273" s="65">
        <v>0.40547272562999997</v>
      </c>
      <c r="C273" s="65">
        <v>0.30473229288999998</v>
      </c>
      <c r="D273" s="65">
        <f t="shared" si="10"/>
        <v>-0.10074043274</v>
      </c>
      <c r="P273" s="56">
        <v>-0.38887983561</v>
      </c>
      <c r="Q273" s="56">
        <v>-0.51125526428000001</v>
      </c>
      <c r="R273" s="32">
        <f t="shared" si="11"/>
        <v>-0.12237542867000001</v>
      </c>
    </row>
    <row r="274" spans="1:18">
      <c r="A274">
        <v>272</v>
      </c>
      <c r="B274" s="65">
        <v>-0.16206377745</v>
      </c>
      <c r="C274" s="65">
        <v>-0.26723980904</v>
      </c>
      <c r="D274" s="65">
        <f t="shared" si="10"/>
        <v>-0.10517603159</v>
      </c>
      <c r="P274" s="56">
        <v>-0.90842372178999997</v>
      </c>
      <c r="Q274" s="56">
        <v>-1.0405374764999999</v>
      </c>
      <c r="R274" s="32">
        <f t="shared" si="11"/>
        <v>-0.13211375470999998</v>
      </c>
    </row>
    <row r="275" spans="1:18">
      <c r="A275">
        <v>273</v>
      </c>
      <c r="B275" s="65">
        <v>-0.90642130374999996</v>
      </c>
      <c r="C275" s="65">
        <v>-1.0090889931</v>
      </c>
      <c r="D275" s="65">
        <f t="shared" si="10"/>
        <v>-0.10266768935000004</v>
      </c>
      <c r="P275" s="56">
        <v>-1.6198445559000001</v>
      </c>
      <c r="Q275" s="56">
        <v>-1.7469598055</v>
      </c>
      <c r="R275" s="32">
        <f t="shared" si="11"/>
        <v>-0.12711524959999987</v>
      </c>
    </row>
    <row r="276" spans="1:18">
      <c r="A276">
        <v>274</v>
      </c>
      <c r="B276" s="65">
        <v>-1.9660475254000001</v>
      </c>
      <c r="C276" s="65">
        <v>-2.0732753276999998</v>
      </c>
      <c r="D276" s="65">
        <f t="shared" si="10"/>
        <v>-0.10722780229999973</v>
      </c>
      <c r="P276" s="56">
        <v>-2.6303977966000001</v>
      </c>
      <c r="Q276" s="56">
        <v>-2.7634375095000001</v>
      </c>
      <c r="R276" s="32">
        <f t="shared" si="11"/>
        <v>-0.13303971290000005</v>
      </c>
    </row>
    <row r="277" spans="1:18">
      <c r="A277">
        <v>275</v>
      </c>
      <c r="B277" s="65">
        <v>-3.2302823066999999</v>
      </c>
      <c r="C277" s="65">
        <v>-3.3313703537000001</v>
      </c>
      <c r="D277" s="65">
        <f t="shared" si="10"/>
        <v>-0.10108804700000018</v>
      </c>
      <c r="P277" s="56">
        <v>-3.8596518039999999</v>
      </c>
      <c r="Q277" s="56">
        <v>-3.9837660789</v>
      </c>
      <c r="R277" s="32">
        <f t="shared" si="11"/>
        <v>-0.12411427490000015</v>
      </c>
    </row>
    <row r="278" spans="1:18">
      <c r="A278">
        <v>276</v>
      </c>
      <c r="B278" s="65">
        <v>-4.5512394905000004</v>
      </c>
      <c r="C278" s="65">
        <v>-4.6556568146000004</v>
      </c>
      <c r="D278" s="65">
        <f t="shared" si="10"/>
        <v>-0.10441732409999993</v>
      </c>
      <c r="P278" s="56">
        <v>-5.1469821930000004</v>
      </c>
      <c r="Q278" s="56">
        <v>-5.2776651381999997</v>
      </c>
      <c r="R278" s="32">
        <f t="shared" si="11"/>
        <v>-0.13068294519999935</v>
      </c>
    </row>
    <row r="279" spans="1:18">
      <c r="A279">
        <v>277</v>
      </c>
      <c r="B279" s="65">
        <v>-5.8480734825000003</v>
      </c>
      <c r="C279" s="65">
        <v>-5.9530577659999997</v>
      </c>
      <c r="D279" s="65">
        <f t="shared" si="10"/>
        <v>-0.10498428349999944</v>
      </c>
      <c r="P279" s="56">
        <v>-6.4095377922000001</v>
      </c>
      <c r="Q279" s="56">
        <v>-6.5386123656999997</v>
      </c>
      <c r="R279" s="32">
        <f t="shared" si="11"/>
        <v>-0.12907457349999962</v>
      </c>
    </row>
    <row r="280" spans="1:18">
      <c r="A280">
        <v>278</v>
      </c>
      <c r="B280" s="65">
        <v>-6.9341421127</v>
      </c>
      <c r="C280" s="65">
        <v>-7.0401301384000003</v>
      </c>
      <c r="D280" s="65">
        <f t="shared" si="10"/>
        <v>-0.10598802570000032</v>
      </c>
      <c r="P280" s="56">
        <v>-7.4567899704</v>
      </c>
      <c r="Q280" s="56">
        <v>-7.5883874892999996</v>
      </c>
      <c r="R280" s="32">
        <f t="shared" si="11"/>
        <v>-0.1315975188999996</v>
      </c>
    </row>
    <row r="281" spans="1:18">
      <c r="A281">
        <v>279</v>
      </c>
      <c r="B281" s="65">
        <v>-7.8865008353999997</v>
      </c>
      <c r="C281" s="65">
        <v>-7.9884300232000003</v>
      </c>
      <c r="D281" s="65">
        <f t="shared" si="10"/>
        <v>-0.1019291878000006</v>
      </c>
      <c r="P281" s="56">
        <v>-8.3827714919999998</v>
      </c>
      <c r="Q281" s="56">
        <v>-8.5085401535000003</v>
      </c>
      <c r="R281" s="32">
        <f t="shared" si="11"/>
        <v>-0.12576866150000043</v>
      </c>
    </row>
    <row r="282" spans="1:18">
      <c r="A282">
        <v>280</v>
      </c>
      <c r="B282" s="65">
        <v>-8.7698087692000009</v>
      </c>
      <c r="C282" s="65">
        <v>-8.8747577667000002</v>
      </c>
      <c r="D282" s="65">
        <f t="shared" si="10"/>
        <v>-0.10494899749999931</v>
      </c>
      <c r="P282" s="56">
        <v>-9.2339401245000001</v>
      </c>
      <c r="Q282" s="56">
        <v>-9.3645811080999994</v>
      </c>
      <c r="R282" s="32">
        <f t="shared" si="11"/>
        <v>-0.13064098359999932</v>
      </c>
    </row>
    <row r="283" spans="1:18">
      <c r="A283">
        <v>281</v>
      </c>
      <c r="B283" s="65">
        <v>-9.6524276733000001</v>
      </c>
      <c r="C283" s="65">
        <v>-9.7570676804000005</v>
      </c>
      <c r="D283" s="65">
        <f t="shared" si="10"/>
        <v>-0.10464000710000043</v>
      </c>
      <c r="P283" s="56">
        <v>-10.085618019</v>
      </c>
      <c r="Q283" s="56">
        <v>-10.214312552999999</v>
      </c>
      <c r="R283" s="32">
        <f t="shared" si="11"/>
        <v>-0.12869453399999919</v>
      </c>
    </row>
    <row r="284" spans="1:18">
      <c r="A284">
        <v>282</v>
      </c>
      <c r="B284" s="65">
        <v>-10.513309479</v>
      </c>
      <c r="C284" s="65">
        <v>-10.618900299</v>
      </c>
      <c r="D284" s="65">
        <f t="shared" si="10"/>
        <v>-0.10559081999999975</v>
      </c>
      <c r="P284" s="56">
        <v>-10.916275024000001</v>
      </c>
      <c r="Q284" s="56">
        <v>-11.047489166</v>
      </c>
      <c r="R284" s="32">
        <f t="shared" si="11"/>
        <v>-0.13121414199999926</v>
      </c>
    </row>
    <row r="285" spans="1:18">
      <c r="A285">
        <v>283</v>
      </c>
      <c r="B285" s="65">
        <v>-11.405936240999999</v>
      </c>
      <c r="C285" s="65">
        <v>-11.509320259000001</v>
      </c>
      <c r="D285" s="65">
        <f t="shared" si="10"/>
        <v>-0.10338401800000163</v>
      </c>
      <c r="P285" s="56">
        <v>-11.784576416</v>
      </c>
      <c r="Q285" s="56">
        <v>-11.912073135</v>
      </c>
      <c r="R285" s="32">
        <f t="shared" si="11"/>
        <v>-0.12749671899999981</v>
      </c>
    </row>
    <row r="286" spans="1:18">
      <c r="A286">
        <v>284</v>
      </c>
      <c r="B286" s="65">
        <v>-12.396871567</v>
      </c>
      <c r="C286" s="65">
        <v>-12.502200127</v>
      </c>
      <c r="D286" s="65">
        <f t="shared" si="10"/>
        <v>-0.10532856000000024</v>
      </c>
      <c r="P286" s="56">
        <v>-12.750435829000001</v>
      </c>
      <c r="Q286" s="56">
        <v>-12.881246567</v>
      </c>
      <c r="R286" s="32">
        <f t="shared" si="11"/>
        <v>-0.1308107379999992</v>
      </c>
    </row>
    <row r="287" spans="1:18">
      <c r="A287">
        <v>285</v>
      </c>
      <c r="B287" s="65">
        <v>-13.604306221</v>
      </c>
      <c r="C287" s="65">
        <v>-13.708787918000001</v>
      </c>
      <c r="D287" s="65">
        <f t="shared" si="10"/>
        <v>-0.10448169700000065</v>
      </c>
      <c r="P287" s="56">
        <v>-13.937986373999999</v>
      </c>
      <c r="Q287" s="56">
        <v>-14.066684723</v>
      </c>
      <c r="R287" s="32">
        <f t="shared" si="11"/>
        <v>-0.12869834900000043</v>
      </c>
    </row>
    <row r="288" spans="1:18">
      <c r="A288">
        <v>286</v>
      </c>
      <c r="B288" s="65">
        <v>-15.385974883999999</v>
      </c>
      <c r="C288" s="65">
        <v>-15.491603851000001</v>
      </c>
      <c r="D288" s="65">
        <f t="shared" si="10"/>
        <v>-0.10562896700000124</v>
      </c>
      <c r="P288" s="56">
        <v>-15.699666977</v>
      </c>
      <c r="Q288" s="56">
        <v>-15.830785751000001</v>
      </c>
      <c r="R288" s="32">
        <f t="shared" si="11"/>
        <v>-0.13111877400000083</v>
      </c>
    </row>
    <row r="289" spans="1:18">
      <c r="A289">
        <v>287</v>
      </c>
      <c r="B289" s="65">
        <v>-18.013542175000001</v>
      </c>
      <c r="C289" s="65">
        <v>-18.117792130000002</v>
      </c>
      <c r="D289" s="65">
        <f t="shared" si="10"/>
        <v>-0.10424995500000023</v>
      </c>
      <c r="P289" s="56">
        <v>-18.311613083000001</v>
      </c>
      <c r="Q289" s="56">
        <v>-18.440132140999999</v>
      </c>
      <c r="R289" s="32">
        <f t="shared" si="11"/>
        <v>-0.12851905799999841</v>
      </c>
    </row>
    <row r="290" spans="1:18">
      <c r="A290">
        <v>288</v>
      </c>
      <c r="B290" s="65">
        <v>-21.095003127999998</v>
      </c>
      <c r="C290" s="65">
        <v>-21.200584412000001</v>
      </c>
      <c r="D290" s="65">
        <f t="shared" si="10"/>
        <v>-0.105581284000003</v>
      </c>
      <c r="P290" s="56">
        <v>-21.377676009999998</v>
      </c>
      <c r="Q290" s="56">
        <v>-21.508630752999998</v>
      </c>
      <c r="R290" s="32">
        <f t="shared" si="11"/>
        <v>-0.13095474300000021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工作表1</vt:lpstr>
      <vt:lpstr>工作表2</vt:lpstr>
      <vt:lpstr>工作表3</vt:lpstr>
      <vt:lpstr>工作表4</vt:lpstr>
      <vt:lpstr>工作表6</vt:lpstr>
      <vt:lpstr>工作表5</vt:lpstr>
      <vt:lpstr>oxyen coupling</vt:lpstr>
      <vt:lpstr>OH_dissociation</vt:lpstr>
      <vt:lpstr>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zjw</dc:creator>
  <cp:lastModifiedBy>xy</cp:lastModifiedBy>
  <dcterms:created xsi:type="dcterms:W3CDTF">2016-03-14T08:35:58Z</dcterms:created>
  <dcterms:modified xsi:type="dcterms:W3CDTF">2016-06-19T15:15:24Z</dcterms:modified>
</cp:coreProperties>
</file>