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ZZZZZZZ\Desktop\hw\hw4\"/>
    </mc:Choice>
  </mc:AlternateContent>
  <xr:revisionPtr revIDLastSave="0" documentId="10_ncr:100000_{A2004D5E-675C-4054-84FE-E44766101A4B}" xr6:coauthVersionLast="31" xr6:coauthVersionMax="31" xr10:uidLastSave="{00000000-0000-0000-0000-000000000000}"/>
  <bookViews>
    <workbookView xWindow="0" yWindow="0" windowWidth="28800" windowHeight="12135" xr2:uid="{B40F034A-CAB9-47EB-ACCF-AA1573A80CAC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2" l="1"/>
  <c r="U15" i="2" s="1"/>
  <c r="U16" i="2" s="1"/>
  <c r="U17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3" i="2"/>
  <c r="U2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  <c r="S2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3" i="2"/>
  <c r="C12" i="2"/>
  <c r="F12" i="2" s="1"/>
  <c r="C13" i="2"/>
  <c r="C14" i="2"/>
  <c r="C15" i="2"/>
  <c r="C16" i="2"/>
  <c r="C17" i="2"/>
  <c r="C18" i="2"/>
  <c r="C19" i="2"/>
  <c r="F19" i="2" s="1"/>
  <c r="C20" i="2"/>
  <c r="F20" i="2" s="1"/>
  <c r="F13" i="2"/>
  <c r="F14" i="2"/>
  <c r="F15" i="2"/>
  <c r="F16" i="2"/>
  <c r="F17" i="2"/>
  <c r="F18" i="2"/>
  <c r="G4" i="2"/>
  <c r="G5" i="2" s="1"/>
  <c r="G6" i="2" s="1"/>
  <c r="G7" i="2" s="1"/>
  <c r="G8" i="2" s="1"/>
  <c r="G9" i="2" s="1"/>
  <c r="G10" i="2" s="1"/>
  <c r="G11" i="2" s="1"/>
  <c r="G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14" i="2"/>
  <c r="M15" i="2"/>
  <c r="M16" i="2" s="1"/>
  <c r="M17" i="2" s="1"/>
  <c r="M18" i="2" s="1"/>
  <c r="M19" i="2" s="1"/>
  <c r="M20" i="2" s="1"/>
  <c r="M12" i="2"/>
  <c r="M13" i="2"/>
  <c r="L12" i="2"/>
  <c r="L13" i="2"/>
  <c r="L14" i="2"/>
  <c r="L15" i="2"/>
  <c r="L16" i="2"/>
  <c r="L17" i="2"/>
  <c r="L18" i="2"/>
  <c r="L19" i="2"/>
  <c r="L20" i="2"/>
  <c r="L11" i="2"/>
  <c r="C10" i="2"/>
  <c r="C11" i="2"/>
  <c r="C9" i="2"/>
  <c r="M4" i="2"/>
  <c r="M5" i="2" s="1"/>
  <c r="M3" i="2"/>
  <c r="L4" i="2"/>
  <c r="L3" i="2"/>
  <c r="K4" i="2"/>
  <c r="K5" i="2"/>
  <c r="K6" i="2"/>
  <c r="K7" i="2"/>
  <c r="K8" i="2"/>
  <c r="K9" i="2"/>
  <c r="K10" i="2"/>
  <c r="K11" i="2"/>
  <c r="K12" i="2"/>
  <c r="F3" i="2"/>
  <c r="F4" i="2"/>
  <c r="F5" i="2"/>
  <c r="F6" i="2"/>
  <c r="F7" i="2"/>
  <c r="F8" i="2"/>
  <c r="F9" i="2"/>
  <c r="F10" i="2"/>
  <c r="F2" i="2"/>
  <c r="E3" i="2"/>
  <c r="E2" i="2"/>
  <c r="K3" i="2"/>
  <c r="D4" i="2"/>
  <c r="D3" i="2"/>
  <c r="C3" i="2"/>
  <c r="B4" i="2"/>
  <c r="B5" i="2"/>
  <c r="B6" i="2"/>
  <c r="B7" i="2"/>
  <c r="B8" i="2"/>
  <c r="B9" i="2"/>
  <c r="B10" i="2"/>
  <c r="B11" i="2"/>
  <c r="B3" i="2"/>
  <c r="C4" i="2" s="1"/>
  <c r="M6" i="2" l="1"/>
  <c r="L6" i="2"/>
  <c r="L5" i="2"/>
  <c r="E4" i="2"/>
  <c r="D5" i="2"/>
  <c r="C5" i="2"/>
  <c r="D6" i="2" s="1"/>
  <c r="E6" i="2" s="1"/>
  <c r="L7" i="2" l="1"/>
  <c r="M7" i="2"/>
  <c r="E5" i="2"/>
  <c r="C6" i="2"/>
  <c r="D7" i="2" s="1"/>
  <c r="E7" i="2" s="1"/>
  <c r="M8" i="2" l="1"/>
  <c r="L8" i="2"/>
  <c r="C7" i="2"/>
  <c r="D8" i="2" s="1"/>
  <c r="E8" i="2" s="1"/>
  <c r="L9" i="2" l="1"/>
  <c r="M9" i="2"/>
  <c r="C8" i="2"/>
  <c r="D9" i="2" s="1"/>
  <c r="E9" i="2" s="1"/>
  <c r="M10" i="2" l="1"/>
  <c r="L10" i="2"/>
  <c r="D10" i="2"/>
  <c r="E10" i="2" s="1"/>
  <c r="M11" i="2" l="1"/>
  <c r="D11" i="2"/>
  <c r="E11" i="2" s="1"/>
  <c r="F11" i="2" l="1"/>
</calcChain>
</file>

<file path=xl/sharedStrings.xml><?xml version="1.0" encoding="utf-8"?>
<sst xmlns="http://schemas.openxmlformats.org/spreadsheetml/2006/main" count="18" uniqueCount="16">
  <si>
    <t>t/s</t>
    <phoneticPr fontId="1" type="noConversion"/>
  </si>
  <si>
    <t>v1(mph)</t>
    <phoneticPr fontId="1" type="noConversion"/>
  </si>
  <si>
    <t>v2(mph)</t>
    <phoneticPr fontId="1" type="noConversion"/>
  </si>
  <si>
    <t>a2(mph/s)</t>
    <phoneticPr fontId="1" type="noConversion"/>
  </si>
  <si>
    <t>x2</t>
    <phoneticPr fontId="1" type="noConversion"/>
  </si>
  <si>
    <t>x1</t>
    <phoneticPr fontId="1" type="noConversion"/>
  </si>
  <si>
    <t>v2(ft/s)</t>
    <phoneticPr fontId="1" type="noConversion"/>
  </si>
  <si>
    <t>a2(ft/s^2)</t>
    <phoneticPr fontId="1" type="noConversion"/>
  </si>
  <si>
    <t>a3(mph/s)</t>
    <phoneticPr fontId="1" type="noConversion"/>
  </si>
  <si>
    <t>v3(mph)</t>
    <phoneticPr fontId="1" type="noConversion"/>
  </si>
  <si>
    <t>v3(ft/s)</t>
    <phoneticPr fontId="1" type="noConversion"/>
  </si>
  <si>
    <t>a3(ft/s^2）</t>
    <phoneticPr fontId="1" type="noConversion"/>
  </si>
  <si>
    <t>x3</t>
    <phoneticPr fontId="1" type="noConversion"/>
  </si>
  <si>
    <t>v1(ft/s)</t>
    <phoneticPr fontId="1" type="noConversion"/>
  </si>
  <si>
    <t>t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</si>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</sst>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6.0185185185185182E-2"/>
          <c:w val="0.877530183727034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2nd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3.3</c:v>
                </c:pt>
                <c:pt idx="4">
                  <c:v>4.4000000000000004</c:v>
                </c:pt>
                <c:pt idx="5">
                  <c:v>5.5</c:v>
                </c:pt>
                <c:pt idx="6">
                  <c:v>6.6</c:v>
                </c:pt>
                <c:pt idx="7">
                  <c:v>7.7</c:v>
                </c:pt>
                <c:pt idx="8">
                  <c:v>8.8000000000000007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0">
                  <c:v>380</c:v>
                </c:pt>
                <c:pt idx="1">
                  <c:v>319.49999862499999</c:v>
                </c:pt>
                <c:pt idx="2">
                  <c:v>258.99999724999998</c:v>
                </c:pt>
                <c:pt idx="3">
                  <c:v>200.45212965199997</c:v>
                </c:pt>
                <c:pt idx="4">
                  <c:v>147.76066258639997</c:v>
                </c:pt>
                <c:pt idx="5">
                  <c:v>103.97092394671998</c:v>
                </c:pt>
                <c:pt idx="6">
                  <c:v>70.410364254103982</c:v>
                </c:pt>
                <c:pt idx="7">
                  <c:v>47.066489756547185</c:v>
                </c:pt>
                <c:pt idx="8">
                  <c:v>33.692550845579831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4-4846-95D6-9D170A470267}"/>
            </c:ext>
          </c:extLst>
        </c:ser>
        <c:ser>
          <c:idx val="1"/>
          <c:order val="1"/>
          <c:tx>
            <c:v>3rd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Sheet2!$J$2:$J$13</c:f>
              <c:numCache>
                <c:formatCode>General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</c:numCache>
            </c:numRef>
          </c:xVal>
          <c:yVal>
            <c:numRef>
              <c:f>Sheet2!$P$2:$P$13</c:f>
              <c:numCache>
                <c:formatCode>General</c:formatCode>
                <c:ptCount val="12"/>
                <c:pt idx="0">
                  <c:v>460</c:v>
                </c:pt>
                <c:pt idx="1">
                  <c:v>410.49999887500002</c:v>
                </c:pt>
                <c:pt idx="2">
                  <c:v>360.99999775000003</c:v>
                </c:pt>
                <c:pt idx="3">
                  <c:v>312.56919662743007</c:v>
                </c:pt>
                <c:pt idx="4">
                  <c:v>267.34599555589006</c:v>
                </c:pt>
                <c:pt idx="5">
                  <c:v>227.08388258310526</c:v>
                </c:pt>
                <c:pt idx="6">
                  <c:v>192.76652173930486</c:v>
                </c:pt>
                <c:pt idx="7">
                  <c:v>164.746321357537</c:v>
                </c:pt>
                <c:pt idx="8">
                  <c:v>143.02157071996729</c:v>
                </c:pt>
                <c:pt idx="9">
                  <c:v>127.463692108864</c:v>
                </c:pt>
                <c:pt idx="10">
                  <c:v>117.99885084583883</c:v>
                </c:pt>
                <c:pt idx="11">
                  <c:v>114.62704693089178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4-4846-95D6-9D170A470267}"/>
            </c:ext>
          </c:extLst>
        </c:ser>
        <c:ser>
          <c:idx val="2"/>
          <c:order val="2"/>
          <c:tx>
            <c:v>1st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Sheet2!$R$2:$R$16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Sheet2!$U$2:$U$16</c:f>
              <c:numCache>
                <c:formatCode>General</c:formatCode>
                <c:ptCount val="15"/>
                <c:pt idx="0">
                  <c:v>300</c:v>
                </c:pt>
                <c:pt idx="1">
                  <c:v>273.41666606250004</c:v>
                </c:pt>
                <c:pt idx="2">
                  <c:v>248.66666550000005</c:v>
                </c:pt>
                <c:pt idx="3">
                  <c:v>225.74999831250005</c:v>
                </c:pt>
                <c:pt idx="4">
                  <c:v>204.66666450000005</c:v>
                </c:pt>
                <c:pt idx="5">
                  <c:v>185.41666406250005</c:v>
                </c:pt>
                <c:pt idx="6">
                  <c:v>167.99999700000004</c:v>
                </c:pt>
                <c:pt idx="7">
                  <c:v>152.41666331250002</c:v>
                </c:pt>
                <c:pt idx="8">
                  <c:v>138.666663</c:v>
                </c:pt>
                <c:pt idx="9">
                  <c:v>126.74999606249999</c:v>
                </c:pt>
                <c:pt idx="10">
                  <c:v>116.66666249999999</c:v>
                </c:pt>
                <c:pt idx="11">
                  <c:v>108.41666231249998</c:v>
                </c:pt>
                <c:pt idx="12">
                  <c:v>101.99999549999997</c:v>
                </c:pt>
                <c:pt idx="13">
                  <c:v>97.416662062499967</c:v>
                </c:pt>
                <c:pt idx="14">
                  <c:v>94.66666199999996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4-4846-95D6-9D170A4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72088"/>
        <c:axId val="235173728"/>
      </c:scatterChart>
      <c:valAx>
        <c:axId val="2351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73728"/>
        <c:crosses val="autoZero"/>
        <c:crossBetween val="midCat"/>
      </c:valAx>
      <c:valAx>
        <c:axId val="235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7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21</xdr:row>
      <xdr:rowOff>19050</xdr:rowOff>
    </xdr:from>
    <xdr:to>
      <xdr:col>12</xdr:col>
      <xdr:colOff>481012</xdr:colOff>
      <xdr:row>36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063529-25BE-462C-B387-BC2646C6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7833-9EFF-4150-85D5-A5C85E940B63}">
  <dimension ref="A1:U20"/>
  <sheetViews>
    <sheetView tabSelected="1" workbookViewId="0">
      <selection activeCell="O28" sqref="O28"/>
    </sheetView>
  </sheetViews>
  <sheetFormatPr defaultRowHeight="14.25" x14ac:dyDescent="0.2"/>
  <cols>
    <col min="1" max="1" width="26.25" customWidth="1"/>
  </cols>
  <sheetData>
    <row r="1" spans="1:21" x14ac:dyDescent="0.2">
      <c r="A1" t="s">
        <v>0</v>
      </c>
      <c r="B1" t="s">
        <v>1</v>
      </c>
      <c r="C1" t="s">
        <v>3</v>
      </c>
      <c r="D1" t="s">
        <v>2</v>
      </c>
      <c r="E1" t="s">
        <v>6</v>
      </c>
      <c r="F1" t="s">
        <v>7</v>
      </c>
      <c r="G1" t="s">
        <v>4</v>
      </c>
      <c r="J1" t="s">
        <v>0</v>
      </c>
      <c r="K1" t="s">
        <v>1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R1" t="s">
        <v>14</v>
      </c>
      <c r="S1" t="s">
        <v>13</v>
      </c>
      <c r="T1" t="s">
        <v>15</v>
      </c>
      <c r="U1" t="s">
        <v>5</v>
      </c>
    </row>
    <row r="2" spans="1:21" x14ac:dyDescent="0.2">
      <c r="A2">
        <v>0</v>
      </c>
      <c r="B2">
        <v>37.5</v>
      </c>
      <c r="C2">
        <v>0</v>
      </c>
      <c r="D2">
        <v>37.5</v>
      </c>
      <c r="E2">
        <f>D2*1.4666667</f>
        <v>55.000001249999997</v>
      </c>
      <c r="F2">
        <f>C2*1.466667</f>
        <v>0</v>
      </c>
      <c r="G2">
        <v>380</v>
      </c>
      <c r="J2">
        <v>0</v>
      </c>
      <c r="K2">
        <v>37.5</v>
      </c>
      <c r="L2">
        <v>0</v>
      </c>
      <c r="M2">
        <v>37.5</v>
      </c>
      <c r="N2">
        <f>M2*1.4666667</f>
        <v>55.000001249999997</v>
      </c>
      <c r="O2">
        <f>L2*1.46666667</f>
        <v>0</v>
      </c>
      <c r="P2">
        <v>460</v>
      </c>
      <c r="R2">
        <v>0.5</v>
      </c>
      <c r="S2">
        <f>37.5*1.4666667</f>
        <v>55.000001249999997</v>
      </c>
      <c r="T2">
        <f>-5*1.4666667</f>
        <v>-7.3333335000000002</v>
      </c>
      <c r="U2">
        <f>300</f>
        <v>300</v>
      </c>
    </row>
    <row r="3" spans="1:21" x14ac:dyDescent="0.2">
      <c r="A3">
        <v>1.1000000000000001</v>
      </c>
      <c r="B3">
        <f>$B$2-5*A3</f>
        <v>32</v>
      </c>
      <c r="C3">
        <f>(B2-D2)*0.4</f>
        <v>0</v>
      </c>
      <c r="D3">
        <f>D2+C2*1.1</f>
        <v>37.5</v>
      </c>
      <c r="E3">
        <f t="shared" ref="E3:E11" si="0">D3*1.4666667</f>
        <v>55.000001249999997</v>
      </c>
      <c r="F3">
        <f t="shared" ref="F3:F20" si="1">C3*1.466667</f>
        <v>0</v>
      </c>
      <c r="G3">
        <f>G2-E2*1.1-0.5*F2*1.1^2</f>
        <v>319.49999862499999</v>
      </c>
      <c r="J3">
        <v>0.9</v>
      </c>
      <c r="K3">
        <f>$K$2-5*J3</f>
        <v>33</v>
      </c>
      <c r="L3">
        <f>(K2-M2)*0.4</f>
        <v>0</v>
      </c>
      <c r="M3">
        <f>M2+L2*0.9</f>
        <v>37.5</v>
      </c>
      <c r="N3">
        <f t="shared" ref="N3:N20" si="2">M3*1.4666667</f>
        <v>55.000001249999997</v>
      </c>
      <c r="O3">
        <f t="shared" ref="O3:O20" si="3">L3*1.46666667</f>
        <v>0</v>
      </c>
      <c r="P3">
        <f>P2-N2*0.9-0.5*O2*0.9^2</f>
        <v>410.49999887500002</v>
      </c>
      <c r="R3">
        <v>1</v>
      </c>
      <c r="S3">
        <f>S2+T2*0.5</f>
        <v>51.333334499999999</v>
      </c>
      <c r="T3">
        <f t="shared" ref="T3:T20" si="4">-5*1.4666667</f>
        <v>-7.3333335000000002</v>
      </c>
      <c r="U3">
        <f>U2-S2*0.5-0.5*T2*0.5^2</f>
        <v>273.41666606250004</v>
      </c>
    </row>
    <row r="4" spans="1:21" x14ac:dyDescent="0.2">
      <c r="A4">
        <v>2.2000000000000002</v>
      </c>
      <c r="B4">
        <f t="shared" ref="B4:B11" si="5">$B$2-5*A4</f>
        <v>26.5</v>
      </c>
      <c r="C4">
        <f t="shared" ref="C4:C11" si="6">(B3-D3)*0.4</f>
        <v>-2.2000000000000002</v>
      </c>
      <c r="D4">
        <f t="shared" ref="D4:D11" si="7">D3+C3*1.1</f>
        <v>37.5</v>
      </c>
      <c r="E4">
        <f t="shared" si="0"/>
        <v>55.000001249999997</v>
      </c>
      <c r="F4">
        <f t="shared" si="1"/>
        <v>-3.2266674000000002</v>
      </c>
      <c r="G4">
        <f t="shared" ref="G4:G11" si="8">G3-E3*1.1-0.5*F3*1.1^2</f>
        <v>258.99999724999998</v>
      </c>
      <c r="J4">
        <v>1.8</v>
      </c>
      <c r="K4">
        <f t="shared" ref="K4:K12" si="9">$K$2-5*J4</f>
        <v>28.5</v>
      </c>
      <c r="L4">
        <f t="shared" ref="L4:L11" si="10">(K3-M3)*0.4</f>
        <v>-1.8</v>
      </c>
      <c r="M4">
        <f t="shared" ref="M4:M20" si="11">M3+L3*0.9</f>
        <v>37.5</v>
      </c>
      <c r="N4">
        <f t="shared" si="2"/>
        <v>55.000001249999997</v>
      </c>
      <c r="O4">
        <f t="shared" si="3"/>
        <v>-2.6400000060000002</v>
      </c>
      <c r="P4">
        <f t="shared" ref="P4:P20" si="12">P3-N3*0.9-0.5*O3*0.9^2</f>
        <v>360.99999775000003</v>
      </c>
      <c r="R4">
        <v>1.5</v>
      </c>
      <c r="S4">
        <f t="shared" ref="S4:S19" si="13">S3+T3*0.5</f>
        <v>47.666667750000002</v>
      </c>
      <c r="T4">
        <f t="shared" si="4"/>
        <v>-7.3333335000000002</v>
      </c>
      <c r="U4">
        <f t="shared" ref="U4:U17" si="14">U3-S3*0.5-0.5*T3*0.5^2</f>
        <v>248.66666550000005</v>
      </c>
    </row>
    <row r="5" spans="1:21" x14ac:dyDescent="0.2">
      <c r="A5">
        <v>3.3</v>
      </c>
      <c r="B5">
        <f t="shared" si="5"/>
        <v>21</v>
      </c>
      <c r="C5">
        <f t="shared" si="6"/>
        <v>-4.4000000000000004</v>
      </c>
      <c r="D5">
        <f t="shared" si="7"/>
        <v>35.08</v>
      </c>
      <c r="E5">
        <f t="shared" si="0"/>
        <v>51.450667835999994</v>
      </c>
      <c r="F5">
        <f t="shared" si="1"/>
        <v>-6.4533348000000004</v>
      </c>
      <c r="G5">
        <f t="shared" si="8"/>
        <v>200.45212965199997</v>
      </c>
      <c r="J5">
        <v>2.7</v>
      </c>
      <c r="K5">
        <f t="shared" si="9"/>
        <v>24</v>
      </c>
      <c r="L5">
        <f t="shared" si="10"/>
        <v>-3.6</v>
      </c>
      <c r="M5">
        <f t="shared" si="11"/>
        <v>35.880000000000003</v>
      </c>
      <c r="N5">
        <f t="shared" si="2"/>
        <v>52.624001196000002</v>
      </c>
      <c r="O5">
        <f t="shared" si="3"/>
        <v>-5.2800000120000004</v>
      </c>
      <c r="P5">
        <f t="shared" si="12"/>
        <v>312.56919662743007</v>
      </c>
      <c r="R5">
        <v>2</v>
      </c>
      <c r="S5">
        <f t="shared" si="13"/>
        <v>44.000001000000005</v>
      </c>
      <c r="T5">
        <f t="shared" si="4"/>
        <v>-7.3333335000000002</v>
      </c>
      <c r="U5">
        <f t="shared" si="14"/>
        <v>225.74999831250005</v>
      </c>
    </row>
    <row r="6" spans="1:21" x14ac:dyDescent="0.2">
      <c r="A6">
        <v>4.4000000000000004</v>
      </c>
      <c r="B6">
        <f t="shared" si="5"/>
        <v>15.5</v>
      </c>
      <c r="C6">
        <f t="shared" si="6"/>
        <v>-5.6319999999999997</v>
      </c>
      <c r="D6">
        <f t="shared" si="7"/>
        <v>30.24</v>
      </c>
      <c r="E6">
        <f t="shared" si="0"/>
        <v>44.352001007999995</v>
      </c>
      <c r="F6">
        <f t="shared" si="1"/>
        <v>-8.2602685439999988</v>
      </c>
      <c r="G6">
        <f t="shared" si="8"/>
        <v>147.76066258639997</v>
      </c>
      <c r="J6">
        <v>3.6</v>
      </c>
      <c r="K6">
        <f t="shared" si="9"/>
        <v>19.5</v>
      </c>
      <c r="L6">
        <f t="shared" si="10"/>
        <v>-4.7520000000000016</v>
      </c>
      <c r="M6">
        <f t="shared" si="11"/>
        <v>32.64</v>
      </c>
      <c r="N6">
        <f t="shared" si="2"/>
        <v>47.872001087999998</v>
      </c>
      <c r="O6">
        <f t="shared" si="3"/>
        <v>-6.969600015840002</v>
      </c>
      <c r="P6">
        <f t="shared" si="12"/>
        <v>267.34599555589006</v>
      </c>
      <c r="R6">
        <v>2.5</v>
      </c>
      <c r="S6">
        <f t="shared" si="13"/>
        <v>40.333334250000007</v>
      </c>
      <c r="T6">
        <f t="shared" si="4"/>
        <v>-7.3333335000000002</v>
      </c>
      <c r="U6">
        <f t="shared" si="14"/>
        <v>204.66666450000005</v>
      </c>
    </row>
    <row r="7" spans="1:21" x14ac:dyDescent="0.2">
      <c r="A7">
        <v>5.5</v>
      </c>
      <c r="B7">
        <f t="shared" si="5"/>
        <v>10</v>
      </c>
      <c r="C7">
        <f t="shared" si="6"/>
        <v>-5.8959999999999999</v>
      </c>
      <c r="D7">
        <f t="shared" si="7"/>
        <v>24.044799999999999</v>
      </c>
      <c r="E7">
        <f t="shared" si="0"/>
        <v>35.265707468159995</v>
      </c>
      <c r="F7">
        <f t="shared" si="1"/>
        <v>-8.6474686319999989</v>
      </c>
      <c r="G7">
        <f t="shared" si="8"/>
        <v>103.97092394671998</v>
      </c>
      <c r="J7">
        <v>4.5</v>
      </c>
      <c r="K7">
        <f t="shared" si="9"/>
        <v>15</v>
      </c>
      <c r="L7">
        <f t="shared" si="10"/>
        <v>-5.2560000000000002</v>
      </c>
      <c r="M7">
        <f t="shared" si="11"/>
        <v>28.363199999999999</v>
      </c>
      <c r="N7">
        <f t="shared" si="2"/>
        <v>41.599360945439997</v>
      </c>
      <c r="O7">
        <f t="shared" si="3"/>
        <v>-7.7088000175199998</v>
      </c>
      <c r="P7">
        <f t="shared" si="12"/>
        <v>227.08388258310526</v>
      </c>
      <c r="R7">
        <v>3</v>
      </c>
      <c r="S7">
        <f t="shared" si="13"/>
        <v>36.66666750000001</v>
      </c>
      <c r="T7">
        <f t="shared" si="4"/>
        <v>-7.3333335000000002</v>
      </c>
      <c r="U7">
        <f t="shared" si="14"/>
        <v>185.41666406250005</v>
      </c>
    </row>
    <row r="8" spans="1:21" x14ac:dyDescent="0.2">
      <c r="A8">
        <v>6.6</v>
      </c>
      <c r="B8">
        <f t="shared" si="5"/>
        <v>4.5</v>
      </c>
      <c r="C8">
        <f t="shared" si="6"/>
        <v>-5.6179199999999998</v>
      </c>
      <c r="D8">
        <f t="shared" si="7"/>
        <v>17.559199999999997</v>
      </c>
      <c r="E8">
        <f t="shared" si="0"/>
        <v>25.753493918639997</v>
      </c>
      <c r="F8">
        <f t="shared" si="1"/>
        <v>-8.2396178726400002</v>
      </c>
      <c r="G8">
        <f t="shared" si="8"/>
        <v>70.410364254103982</v>
      </c>
      <c r="J8">
        <v>5.4</v>
      </c>
      <c r="K8">
        <f t="shared" si="9"/>
        <v>10.5</v>
      </c>
      <c r="L8">
        <f t="shared" si="10"/>
        <v>-5.3452799999999998</v>
      </c>
      <c r="M8">
        <f t="shared" si="11"/>
        <v>23.6328</v>
      </c>
      <c r="N8">
        <f t="shared" si="2"/>
        <v>34.66144078776</v>
      </c>
      <c r="O8">
        <f t="shared" si="3"/>
        <v>-7.8397440178175994</v>
      </c>
      <c r="P8">
        <f t="shared" si="12"/>
        <v>192.76652173930486</v>
      </c>
      <c r="R8">
        <v>3.5</v>
      </c>
      <c r="S8">
        <f t="shared" si="13"/>
        <v>33.000000750000012</v>
      </c>
      <c r="T8">
        <f t="shared" si="4"/>
        <v>-7.3333335000000002</v>
      </c>
      <c r="U8">
        <f t="shared" si="14"/>
        <v>167.99999700000004</v>
      </c>
    </row>
    <row r="9" spans="1:21" x14ac:dyDescent="0.2">
      <c r="A9">
        <v>7.7</v>
      </c>
      <c r="B9">
        <f t="shared" si="5"/>
        <v>-1</v>
      </c>
      <c r="C9">
        <f>$C$8</f>
        <v>-5.6179199999999998</v>
      </c>
      <c r="D9">
        <f t="shared" si="7"/>
        <v>11.379487999999997</v>
      </c>
      <c r="E9">
        <f t="shared" si="0"/>
        <v>16.689916112649595</v>
      </c>
      <c r="F9">
        <f t="shared" si="1"/>
        <v>-8.2396178726400002</v>
      </c>
      <c r="G9">
        <f t="shared" si="8"/>
        <v>47.066489756547185</v>
      </c>
      <c r="J9">
        <v>6.3</v>
      </c>
      <c r="K9">
        <f t="shared" si="9"/>
        <v>6</v>
      </c>
      <c r="L9">
        <f t="shared" si="10"/>
        <v>-5.25312</v>
      </c>
      <c r="M9">
        <f t="shared" si="11"/>
        <v>18.822047999999999</v>
      </c>
      <c r="N9">
        <f t="shared" si="2"/>
        <v>27.605671027401598</v>
      </c>
      <c r="O9">
        <f t="shared" si="3"/>
        <v>-7.7045760175103997</v>
      </c>
      <c r="P9">
        <f t="shared" si="12"/>
        <v>164.746321357537</v>
      </c>
      <c r="R9">
        <v>4</v>
      </c>
      <c r="S9">
        <f t="shared" si="13"/>
        <v>29.333334000000011</v>
      </c>
      <c r="T9">
        <f t="shared" si="4"/>
        <v>-7.3333335000000002</v>
      </c>
      <c r="U9">
        <f t="shared" si="14"/>
        <v>152.41666331250002</v>
      </c>
    </row>
    <row r="10" spans="1:21" x14ac:dyDescent="0.2">
      <c r="A10" s="1">
        <v>8.8000000000000007</v>
      </c>
      <c r="B10" s="1">
        <f t="shared" si="5"/>
        <v>-6.5</v>
      </c>
      <c r="C10" s="1">
        <f t="shared" ref="C10:C20" si="15">$C$8</f>
        <v>-5.6179199999999998</v>
      </c>
      <c r="D10" s="1">
        <f t="shared" si="7"/>
        <v>5.1997759999999964</v>
      </c>
      <c r="E10" s="1">
        <f t="shared" si="0"/>
        <v>7.6263383066591945</v>
      </c>
      <c r="F10" s="1">
        <f t="shared" si="1"/>
        <v>-8.2396178726400002</v>
      </c>
      <c r="G10" s="1">
        <f t="shared" si="8"/>
        <v>33.692550845579831</v>
      </c>
      <c r="J10">
        <v>7.2</v>
      </c>
      <c r="K10">
        <f t="shared" si="9"/>
        <v>1.5</v>
      </c>
      <c r="L10">
        <f t="shared" si="10"/>
        <v>-5.1288191999999997</v>
      </c>
      <c r="M10">
        <f t="shared" si="11"/>
        <v>14.094239999999999</v>
      </c>
      <c r="N10">
        <f t="shared" si="2"/>
        <v>20.671552469807999</v>
      </c>
      <c r="O10">
        <f t="shared" si="3"/>
        <v>-7.5222681770960635</v>
      </c>
      <c r="P10">
        <f t="shared" si="12"/>
        <v>143.02157071996729</v>
      </c>
      <c r="R10">
        <v>4.5</v>
      </c>
      <c r="S10">
        <f t="shared" si="13"/>
        <v>25.66666725000001</v>
      </c>
      <c r="T10">
        <f t="shared" si="4"/>
        <v>-7.3333335000000002</v>
      </c>
      <c r="U10">
        <f t="shared" si="14"/>
        <v>138.666663</v>
      </c>
    </row>
    <row r="11" spans="1:21" x14ac:dyDescent="0.2">
      <c r="A11">
        <v>9.9</v>
      </c>
      <c r="B11">
        <f t="shared" si="5"/>
        <v>-12</v>
      </c>
      <c r="C11">
        <f t="shared" si="15"/>
        <v>-5.6179199999999998</v>
      </c>
      <c r="D11">
        <f t="shared" si="7"/>
        <v>-0.97993600000000392</v>
      </c>
      <c r="E11">
        <f t="shared" si="0"/>
        <v>-1.4372394993312056</v>
      </c>
      <c r="F11">
        <f t="shared" si="1"/>
        <v>-8.2396178726400002</v>
      </c>
      <c r="G11">
        <f t="shared" si="8"/>
        <v>30.28854752120192</v>
      </c>
      <c r="J11">
        <v>8.1</v>
      </c>
      <c r="K11">
        <f t="shared" si="9"/>
        <v>-3</v>
      </c>
      <c r="L11">
        <f>$L$10</f>
        <v>-5.1288191999999997</v>
      </c>
      <c r="M11">
        <f t="shared" si="11"/>
        <v>9.4783027199999985</v>
      </c>
      <c r="N11">
        <f t="shared" si="2"/>
        <v>13.901510971943422</v>
      </c>
      <c r="O11">
        <f t="shared" si="3"/>
        <v>-7.5222681770960635</v>
      </c>
      <c r="P11">
        <f t="shared" si="12"/>
        <v>127.463692108864</v>
      </c>
      <c r="R11">
        <v>5</v>
      </c>
      <c r="S11">
        <f t="shared" si="13"/>
        <v>22.000000500000009</v>
      </c>
      <c r="T11">
        <f t="shared" si="4"/>
        <v>-7.3333335000000002</v>
      </c>
      <c r="U11">
        <f t="shared" si="14"/>
        <v>126.74999606249999</v>
      </c>
    </row>
    <row r="12" spans="1:21" x14ac:dyDescent="0.2">
      <c r="A12">
        <v>11</v>
      </c>
      <c r="C12">
        <f t="shared" si="15"/>
        <v>-5.6179199999999998</v>
      </c>
      <c r="F12">
        <f t="shared" si="1"/>
        <v>-8.2396178726400002</v>
      </c>
      <c r="J12">
        <v>9</v>
      </c>
      <c r="K12">
        <f t="shared" si="9"/>
        <v>-7.5</v>
      </c>
      <c r="L12">
        <f t="shared" ref="L12:L20" si="16">$L$10</f>
        <v>-5.1288191999999997</v>
      </c>
      <c r="M12">
        <f t="shared" si="11"/>
        <v>4.8623654399999987</v>
      </c>
      <c r="N12">
        <f t="shared" si="2"/>
        <v>7.1314694740788465</v>
      </c>
      <c r="O12">
        <f t="shared" si="3"/>
        <v>-7.5222681770960635</v>
      </c>
      <c r="P12">
        <f t="shared" si="12"/>
        <v>117.99885084583883</v>
      </c>
      <c r="R12">
        <v>5.5</v>
      </c>
      <c r="S12">
        <f t="shared" si="13"/>
        <v>18.333333750000008</v>
      </c>
      <c r="T12">
        <f t="shared" si="4"/>
        <v>-7.3333335000000002</v>
      </c>
      <c r="U12">
        <f t="shared" si="14"/>
        <v>116.66666249999999</v>
      </c>
    </row>
    <row r="13" spans="1:21" x14ac:dyDescent="0.2">
      <c r="A13">
        <v>12.1</v>
      </c>
      <c r="C13">
        <f t="shared" si="15"/>
        <v>-5.6179199999999998</v>
      </c>
      <c r="F13">
        <f t="shared" si="1"/>
        <v>-8.2396178726400002</v>
      </c>
      <c r="J13" s="1">
        <v>9.9</v>
      </c>
      <c r="K13" s="1"/>
      <c r="L13" s="1">
        <f t="shared" si="16"/>
        <v>-5.1288191999999997</v>
      </c>
      <c r="M13" s="1">
        <f t="shared" si="11"/>
        <v>0.2464281599999989</v>
      </c>
      <c r="N13" s="1">
        <f t="shared" si="2"/>
        <v>0.36142797621427036</v>
      </c>
      <c r="O13" s="1">
        <f t="shared" si="3"/>
        <v>-7.5222681770960635</v>
      </c>
      <c r="P13" s="1">
        <f t="shared" si="12"/>
        <v>114.62704693089178</v>
      </c>
      <c r="R13">
        <v>6</v>
      </c>
      <c r="S13">
        <f t="shared" si="13"/>
        <v>14.666667000000007</v>
      </c>
      <c r="T13">
        <f t="shared" si="4"/>
        <v>-7.3333335000000002</v>
      </c>
      <c r="U13">
        <f t="shared" si="14"/>
        <v>108.41666231249998</v>
      </c>
    </row>
    <row r="14" spans="1:21" x14ac:dyDescent="0.2">
      <c r="A14">
        <v>13.2</v>
      </c>
      <c r="C14">
        <f t="shared" si="15"/>
        <v>-5.6179199999999998</v>
      </c>
      <c r="F14">
        <f t="shared" si="1"/>
        <v>-8.2396178726400002</v>
      </c>
      <c r="J14">
        <v>10.8</v>
      </c>
      <c r="L14">
        <f t="shared" si="16"/>
        <v>-5.1288191999999997</v>
      </c>
      <c r="M14">
        <f t="shared" si="11"/>
        <v>-4.3695091200000009</v>
      </c>
      <c r="N14">
        <f t="shared" si="2"/>
        <v>-6.4086135216503051</v>
      </c>
      <c r="O14">
        <f t="shared" si="3"/>
        <v>-7.5222681770960635</v>
      </c>
      <c r="P14">
        <f t="shared" si="12"/>
        <v>117.34828036402284</v>
      </c>
      <c r="R14">
        <v>6.5</v>
      </c>
      <c r="S14">
        <f t="shared" si="13"/>
        <v>11.000000250000006</v>
      </c>
      <c r="T14">
        <f t="shared" si="4"/>
        <v>-7.3333335000000002</v>
      </c>
      <c r="U14">
        <f>U13-S13*0.5-0.5*T13*0.5^2</f>
        <v>101.99999549999997</v>
      </c>
    </row>
    <row r="15" spans="1:21" x14ac:dyDescent="0.2">
      <c r="A15">
        <v>14.3</v>
      </c>
      <c r="C15">
        <f t="shared" si="15"/>
        <v>-5.6179199999999998</v>
      </c>
      <c r="F15">
        <f t="shared" si="1"/>
        <v>-8.2396178726400002</v>
      </c>
      <c r="J15">
        <v>11.7</v>
      </c>
      <c r="L15">
        <f t="shared" si="16"/>
        <v>-5.1288191999999997</v>
      </c>
      <c r="M15">
        <f t="shared" si="11"/>
        <v>-8.9854464000000007</v>
      </c>
      <c r="N15">
        <f t="shared" si="2"/>
        <v>-13.178655019514881</v>
      </c>
      <c r="O15">
        <f t="shared" si="3"/>
        <v>-7.5222681770960635</v>
      </c>
      <c r="P15">
        <f t="shared" si="12"/>
        <v>126.16255114523203</v>
      </c>
      <c r="R15">
        <v>7</v>
      </c>
      <c r="S15">
        <f t="shared" si="13"/>
        <v>7.3333335000000064</v>
      </c>
      <c r="T15">
        <f t="shared" si="4"/>
        <v>-7.3333335000000002</v>
      </c>
      <c r="U15">
        <f t="shared" si="14"/>
        <v>97.416662062499967</v>
      </c>
    </row>
    <row r="16" spans="1:21" x14ac:dyDescent="0.2">
      <c r="A16">
        <v>15.4</v>
      </c>
      <c r="C16">
        <f t="shared" si="15"/>
        <v>-5.6179199999999998</v>
      </c>
      <c r="F16">
        <f t="shared" si="1"/>
        <v>-8.2396178726400002</v>
      </c>
      <c r="J16">
        <v>12.6</v>
      </c>
      <c r="L16">
        <f t="shared" si="16"/>
        <v>-5.1288191999999997</v>
      </c>
      <c r="M16">
        <f t="shared" si="11"/>
        <v>-13.601383680000001</v>
      </c>
      <c r="N16">
        <f t="shared" si="2"/>
        <v>-19.948696517379457</v>
      </c>
      <c r="O16">
        <f t="shared" si="3"/>
        <v>-7.5222681770960635</v>
      </c>
      <c r="P16">
        <f t="shared" si="12"/>
        <v>141.06985927451933</v>
      </c>
      <c r="R16" s="1">
        <v>7.5</v>
      </c>
      <c r="S16" s="1">
        <f t="shared" si="13"/>
        <v>3.6666667500000063</v>
      </c>
      <c r="T16" s="1">
        <f t="shared" si="4"/>
        <v>-7.3333335000000002</v>
      </c>
      <c r="U16" s="1">
        <f t="shared" si="14"/>
        <v>94.66666199999996</v>
      </c>
    </row>
    <row r="17" spans="1:21" x14ac:dyDescent="0.2">
      <c r="A17">
        <v>16.5</v>
      </c>
      <c r="C17">
        <f t="shared" si="15"/>
        <v>-5.6179199999999998</v>
      </c>
      <c r="F17">
        <f t="shared" si="1"/>
        <v>-8.2396178726400002</v>
      </c>
      <c r="J17">
        <v>13.5</v>
      </c>
      <c r="L17">
        <f t="shared" si="16"/>
        <v>-5.1288191999999997</v>
      </c>
      <c r="M17">
        <f t="shared" si="11"/>
        <v>-18.217320960000002</v>
      </c>
      <c r="N17">
        <f t="shared" si="2"/>
        <v>-26.718738015244035</v>
      </c>
      <c r="O17">
        <f t="shared" si="3"/>
        <v>-7.5222681770960635</v>
      </c>
      <c r="P17">
        <f t="shared" si="12"/>
        <v>162.07020475188475</v>
      </c>
      <c r="R17">
        <v>8</v>
      </c>
      <c r="S17">
        <f t="shared" si="13"/>
        <v>6.2172489379008766E-15</v>
      </c>
      <c r="T17">
        <f t="shared" si="4"/>
        <v>-7.3333335000000002</v>
      </c>
      <c r="U17">
        <f t="shared" si="14"/>
        <v>93.749995312499948</v>
      </c>
    </row>
    <row r="18" spans="1:21" x14ac:dyDescent="0.2">
      <c r="A18">
        <v>17.600000000000001</v>
      </c>
      <c r="C18">
        <f t="shared" si="15"/>
        <v>-5.6179199999999998</v>
      </c>
      <c r="F18">
        <f t="shared" si="1"/>
        <v>-8.2396178726400002</v>
      </c>
      <c r="J18">
        <v>14.4</v>
      </c>
      <c r="L18">
        <f t="shared" si="16"/>
        <v>-5.1288191999999997</v>
      </c>
      <c r="M18">
        <f t="shared" si="11"/>
        <v>-22.833258240000003</v>
      </c>
      <c r="N18">
        <f t="shared" si="2"/>
        <v>-33.488779513108611</v>
      </c>
      <c r="O18">
        <f t="shared" si="3"/>
        <v>-7.5222681770960635</v>
      </c>
      <c r="P18">
        <f t="shared" si="12"/>
        <v>189.16358757732829</v>
      </c>
      <c r="R18">
        <v>8.5</v>
      </c>
      <c r="S18">
        <f t="shared" si="13"/>
        <v>-3.6666667499999939</v>
      </c>
      <c r="T18">
        <f t="shared" si="4"/>
        <v>-7.3333335000000002</v>
      </c>
    </row>
    <row r="19" spans="1:21" x14ac:dyDescent="0.2">
      <c r="A19">
        <v>18.7</v>
      </c>
      <c r="C19">
        <f t="shared" si="15"/>
        <v>-5.6179199999999998</v>
      </c>
      <c r="F19">
        <f t="shared" si="1"/>
        <v>-8.2396178726400002</v>
      </c>
      <c r="J19">
        <v>15.3</v>
      </c>
      <c r="L19">
        <f t="shared" si="16"/>
        <v>-5.1288191999999997</v>
      </c>
      <c r="M19">
        <f t="shared" si="11"/>
        <v>-27.449195520000004</v>
      </c>
      <c r="N19">
        <f t="shared" si="2"/>
        <v>-40.258821010973186</v>
      </c>
      <c r="O19">
        <f t="shared" si="3"/>
        <v>-7.5222681770960635</v>
      </c>
      <c r="P19">
        <f t="shared" si="12"/>
        <v>222.35000775084995</v>
      </c>
      <c r="R19">
        <v>9</v>
      </c>
      <c r="S19">
        <f t="shared" si="13"/>
        <v>-7.333333499999994</v>
      </c>
      <c r="T19">
        <f t="shared" si="4"/>
        <v>-7.3333335000000002</v>
      </c>
    </row>
    <row r="20" spans="1:21" x14ac:dyDescent="0.2">
      <c r="A20">
        <v>19.8</v>
      </c>
      <c r="C20">
        <f t="shared" si="15"/>
        <v>-5.6179199999999998</v>
      </c>
      <c r="F20">
        <f t="shared" si="1"/>
        <v>-8.2396178726400002</v>
      </c>
      <c r="J20">
        <v>16.2</v>
      </c>
      <c r="L20">
        <f t="shared" si="16"/>
        <v>-5.1288191999999997</v>
      </c>
      <c r="M20">
        <f t="shared" si="11"/>
        <v>-32.065132800000001</v>
      </c>
      <c r="N20">
        <f t="shared" si="2"/>
        <v>-47.028862508837761</v>
      </c>
      <c r="O20">
        <f t="shared" si="3"/>
        <v>-7.5222681770960635</v>
      </c>
      <c r="P20">
        <f t="shared" si="12"/>
        <v>261.62946527244975</v>
      </c>
      <c r="T20">
        <f t="shared" si="4"/>
        <v>-7.3333335000000002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XZZZZZZZZ</dc:creator>
  <cp:lastModifiedBy>XZZZZZZZZ</cp:lastModifiedBy>
  <dcterms:created xsi:type="dcterms:W3CDTF">2018-10-26T20:51:01Z</dcterms:created>
  <dcterms:modified xsi:type="dcterms:W3CDTF">2018-11-04T06:03:53Z</dcterms:modified>
</cp:coreProperties>
</file>